
<file path=[Content_Types].xml><?xml version="1.0" encoding="utf-8"?>
<Types xmlns="http://schemas.openxmlformats.org/package/2006/content-types">
  <Override PartName="/xl/_rels/workbook.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media/image9.wmf" ContentType="image/x-wmf"/>
  <Override PartName="/xl/media/image8.wmf" ContentType="image/x-wmf"/>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913-2013" sheetId="1" state="visible" r:id="rId2"/>
    <sheet name="CPI Data" sheetId="2" state="visible" r:id="rId3"/>
  </sheets>
  <definedNames>
    <definedName function="false" hidden="false" localSheetId="0" name="_xlnm.Print_Area" vbProcedure="false">'1913-2013'!$A:$AG</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<sst xmlns="http://schemas.openxmlformats.org/spreadsheetml/2006/main" count="6885" uniqueCount="126">
  <si>
    <t xml:space="preserve">Federal Individual Income Tax Rates History</t>
  </si>
  <si>
    <t xml:space="preserve">Nominal Dollars</t>
  </si>
  <si>
    <t xml:space="preserve">Inflation Adjusted (Real 2012 Dollars) Using Average Annual CPI During Tax Year</t>
  </si>
  <si>
    <t xml:space="preserve">Income Years 1913-2013</t>
  </si>
  <si>
    <t xml:space="preserve">Note: Figures are presented in nominal dollar amounts.</t>
  </si>
  <si>
    <t xml:space="preserve">Note: All of the bracket figures are adjusted for inflation and presented in real 2012 dollars. Because the IRS method for adjusting brackets for inflation uses a CPI figure that lags behind actual CPI by more than a year*, there will be some fluctuation in bracket levels going back to 1987, when automatic inflation adjustment began. Any figures in footnotes refer to nominal dollar amounts.</t>
  </si>
  <si>
    <t xml:space="preserve">*See Tax Foundation Fiscal Fact No. 245 for more information.</t>
  </si>
  <si>
    <t xml:space="preserve">Nominal</t>
  </si>
  <si>
    <t xml:space="preserve">Married Filing Jointly</t>
  </si>
  <si>
    <t xml:space="preserve">Married Filing Separately</t>
  </si>
  <si>
    <t xml:space="preserve">Single</t>
  </si>
  <si>
    <t xml:space="preserve">Head of Household</t>
  </si>
  <si>
    <t xml:space="preserve">Marginal</t>
  </si>
  <si>
    <t xml:space="preserve">Tax Brackets</t>
  </si>
  <si>
    <t xml:space="preserve">Tax Rate</t>
  </si>
  <si>
    <t xml:space="preserve">Over</t>
  </si>
  <si>
    <t xml:space="preserve">But Not Over</t>
  </si>
  <si>
    <t xml:space="preserve">Year</t>
  </si>
  <si>
    <t xml:space="preserve">-</t>
  </si>
  <si>
    <t xml:space="preserve">Note: Last law to change rates was the American Taxpayer Relief Act of 2012.</t>
  </si>
  <si>
    <t xml:space="preserve">Note: Last law to change rates was the Jobs and Growth Tax Relief Reconciliation Act of 2003.</t>
  </si>
  <si>
    <t xml:space="preserve">Adjusted for Inflation</t>
  </si>
  <si>
    <t xml:space="preserve">Note: Last law to change rates was the Economic Growth and Tax Relief Reconciliation Act of 2001.</t>
  </si>
  <si>
    <t xml:space="preserve">Note: Last law to change rates was the Omnibus Budget Reconciliation Act of 1993.</t>
  </si>
  <si>
    <t xml:space="preserve">Note: Last law to change rates was the Omnibus Budget Reconciliation Act of 1990.</t>
  </si>
  <si>
    <t xml:space="preserve">(a) A 33% "rate bubble" applied between $78,400 and $162,770 for married filing jointly, between $39,200 and $123,570 for married filing separately, between $47,050 and $97,620 for singles, and between $67,200 and $134,930 for heads of households, the purpose being to recapture the revenue that upper-income taxpayers had saved by applying the 15% rate.</t>
  </si>
  <si>
    <t xml:space="preserve">Note: Last law to change rates was the Tax Reform Act of 1986.</t>
  </si>
  <si>
    <t xml:space="preserve">(a) A 33% "rate bubble" applied between $74,850 and $155,320 for married filing jointly, between $37,425 and $117,895 for married filing separately, between $44,900 and $93,130 for singles, and between $64,200 and $128,810 for heads of households, the purpose being to recapture the revenue that upper-income taxpayers had saved by applying the 15% rate.</t>
  </si>
  <si>
    <t xml:space="preserve">(a) A 33% "rate bubble" applied between $71,900 and $149,250 for married filing jointly, between $35,950 and $113,300 for married filing separately, between $43,150 and $89,560 for singles, and between $61,650 and $123,790 for heads of households, the purpose being to recapture the revenue that upper-income taxpayers had saved by applying the 15% rate.</t>
  </si>
  <si>
    <t xml:space="preserve">Note: Last law to change rates was the Tax Reform Act of 1984.</t>
  </si>
  <si>
    <t xml:space="preserve">Note: Pursuant to the Economic Recovery Tax Act of 1981, for tax years beginning after December 31, 1984, each tax bracket is adjusted for inflation except in the first </t>
  </si>
  <si>
    <t xml:space="preserve">year after a new law changes it.</t>
  </si>
  <si>
    <t xml:space="preserve">Note: Last law to change rates was the Tax Equity and Fiscal Responsibility Act of 1982.</t>
  </si>
  <si>
    <t xml:space="preserve">Note: Last law to change rates was the Economic Recovery Tax Act of 1981.</t>
  </si>
  <si>
    <t xml:space="preserve">Note: Last law to change rates was the Revenue Act of 1978.</t>
  </si>
  <si>
    <t xml:space="preserve">Note: Last law to change rates was the Tax Reduction and Simplification Act of 1977.</t>
  </si>
  <si>
    <t xml:space="preserve">Note: Last law to change rates was the Tax Reform Act of 1976.</t>
  </si>
  <si>
    <t xml:space="preserve">Note: Last law to change rates was the Tax Reform Act of 1969</t>
  </si>
  <si>
    <t xml:space="preserve">Note: Last law to change rates was the Tax Reform Act of 1969.</t>
  </si>
  <si>
    <t xml:space="preserve">Same as</t>
  </si>
  <si>
    <t xml:space="preserve">Note: Rates given here exclude the effect of a 2.5 percent surtax. Last law to change rates was the Tax Reform Act of 1969.</t>
  </si>
  <si>
    <t xml:space="preserve">Note: Rates here exclude the effect of 10-percent surtax. Last law to change rates was the Tax Reform Act of 1969.</t>
  </si>
  <si>
    <t xml:space="preserve">Note: Rates given here exclude the effect of a 7.5 percent surtax. Last law to change rates was the Tax Reform Act of 1964.</t>
  </si>
  <si>
    <t xml:space="preserve">Note: Last law to change rates was the Tax Reform Act of 1964.</t>
  </si>
  <si>
    <t xml:space="preserve">Note: Last law to change rates was the Internal Revenue Code of 1954.</t>
  </si>
  <si>
    <t xml:space="preserve">Applicable marginal tax rates</t>
  </si>
  <si>
    <t xml:space="preserve">are determined by the bracket</t>
  </si>
  <si>
    <t xml:space="preserve">(Married Filing Separately)</t>
  </si>
  <si>
    <t xml:space="preserve">corresponding to one-half of</t>
  </si>
  <si>
    <t xml:space="preserve">taxable income.</t>
  </si>
  <si>
    <t xml:space="preserve">Note: Last law to change rates was the Internal Revenue Code of 1954, under which the 3 percent normal tax and the surtax rates were combined in a single set of rates and the maximum effective tax on net income was 87 percent of income.</t>
  </si>
  <si>
    <t xml:space="preserve">Note: Tax rates include normal tax of 3 percent plus applicable surtax, and the maximum effective tax rate on net income was 88 percent. Last law to change rates was the Revenue Act of 1951.</t>
  </si>
  <si>
    <t xml:space="preserve">Note: Tax rates include normal tax of 3 percent plus applicable surtax, and the maximum effective tax rate on net income was 87.2 percent. Last law to change rates was the Revenue Act of 1951.</t>
  </si>
  <si>
    <t xml:space="preserve">Note: Tax rates include normal tax of 3 percent plus applicable surtax, and the maximum effective tax rate on net income was 87.2 percent. Reductions for 1950 were 13 percent of total normal tax and surtax up to $400, 9 percent of tax from $400 to $100,000, and 7.3 percent of tax in excess of $100,000. Last law to change rates was the Revenue Act of 1950.</t>
  </si>
  <si>
    <t xml:space="preserve">Note: Tax rates include normal tax of 3 percent plus applicable surtax, and the maximum effective tax rate on net income was 77 percent. Reductions for 1949 were 17 percent of total normal tax and surtax up to $400, 12 percent of tax from $400 to $100,000, and 9.75 percent of tax in excess of $100,000. Last law to change rates was the Revenue Act of 1948.</t>
  </si>
  <si>
    <t xml:space="preserve">Listed tax rates and brackets</t>
  </si>
  <si>
    <t xml:space="preserve">apply to all taxpayers.</t>
  </si>
  <si>
    <t xml:space="preserve">Note: Tax rates include normal tax of 3 percent plus applicable surtax, and the maximum effective tax rate on net income was 77 percent. Reductions for 1948 were 17 percent of total normal tax and surtax up to $400, 12 percent of tax from $400 to $100,000, and 9.75 percent of tax in excess of $100,000. Last law to change rates was the Revenue Act of 1948 which allowed income-splitting by married couples.</t>
  </si>
  <si>
    <t xml:space="preserve">Note: Tax rates include normal tax of 3 percent plus applicable surtax. Tax liability according to these rates was reduced by 5 percent, and the maximum effective tax rate on net income was 85.5 percent. Last law to change rates was the Internal Revenue Code of 1945.</t>
  </si>
  <si>
    <t xml:space="preserve">Note: Tax rates include normal tax of 3 percent plus applicable surtax. The maximum effective tax rate on net income was 90 percent. Last law to change rates was the Internal Revenue Code of 1945.</t>
  </si>
  <si>
    <t xml:space="preserve">Note: Tax rates include normal tax of 3 percent plus applicable surtax. The maximum effective tax rate on net income was 90 percent. Last law to change rates was the Individual Income Tax Act of 1944.</t>
  </si>
  <si>
    <t xml:space="preserve">Note: Tax rates include normal tax of 6 percent plus applicable surtax. Victory tax of 5 percent of income in excess of $624 less credits of 25 percent of the tax for single persons, 40 percent for married persons or heads of household, and 2 percent for each dependent. Last law to change rates was the Revenue Act of 1942.</t>
  </si>
  <si>
    <t xml:space="preserve">Note: Tax rates include normal tax of 6 percent plus applicable surtax.  Last law to change rates was the Revenue Act of 1942.</t>
  </si>
  <si>
    <t xml:space="preserve">Note: Tax rates include normal tax of 4 percent plus applicable surtax.  Last law to change rates was the Revenue Act of 1941.</t>
  </si>
  <si>
    <t xml:space="preserve">1940 (a)</t>
  </si>
  <si>
    <t xml:space="preserve">Note: Tax rates include normal tax of 4 percent plus applicable surtax. Defense tax of 10 percent of normal tax and surtax (limited to 10 percent of excess of net income over sum of normal tax and surtax). Last law to change rates was the Revenue Act of 1940.</t>
  </si>
  <si>
    <t xml:space="preserve">Note: Tax rates include normal tax of 4 percent plus applicable surtax. Last law to change rates was the Revenue Act of 1938.</t>
  </si>
  <si>
    <t xml:space="preserve">Note: Tax rates include normal tax of 4 percent plus applicable surtax. Last law to change rates was the Revenue Act of 1936.</t>
  </si>
  <si>
    <t xml:space="preserve">Note: Tax rates include normal tax of 4 percent plus applicable surtax. Last law to change rates was the Revenue Act of 1934.</t>
  </si>
  <si>
    <t xml:space="preserve">Note: Tax rates include normal tax rates plus applicable surtaxes. Last law to change rates was the Revenue Act of 1932.</t>
  </si>
  <si>
    <t xml:space="preserve">Note: Tax rates include normal tax of 4 percent up to $4,000 of taxable and income and 8 percent over $4,000, plus applicable surtaxes. Last law to change rates was the Revenue Act of 1932.</t>
  </si>
  <si>
    <t xml:space="preserve">Note: Tax rates include normal taxes of 1.5 percent on the first $4,000 of taxable income, 3 percent on the next $4,000, and 5 percent on taxable income over $8,000, plus applicable surtaxes. Last law to change rates was the Revenue Act of 1928.</t>
  </si>
  <si>
    <t xml:space="preserve">Note: Tax rates include normal taxes of 1.5 percent on the first $4,000 of taxable income, 3 percent on the next $4,000, and 5 percent on taxable income over $8,000, plus applicable surtaxes. Tax liability reduced by 1 percent by Joint Resolution of Congress, No. 133, approved by President Hoover on December 16, 1929. Last law to change rates was the Revenue Act of 1928.</t>
  </si>
  <si>
    <t xml:space="preserve">Note: Tax rates include normal taxes of 1.5 percent on the first $4,000 of taxable income, 3 percent on the next $4,000, and 5 percent on taxable income over $8,000, plus applicable surtaxes. Last law to change rates was the Revenue Act of 1926.</t>
  </si>
  <si>
    <t xml:space="preserve">Note: Tax rates include normal taxes of 1.5 percent on the first $4,000 of taxable income, 3 percent on the next $4,000, and 5 percent on taxable income over $8,000, plus applicable surtaxes. Last law to change rates was the Revenue Act of 1924.</t>
  </si>
  <si>
    <t xml:space="preserve">Note: Tax rates include normal taxes of 2 percent on the first $4,000 of taxable income, 4 percent on the next $4,000, and 6 percent on taxable income over $8,000, plus applicable surtaxes. Last law to change rates was the Revenue Act of 1924.</t>
  </si>
  <si>
    <t xml:space="preserve">Note: Tax rates include normal tax plus applicable surtaxes. Tax for 1923 was reduced 25 percent by credit or refund under the Revenue Act of 1924, so the IRS reports the top and bottom rates as 3% and 43.5% at http://www.irs.gov/pub/irs-soi/02inpetr.pdf. Last law to change rates was the Revenue Act of 1921.</t>
  </si>
  <si>
    <t xml:space="preserve">Note: Tax rates include normal taxes of 4 percent on the first $4,000 of taxable income and 8 percent on taxable income over $8,000, plus applicable surtaxes. Last law to change rates was the Revenue Act of 1921.</t>
  </si>
  <si>
    <t xml:space="preserve">Note: Tax rates include normal taxes plus applicable surtaxes. Last law to change rates was the Revenue Act of 1921.</t>
  </si>
  <si>
    <t xml:space="preserve">Note: Tax rates include normal taxes plus applicable surtaxes. Last law to change rates was the Revenue Act of 1918.</t>
  </si>
  <si>
    <t xml:space="preserve">Note: Tax rates include normal taxes of 6 percent (first $4,000 of taxable income) and 12 percent (all taxable income over $4,000) plus applicable surtaxes. Last law to change rates was the Revenue Act of 1918.</t>
  </si>
  <si>
    <t xml:space="preserve">Note: Tax rates include normal taxes of 2 percent (first $2,000 of taxable income) and 4 percent (all taxable income over $2,000) plus applicable surtaxes. Last law to change rates was the Revenue Act of 1917.</t>
  </si>
  <si>
    <t xml:space="preserve">Note: Tax rates include normal tax of 2 percent plus applicable surtaxes. Last law to change rates was the Revenue Act of 1916.</t>
  </si>
  <si>
    <t xml:space="preserve">Note: Tax rates include normal tax of 1 percent plus applicable surtaxes. Last law to change rates was the Tariff Act of October 3, 1913.</t>
  </si>
  <si>
    <t xml:space="preserve">Note: Tax rates include normal tax of 1 percent plus applicable surtaxes. Last law to change rates was the Tariff Act of October 3, 1913 which was levied on income earned during the last 10 months of 1913.</t>
  </si>
  <si>
    <t xml:space="preserve">1895-1912</t>
  </si>
  <si>
    <t xml:space="preserve">Tax Foundation</t>
  </si>
  <si>
    <t xml:space="preserve">www.taxfoundation.org</t>
  </si>
  <si>
    <t xml:space="preserve">No income tax</t>
  </si>
  <si>
    <t xml:space="preserve">Income taxes were declared unconstitutional by the Supreme Court in 1895. This decision stood until the ratification of the 16th Amendment in 1913.</t>
  </si>
  <si>
    <r>
      <rPr>
        <sz val="7"/>
        <rFont val="Arial"/>
        <family val="2"/>
      </rPr>
      <t xml:space="preserve">Last law to change rates was the Wilson-Gorman Tariff Act of 1894. Declared unconstitutional by the Supreme Court in 1895 in </t>
    </r>
    <r>
      <rPr>
        <i val="true"/>
        <sz val="7"/>
        <rFont val="Arial"/>
        <family val="2"/>
      </rPr>
      <t xml:space="preserve">Pollock v. Farmers' Loan &amp; Trust Co</t>
    </r>
    <r>
      <rPr>
        <sz val="7"/>
        <rFont val="Arial"/>
        <family val="2"/>
      </rPr>
      <t xml:space="preserve">.</t>
    </r>
  </si>
  <si>
    <t xml:space="preserve">1873-1893</t>
  </si>
  <si>
    <t xml:space="preserve">Last law to change rates was the Revenue Act of 1873.</t>
  </si>
  <si>
    <t xml:space="preserve">Last law to change rates was the Revenue Act of 1870.</t>
  </si>
  <si>
    <t xml:space="preserve">Last law to change rates was the Revenue Act of 1867.</t>
  </si>
  <si>
    <t xml:space="preserve">Last law to change rates was the Revenue Act of 1864.</t>
  </si>
  <si>
    <t xml:space="preserve">Last law to change rates was the Revenue Act of 1862.</t>
  </si>
  <si>
    <t xml:space="preserve">U.S. Department Of Labor</t>
  </si>
  <si>
    <t xml:space="preserve">Bureau of Labor Statistics</t>
  </si>
  <si>
    <t xml:space="preserve">Washington, D.C. 20212</t>
  </si>
  <si>
    <t xml:space="preserve">Consumer Price Index</t>
  </si>
  <si>
    <t xml:space="preserve">All Urban Consumers - (CPI-U)</t>
  </si>
  <si>
    <t xml:space="preserve">U.S. city average</t>
  </si>
  <si>
    <t xml:space="preserve">All items</t>
  </si>
  <si>
    <t xml:space="preserve">1982-84=10</t>
  </si>
  <si>
    <t xml:space="preserve">IRS Method</t>
  </si>
  <si>
    <t xml:space="preserve">Percent change</t>
  </si>
  <si>
    <t xml:space="preserve">Annual</t>
  </si>
  <si>
    <t xml:space="preserve">Dec-</t>
  </si>
  <si>
    <t xml:space="preserve">Avg-</t>
  </si>
  <si>
    <t xml:space="preserve">Sept-Aug Average, Previous Years</t>
  </si>
  <si>
    <t xml:space="preserve">Jan.</t>
  </si>
  <si>
    <t xml:space="preserve">Feb.</t>
  </si>
  <si>
    <t xml:space="preserve">Mar.</t>
  </si>
  <si>
    <t xml:space="preserve">Apr.</t>
  </si>
  <si>
    <t xml:space="preserve">May</t>
  </si>
  <si>
    <t xml:space="preserve">June</t>
  </si>
  <si>
    <t xml:space="preserve">July</t>
  </si>
  <si>
    <t xml:space="preserve">Aug.</t>
  </si>
  <si>
    <t xml:space="preserve">Sep.</t>
  </si>
  <si>
    <t xml:space="preserve">Oct.</t>
  </si>
  <si>
    <t xml:space="preserve">Nov.</t>
  </si>
  <si>
    <t xml:space="preserve">Dec.</t>
  </si>
  <si>
    <t xml:space="preserve">Avg.</t>
  </si>
  <si>
    <t xml:space="preserve">Dec</t>
  </si>
  <si>
    <t xml:space="preserve">Avg</t>
  </si>
</sst>
</file>

<file path=xl/styles.xml><?xml version="1.0" encoding="utf-8"?>
<styleSheet xmlns="http://schemas.openxmlformats.org/spreadsheetml/2006/main">
  <numFmts count="10">
    <numFmt numFmtId="164" formatCode="General"/>
    <numFmt numFmtId="165" formatCode="#,##0&quot;    &quot;;#,##0&quot;    &quot;;&quot;--    &quot;;@&quot;    &quot;"/>
    <numFmt numFmtId="166" formatCode="\$#,##0"/>
    <numFmt numFmtId="167" formatCode="&quot;&quot;"/>
    <numFmt numFmtId="168" formatCode="0.0%"/>
    <numFmt numFmtId="169" formatCode="0.000"/>
    <numFmt numFmtId="170" formatCode="#,##0"/>
    <numFmt numFmtId="171" formatCode="0.0"/>
    <numFmt numFmtId="172" formatCode="\$#,##0_);&quot;($&quot;#,##0\)"/>
    <numFmt numFmtId="173" formatCode="M/D/YYYY"/>
  </numFmts>
  <fonts count="23">
    <font>
      <sz val="10"/>
      <name val="Arial"/>
      <family val="0"/>
    </font>
    <font>
      <sz val="10"/>
      <name val="Arial"/>
      <family val="0"/>
    </font>
    <font>
      <sz val="10"/>
      <name val="Arial"/>
      <family val="0"/>
    </font>
    <font>
      <sz val="10"/>
      <name val="Arial"/>
      <family val="0"/>
    </font>
    <font>
      <sz val="6.5"/>
      <name val="Arial"/>
      <family val="2"/>
    </font>
    <font>
      <sz val="9"/>
      <name val="Arial"/>
      <family val="2"/>
    </font>
    <font>
      <b val="true"/>
      <sz val="14"/>
      <name val="Arial"/>
      <family val="2"/>
    </font>
    <font>
      <sz val="14"/>
      <name val="Arial"/>
      <family val="2"/>
    </font>
    <font>
      <b val="true"/>
      <sz val="11"/>
      <name val="Arial"/>
      <family val="2"/>
    </font>
    <font>
      <sz val="11"/>
      <name val="Arial"/>
      <family val="2"/>
    </font>
    <font>
      <b val="true"/>
      <sz val="10"/>
      <name val="Arial"/>
      <family val="2"/>
    </font>
    <font>
      <sz val="10"/>
      <name val="Arial"/>
      <family val="2"/>
    </font>
    <font>
      <sz val="8"/>
      <name val="Arial"/>
      <family val="2"/>
    </font>
    <font>
      <u val="single"/>
      <sz val="8"/>
      <color rgb="FF0000FF"/>
      <name val="Arial"/>
      <family val="2"/>
    </font>
    <font>
      <u val="single"/>
      <sz val="10"/>
      <color rgb="FF0000FF"/>
      <name val="Arial"/>
      <family val="2"/>
    </font>
    <font>
      <b val="true"/>
      <sz val="9"/>
      <name val="Arial"/>
      <family val="2"/>
    </font>
    <font>
      <sz val="8.5"/>
      <name val="Arial"/>
      <family val="2"/>
    </font>
    <font>
      <sz val="7"/>
      <name val="Arial"/>
      <family val="2"/>
    </font>
    <font>
      <i val="true"/>
      <sz val="9"/>
      <name val="Arial"/>
      <family val="2"/>
    </font>
    <font>
      <u val="single"/>
      <sz val="8.5"/>
      <name val="Arial"/>
      <family val="2"/>
    </font>
    <font>
      <sz val="7.5"/>
      <name val="Arial"/>
      <family val="2"/>
    </font>
    <font>
      <b val="true"/>
      <sz val="11"/>
      <color rgb="FF000080"/>
      <name val="Arial"/>
      <family val="2"/>
    </font>
    <font>
      <i val="true"/>
      <sz val="7"/>
      <name val="Arial"/>
      <family val="2"/>
    </font>
  </fonts>
  <fills count="2">
    <fill>
      <patternFill patternType="none"/>
    </fill>
    <fill>
      <patternFill patternType="gray125"/>
    </fill>
  </fills>
  <borders count="4">
    <border diagonalUp="false" diagonalDown="false">
      <left/>
      <right/>
      <top/>
      <bottom/>
      <diagonal/>
    </border>
    <border diagonalUp="false" diagonalDown="false">
      <left style="thin">
        <color rgb="FF4C4C4C"/>
      </left>
      <right/>
      <top/>
      <bottom/>
      <diagonal/>
    </border>
    <border diagonalUp="false" diagonalDown="false">
      <left/>
      <right/>
      <top style="thin">
        <color rgb="FF4C4C4C"/>
      </top>
      <bottom/>
      <diagonal/>
    </border>
    <border diagonalUp="false" diagonalDown="false">
      <left/>
      <right/>
      <top/>
      <bottom style="thin">
        <color rgb="FF4C4C4C"/>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4" fillId="0" borderId="0" applyFont="true" applyBorder="false" applyAlignment="false" applyProtection="false"/>
    <xf numFmtId="165" fontId="4" fillId="0" borderId="1" applyFont="true" applyBorder="true" applyAlignment="true" applyProtection="true">
      <alignment horizontal="right" vertical="bottom" textRotation="0" wrapText="false" indent="0" shrinkToFit="false"/>
      <protection locked="true" hidden="false"/>
    </xf>
  </cellStyleXfs>
  <cellXfs count="15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0" applyFont="true" applyBorder="false" applyAlignment="false" applyProtection="false">
      <alignment horizontal="general"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false" applyProtection="true">
      <alignment horizontal="general" vertical="bottom" textRotation="0" wrapText="false" indent="0" shrinkToFit="false"/>
      <protection locked="true" hidden="false"/>
    </xf>
    <xf numFmtId="167" fontId="7" fillId="0" borderId="0" xfId="0" applyFont="tru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true" applyProtection="true">
      <alignment horizontal="center" vertical="bottom" textRotation="0" wrapText="false" indent="0" shrinkToFit="false"/>
      <protection locked="true" hidden="false"/>
    </xf>
    <xf numFmtId="167" fontId="7"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9" fontId="7"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true">
      <alignment horizontal="left"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6" fontId="9" fillId="0" borderId="0" xfId="0" applyFont="true" applyBorder="false" applyAlignment="false" applyProtection="true">
      <alignment horizontal="general" vertical="bottom" textRotation="0" wrapText="false" indent="0" shrinkToFit="false"/>
      <protection locked="true" hidden="false"/>
    </xf>
    <xf numFmtId="167" fontId="9" fillId="0" borderId="0" xfId="0" applyFont="true" applyBorder="false" applyAlignment="false" applyProtection="false">
      <alignment horizontal="general" vertical="bottom" textRotation="0" wrapText="false" indent="0" shrinkToFit="false"/>
      <protection locked="true" hidden="false"/>
    </xf>
    <xf numFmtId="167" fontId="9" fillId="0" borderId="0" xfId="0" applyFont="true" applyBorder="false" applyAlignment="fals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9" fontId="9"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6" fontId="11" fillId="0" borderId="0" xfId="0" applyFont="true" applyBorder="false" applyAlignment="false" applyProtection="false">
      <alignment horizontal="general" vertical="bottom" textRotation="0" wrapText="false" indent="0" shrinkToFit="false"/>
      <protection locked="true" hidden="false"/>
    </xf>
    <xf numFmtId="166" fontId="11" fillId="0" borderId="0" xfId="0" applyFont="true" applyBorder="false" applyAlignment="false" applyProtection="true">
      <alignment horizontal="general" vertical="bottom" textRotation="0" wrapText="false" indent="0" shrinkToFit="false"/>
      <protection locked="true" hidden="false"/>
    </xf>
    <xf numFmtId="167" fontId="11" fillId="0" borderId="0" xfId="0" applyFont="true" applyBorder="false" applyAlignment="false" applyProtection="false">
      <alignment horizontal="general" vertical="bottom" textRotation="0" wrapText="false" indent="0" shrinkToFit="false"/>
      <protection locked="true" hidden="false"/>
    </xf>
    <xf numFmtId="167" fontId="11"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right" vertical="bottom" textRotation="0" wrapText="false" indent="0" shrinkToFit="false"/>
      <protection locked="true" hidden="false"/>
    </xf>
    <xf numFmtId="169" fontId="11"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tru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3" fillId="0" borderId="0" xfId="20" applyFont="true" applyBorder="true" applyAlignment="true" applyProtection="true">
      <alignment horizontal="left" vertical="bottom" textRotation="0" wrapText="tru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6" fontId="5" fillId="0" borderId="0" xfId="0" applyFont="true" applyBorder="false" applyAlignment="false" applyProtection="true">
      <alignment horizontal="general" vertical="bottom" textRotation="0" wrapText="false" indent="0" shrinkToFit="false"/>
      <protection locked="true" hidden="false"/>
    </xf>
    <xf numFmtId="170" fontId="15" fillId="0" borderId="0" xfId="0" applyFont="true" applyBorder="false" applyAlignment="false" applyProtection="true">
      <alignment horizontal="general" vertical="bottom" textRotation="0" wrapText="false" indent="0" shrinkToFit="false"/>
      <protection locked="true" hidden="false"/>
    </xf>
    <xf numFmtId="167" fontId="5" fillId="0" borderId="0" xfId="0" applyFont="true" applyBorder="false" applyAlignment="false" applyProtection="true">
      <alignment horizontal="general"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6" fontId="16" fillId="0" borderId="0" xfId="0" applyFont="true" applyBorder="false" applyAlignment="true" applyProtection="false">
      <alignment horizontal="center" vertical="bottom" textRotation="0" wrapText="false" indent="0" shrinkToFit="false"/>
      <protection locked="true" hidden="false"/>
    </xf>
    <xf numFmtId="166" fontId="16" fillId="0" borderId="0" xfId="0" applyFont="true" applyBorder="false" applyAlignment="false" applyProtection="true">
      <alignment horizontal="general" vertical="bottom" textRotation="0" wrapText="false" indent="0" shrinkToFit="false"/>
      <protection locked="true" hidden="false"/>
    </xf>
    <xf numFmtId="167" fontId="16" fillId="0" borderId="0" xfId="0" applyFont="true" applyBorder="false" applyAlignment="false" applyProtection="false">
      <alignment horizontal="general" vertical="bottom" textRotation="0" wrapText="false" indent="0" shrinkToFit="false"/>
      <protection locked="true" hidden="false"/>
    </xf>
    <xf numFmtId="167" fontId="16" fillId="0" borderId="0" xfId="0" applyFont="true" applyBorder="false" applyAlignment="true" applyProtection="false">
      <alignment horizontal="center" vertical="bottom" textRotation="0" wrapText="false" indent="0" shrinkToFit="false"/>
      <protection locked="true" hidden="false"/>
    </xf>
    <xf numFmtId="167" fontId="16" fillId="0" borderId="0" xfId="0" applyFont="true" applyBorder="false" applyAlignment="false" applyProtection="true">
      <alignment horizontal="general" vertical="bottom" textRotation="0" wrapText="false" indent="0" shrinkToFit="false"/>
      <protection locked="true" hidden="false"/>
    </xf>
    <xf numFmtId="164" fontId="16" fillId="0" borderId="2" xfId="0" applyFont="true" applyBorder="true" applyAlignment="true" applyProtection="false">
      <alignment horizontal="right" vertical="bottom" textRotation="0" wrapText="false" indent="0" shrinkToFit="false"/>
      <protection locked="true" hidden="false"/>
    </xf>
    <xf numFmtId="164" fontId="16" fillId="0" borderId="2" xfId="0" applyFont="true" applyBorder="true" applyAlignment="true" applyProtection="false">
      <alignment horizontal="center" vertical="bottom" textRotation="0" wrapText="false" indent="0" shrinkToFit="false"/>
      <protection locked="true" hidden="false"/>
    </xf>
    <xf numFmtId="166" fontId="16" fillId="0" borderId="2" xfId="0" applyFont="true" applyBorder="true" applyAlignment="true" applyProtection="false">
      <alignment horizontal="center" vertical="bottom" textRotation="0" wrapText="false" indent="0" shrinkToFit="false"/>
      <protection locked="true" hidden="false"/>
    </xf>
    <xf numFmtId="164" fontId="16" fillId="0" borderId="3" xfId="0" applyFont="true" applyBorder="true" applyAlignment="true" applyProtection="false">
      <alignment horizontal="right" vertical="bottom" textRotation="0" wrapText="false" indent="0" shrinkToFit="false"/>
      <protection locked="true" hidden="false"/>
    </xf>
    <xf numFmtId="164" fontId="16" fillId="0" borderId="3" xfId="0" applyFont="true" applyBorder="true" applyAlignment="true" applyProtection="false">
      <alignment horizontal="center" vertical="bottom" textRotation="0" wrapText="false" indent="0" shrinkToFit="false"/>
      <protection locked="true" hidden="false"/>
    </xf>
    <xf numFmtId="166" fontId="16" fillId="0" borderId="3"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8" fontId="5"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6" fontId="5" fillId="0" borderId="0" xfId="0" applyFont="true" applyBorder="false" applyAlignment="true" applyProtection="true">
      <alignment horizontal="right" vertical="bottom" textRotation="0" wrapText="false" indent="0" shrinkToFit="false"/>
      <protection locked="true" hidden="false"/>
    </xf>
    <xf numFmtId="164" fontId="17" fillId="0" borderId="0" xfId="0" applyFont="true" applyBorder="false" applyAlignment="fals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true">
      <alignment horizontal="center" vertical="bottom" textRotation="0" wrapText="false" indent="0" shrinkToFit="false"/>
      <protection locked="true" hidden="false"/>
    </xf>
    <xf numFmtId="166" fontId="15" fillId="0" borderId="0" xfId="0" applyFont="true" applyBorder="false" applyAlignment="false" applyProtection="true">
      <alignment horizontal="general" vertical="bottom" textRotation="0" wrapText="false" indent="0" shrinkToFit="false"/>
      <protection locked="true" hidden="false"/>
    </xf>
    <xf numFmtId="168" fontId="16" fillId="0" borderId="0" xfId="0" applyFont="true" applyBorder="false" applyAlignment="false" applyProtection="true">
      <alignment horizontal="general" vertical="bottom" textRotation="0" wrapText="false" indent="0" shrinkToFit="false"/>
      <protection locked="true" hidden="false"/>
    </xf>
    <xf numFmtId="168" fontId="16" fillId="0" borderId="2" xfId="0" applyFont="true" applyBorder="true" applyAlignment="true" applyProtection="false">
      <alignment horizontal="right" vertical="bottom" textRotation="0" wrapText="false" indent="0" shrinkToFit="false"/>
      <protection locked="true" hidden="false"/>
    </xf>
    <xf numFmtId="168" fontId="16" fillId="0" borderId="3"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6" fontId="15" fillId="0" borderId="0" xfId="0" applyFont="true" applyBorder="false" applyAlignment="true" applyProtection="false">
      <alignment horizontal="center" vertical="bottom" textRotation="0" wrapText="false" indent="0" shrinkToFit="false"/>
      <protection locked="true" hidden="false"/>
    </xf>
    <xf numFmtId="166" fontId="15" fillId="0" borderId="0" xfId="0" applyFont="true" applyBorder="false" applyAlignment="true" applyProtection="false">
      <alignment horizontal="left" vertical="bottom" textRotation="0" wrapText="false" indent="0" shrinkToFit="false"/>
      <protection locked="true" hidden="false"/>
    </xf>
    <xf numFmtId="166" fontId="5" fillId="0" borderId="0" xfId="0" applyFont="true" applyBorder="false" applyAlignment="true" applyProtection="false">
      <alignment horizontal="right"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false" indent="0" shrinkToFit="false"/>
      <protection locked="true" hidden="false"/>
    </xf>
    <xf numFmtId="166"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true">
      <alignment horizontal="right" vertical="bottom" textRotation="0" wrapText="false" indent="0" shrinkToFit="false"/>
      <protection locked="true" hidden="false"/>
    </xf>
    <xf numFmtId="167"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true">
      <alignment horizontal="right" vertical="bottom" textRotation="0" wrapText="false" indent="0" shrinkToFit="false"/>
      <protection locked="true" hidden="false"/>
    </xf>
    <xf numFmtId="167" fontId="5" fillId="0" borderId="0" xfId="0" applyFont="true" applyBorder="false" applyAlignment="true" applyProtection="true">
      <alignment horizontal="right"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7" fontId="5" fillId="0" borderId="0" xfId="0" applyFont="true" applyBorder="false" applyAlignment="true" applyProtection="true">
      <alignment horizontal="left"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7" fontId="16" fillId="0" borderId="0"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72"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7" fontId="5" fillId="0" borderId="0" xfId="0" applyFont="true" applyBorder="true" applyAlignment="true" applyProtection="false">
      <alignment horizontal="center" vertical="bottom" textRotation="0" wrapText="false" indent="0" shrinkToFit="false"/>
      <protection locked="true" hidden="false"/>
    </xf>
    <xf numFmtId="172" fontId="5" fillId="0" borderId="0" xfId="0" applyFont="true" applyBorder="false" applyAlignment="true" applyProtection="false">
      <alignment horizontal="right"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5" fillId="0" borderId="0" xfId="0" applyFont="true" applyBorder="true" applyAlignment="false" applyProtection="false">
      <alignment horizontal="general" vertical="bottom" textRotation="0" wrapText="false" indent="0" shrinkToFit="false"/>
      <protection locked="true" hidden="false"/>
    </xf>
    <xf numFmtId="166" fontId="16"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7" fontId="19" fillId="0" borderId="0" xfId="0" applyFont="true" applyBorder="false" applyAlignment="true" applyProtection="false">
      <alignment horizontal="center" vertical="bottom" textRotation="0" wrapText="false" indent="0" shrinkToFit="false"/>
      <protection locked="true" hidden="false"/>
    </xf>
    <xf numFmtId="172" fontId="5" fillId="0" borderId="0" xfId="0" applyFont="true" applyBorder="false" applyAlignment="true" applyProtection="false">
      <alignment horizontal="center" vertical="bottom" textRotation="0" wrapText="false" indent="0" shrinkToFit="false"/>
      <protection locked="true" hidden="false"/>
    </xf>
    <xf numFmtId="172" fontId="5" fillId="0" borderId="0" xfId="0" applyFont="true" applyBorder="true" applyAlignment="false" applyProtection="false">
      <alignment horizontal="general" vertical="bottom" textRotation="0" wrapText="false" indent="0" shrinkToFit="false"/>
      <protection locked="true" hidden="false"/>
    </xf>
    <xf numFmtId="172" fontId="5" fillId="0" borderId="0" xfId="0" applyFont="true" applyBorder="true" applyAlignment="true" applyProtection="false">
      <alignment horizontal="right" vertical="bottom" textRotation="0" wrapText="false" indent="0" shrinkToFit="false"/>
      <protection locked="true" hidden="false"/>
    </xf>
    <xf numFmtId="167" fontId="5" fillId="0" borderId="0" xfId="0" applyFont="true" applyBorder="true" applyAlignment="true" applyProtection="false">
      <alignment horizontal="righ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7" fontId="19" fillId="0" borderId="0" xfId="0" applyFont="true" applyBorder="true" applyAlignment="true" applyProtection="false">
      <alignment horizontal="center" vertical="bottom" textRotation="0" wrapText="false" indent="0" shrinkToFit="false"/>
      <protection locked="true" hidden="false"/>
    </xf>
    <xf numFmtId="168" fontId="17" fillId="0" borderId="0" xfId="0" applyFont="true" applyBorder="true" applyAlignment="true" applyProtection="false">
      <alignment horizontal="general" vertical="bottom" textRotation="0" wrapText="true" indent="0" shrinkToFit="false"/>
      <protection locked="true" hidden="false"/>
    </xf>
    <xf numFmtId="168" fontId="17" fillId="0" borderId="0" xfId="0" applyFont="true" applyBorder="true" applyAlignment="true" applyProtection="false">
      <alignment horizontal="left" vertical="bottom" textRotation="0" wrapText="true" indent="0" shrinkToFit="false"/>
      <protection locked="true" hidden="false"/>
    </xf>
    <xf numFmtId="164" fontId="17" fillId="0" borderId="0" xfId="0" applyFont="true" applyBorder="false" applyAlignment="true" applyProtection="false">
      <alignment horizontal="left"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8" fontId="17" fillId="0" borderId="0" xfId="0" applyFont="true" applyBorder="false" applyAlignment="true" applyProtection="false">
      <alignment horizontal="center" vertical="bottom" textRotation="0" wrapText="false" indent="0" shrinkToFit="false"/>
      <protection locked="true" hidden="false"/>
    </xf>
    <xf numFmtId="172" fontId="17" fillId="0" borderId="0" xfId="0" applyFont="true" applyBorder="false" applyAlignment="false" applyProtection="false">
      <alignment horizontal="general" vertical="bottom" textRotation="0" wrapText="false" indent="0" shrinkToFit="false"/>
      <protection locked="true" hidden="false"/>
    </xf>
    <xf numFmtId="172" fontId="17"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6" fontId="17" fillId="0" borderId="0" xfId="0" applyFont="true" applyBorder="false" applyAlignment="false" applyProtection="false">
      <alignment horizontal="general" vertical="bottom" textRotation="0" wrapText="false" indent="0" shrinkToFit="false"/>
      <protection locked="true" hidden="false"/>
    </xf>
    <xf numFmtId="167" fontId="17" fillId="0" borderId="0" xfId="0" applyFont="true" applyBorder="false" applyAlignment="false" applyProtection="false">
      <alignment horizontal="general" vertical="bottom" textRotation="0" wrapText="false" indent="0" shrinkToFit="false"/>
      <protection locked="true" hidden="false"/>
    </xf>
    <xf numFmtId="167" fontId="17" fillId="0" borderId="0" xfId="0" applyFont="true" applyBorder="false" applyAlignment="true" applyProtection="false">
      <alignment horizontal="center" vertical="bottom" textRotation="0" wrapText="false" indent="0" shrinkToFit="false"/>
      <protection locked="true" hidden="false"/>
    </xf>
    <xf numFmtId="166" fontId="17" fillId="0" borderId="0" xfId="0" applyFont="true" applyBorder="false" applyAlignment="true" applyProtection="false">
      <alignment horizontal="right" vertical="bottom" textRotation="0" wrapText="false" indent="0" shrinkToFit="false"/>
      <protection locked="true" hidden="false"/>
    </xf>
    <xf numFmtId="167" fontId="17"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bottom" textRotation="0" wrapText="false" indent="0" shrinkToFit="false"/>
      <protection locked="true" hidden="false"/>
    </xf>
    <xf numFmtId="164" fontId="5" fillId="0" borderId="2" xfId="0" applyFont="true" applyBorder="true" applyAlignment="true" applyProtection="false">
      <alignment horizontal="right" vertical="bottom" textRotation="0" wrapText="false" indent="0" shrinkToFit="false"/>
      <protection locked="true" hidden="false"/>
    </xf>
    <xf numFmtId="164" fontId="5" fillId="0" borderId="3" xfId="0" applyFont="true" applyBorder="true" applyAlignment="true" applyProtection="false">
      <alignment horizontal="right" vertical="bottom" textRotation="0" wrapText="false" indent="0" shrinkToFit="false"/>
      <protection locked="true" hidden="false"/>
    </xf>
    <xf numFmtId="166" fontId="12" fillId="0" borderId="0" xfId="0" applyFont="true" applyBorder="false" applyAlignment="true" applyProtection="false">
      <alignment horizontal="right" vertical="bottom" textRotation="0" wrapText="false" indent="0" shrinkToFit="false"/>
      <protection locked="true" hidden="false"/>
    </xf>
    <xf numFmtId="172" fontId="15"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6" fontId="12"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true">
      <alignment horizontal="left" vertical="bottom" textRotation="0" wrapText="true" indent="0" shrinkToFit="false"/>
      <protection locked="true" hidden="false"/>
    </xf>
    <xf numFmtId="168" fontId="17" fillId="0" borderId="0" xfId="0" applyFont="true" applyBorder="false" applyAlignment="true" applyProtection="false">
      <alignment horizontal="left" vertical="bottom" textRotation="0" wrapText="false" indent="0" shrinkToFit="false"/>
      <protection locked="true" hidden="false"/>
    </xf>
    <xf numFmtId="168" fontId="18"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6" fontId="20"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true">
      <alignment horizontal="general" vertical="bottom" textRotation="0" wrapText="true" indent="0" shrinkToFit="false"/>
      <protection locked="true" hidden="false"/>
    </xf>
    <xf numFmtId="172" fontId="12" fillId="0" borderId="0" xfId="0" applyFont="true" applyBorder="false" applyAlignment="true" applyProtection="false">
      <alignment horizontal="right" vertical="bottom" textRotation="0" wrapText="false" indent="0" shrinkToFit="false"/>
      <protection locked="true" hidden="false"/>
    </xf>
    <xf numFmtId="168" fontId="17" fillId="0" borderId="0" xfId="0" applyFont="true" applyBorder="true" applyAlignment="true" applyProtection="false">
      <alignment horizontal="left" vertical="top" textRotation="0" wrapText="true" indent="0" shrinkToFit="false"/>
      <protection locked="true" hidden="false"/>
    </xf>
    <xf numFmtId="168" fontId="17" fillId="0" borderId="0" xfId="0" applyFont="true" applyBorder="false" applyAlignment="true" applyProtection="false">
      <alignment horizontal="left" vertical="bottom" textRotation="0" wrapText="true" indent="0" shrinkToFit="false"/>
      <protection locked="true" hidden="false"/>
    </xf>
    <xf numFmtId="168" fontId="17" fillId="0" borderId="0" xfId="0" applyFont="true" applyBorder="fals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left" vertical="bottom" textRotation="0" wrapText="false" indent="0" shrinkToFit="false"/>
      <protection locked="true" hidden="false"/>
    </xf>
    <xf numFmtId="168" fontId="15"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tru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style_data" xfId="21" builtinId="53" customBuiltin="tru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C4C4C"/>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8.wmf"/><Relationship Id="rId2" Type="http://schemas.openxmlformats.org/officeDocument/2006/relationships/image" Target="../media/image9.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3001</xdr:row>
      <xdr:rowOff>114480</xdr:rowOff>
    </xdr:from>
    <xdr:to>
      <xdr:col>4</xdr:col>
      <xdr:colOff>81000</xdr:colOff>
      <xdr:row>3007</xdr:row>
      <xdr:rowOff>19440</xdr:rowOff>
    </xdr:to>
    <xdr:pic>
      <xdr:nvPicPr>
        <xdr:cNvPr id="0" name="Picture 1" descr=""/>
        <xdr:cNvPicPr/>
      </xdr:nvPicPr>
      <xdr:blipFill>
        <a:blip r:embed="rId1"/>
        <a:stretch/>
      </xdr:blipFill>
      <xdr:spPr>
        <a:xfrm>
          <a:off x="462240" y="464000760"/>
          <a:ext cx="1639800" cy="819360"/>
        </a:xfrm>
        <a:prstGeom prst="rect">
          <a:avLst/>
        </a:prstGeom>
        <a:ln>
          <a:noFill/>
        </a:ln>
      </xdr:spPr>
    </xdr:pic>
    <xdr:clientData/>
  </xdr:twoCellAnchor>
  <xdr:twoCellAnchor editAs="oneCell">
    <xdr:from>
      <xdr:col>20</xdr:col>
      <xdr:colOff>29880</xdr:colOff>
      <xdr:row>2884</xdr:row>
      <xdr:rowOff>28440</xdr:rowOff>
    </xdr:from>
    <xdr:to>
      <xdr:col>23</xdr:col>
      <xdr:colOff>463320</xdr:colOff>
      <xdr:row>2890</xdr:row>
      <xdr:rowOff>19080</xdr:rowOff>
    </xdr:to>
    <xdr:pic>
      <xdr:nvPicPr>
        <xdr:cNvPr id="1" name="Picture 1" descr=""/>
        <xdr:cNvPicPr/>
      </xdr:nvPicPr>
      <xdr:blipFill>
        <a:blip r:embed="rId2"/>
        <a:stretch/>
      </xdr:blipFill>
      <xdr:spPr>
        <a:xfrm>
          <a:off x="10306080" y="445569840"/>
          <a:ext cx="1639080" cy="87624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www.taxfoundation.org/publications/show/26719.html"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01"/>
  <sheetViews>
    <sheetView showFormulas="false" showGridLines="true" showRowColHeaders="true" showZeros="true" rightToLeft="false" tabSelected="true" showOutlineSymbols="true" defaultGridColor="true" view="normal" topLeftCell="A1" colorId="64" zoomScale="100" zoomScaleNormal="100" zoomScalePageLayoutView="130" workbookViewId="0">
      <selection pane="topLeft" activeCell="AC2887" activeCellId="0" sqref="AC2887"/>
    </sheetView>
  </sheetViews>
  <sheetFormatPr defaultRowHeight="12" zeroHeight="false" outlineLevelRow="0" outlineLevelCol="0"/>
  <cols>
    <col collapsed="false" customWidth="true" hidden="false" outlineLevel="0" max="1" min="1" style="1" width="6.55"/>
    <col collapsed="false" customWidth="true" hidden="false" outlineLevel="0" max="3" min="2" style="1" width="10.27"/>
    <col collapsed="false" customWidth="true" hidden="false" outlineLevel="0" max="4" min="4" style="1" width="1.56"/>
    <col collapsed="false" customWidth="true" hidden="false" outlineLevel="0" max="5" min="5" style="1" width="6.41"/>
    <col collapsed="false" customWidth="true" hidden="false" outlineLevel="0" max="6" min="6" style="1" width="8.69"/>
    <col collapsed="false" customWidth="true" hidden="false" outlineLevel="0" max="7" min="7" style="1" width="8.84"/>
    <col collapsed="false" customWidth="true" hidden="false" outlineLevel="0" max="8" min="8" style="1" width="1.56"/>
    <col collapsed="false" customWidth="true" hidden="false" outlineLevel="0" max="9" min="9" style="1" width="6.84"/>
    <col collapsed="false" customWidth="true" hidden="false" outlineLevel="0" max="10" min="10" style="1" width="8.84"/>
    <col collapsed="false" customWidth="true" hidden="false" outlineLevel="0" max="11" min="11" style="1" width="9.27"/>
    <col collapsed="false" customWidth="true" hidden="false" outlineLevel="0" max="12" min="12" style="1" width="1.56"/>
    <col collapsed="false" customWidth="true" hidden="false" outlineLevel="0" max="13" min="13" style="1" width="6.41"/>
    <col collapsed="false" customWidth="true" hidden="false" outlineLevel="0" max="15" min="14" style="1" width="9.27"/>
    <col collapsed="false" customWidth="true" hidden="false" outlineLevel="0" max="16" min="16" style="1" width="3.13"/>
    <col collapsed="false" customWidth="true" hidden="false" outlineLevel="0" max="17" min="17" style="1" width="9.13"/>
    <col collapsed="false" customWidth="true" hidden="false" outlineLevel="0" max="18" min="18" style="1" width="10.69"/>
    <col collapsed="false" customWidth="true" hidden="false" outlineLevel="0" max="19" min="19" style="1" width="6.69"/>
    <col collapsed="false" customWidth="true" hidden="false" outlineLevel="0" max="20" min="20" style="2" width="10.4"/>
    <col collapsed="false" customWidth="true" hidden="false" outlineLevel="0" max="21" min="21" style="2" width="9.27"/>
    <col collapsed="false" customWidth="true" hidden="false" outlineLevel="0" max="22" min="22" style="3" width="1.41"/>
    <col collapsed="false" customWidth="true" hidden="false" outlineLevel="0" max="23" min="23" style="4" width="6.41"/>
    <col collapsed="false" customWidth="true" hidden="false" outlineLevel="0" max="24" min="24" style="2" width="9.55"/>
    <col collapsed="false" customWidth="true" hidden="false" outlineLevel="0" max="25" min="25" style="2" width="10.98"/>
    <col collapsed="false" customWidth="true" hidden="false" outlineLevel="0" max="26" min="26" style="3" width="1.28"/>
    <col collapsed="false" customWidth="true" hidden="false" outlineLevel="0" max="27" min="27" style="4" width="6.41"/>
    <col collapsed="false" customWidth="true" hidden="false" outlineLevel="0" max="28" min="28" style="2" width="9.98"/>
    <col collapsed="false" customWidth="true" hidden="false" outlineLevel="0" max="29" min="29" style="2" width="10.69"/>
    <col collapsed="false" customWidth="true" hidden="false" outlineLevel="0" max="30" min="30" style="3" width="1.41"/>
    <col collapsed="false" customWidth="true" hidden="false" outlineLevel="0" max="31" min="31" style="4" width="6.41"/>
    <col collapsed="false" customWidth="true" hidden="false" outlineLevel="0" max="32" min="32" style="2" width="8.84"/>
    <col collapsed="false" customWidth="true" hidden="false" outlineLevel="0" max="33" min="33" style="2" width="9.84"/>
    <col collapsed="false" customWidth="true" hidden="false" outlineLevel="0" max="34" min="34" style="1" width="9.13"/>
    <col collapsed="false" customWidth="true" hidden="false" outlineLevel="0" max="35" min="35" style="5" width="9.13"/>
    <col collapsed="false" customWidth="true" hidden="false" outlineLevel="0" max="257" min="36" style="1" width="9.13"/>
    <col collapsed="false" customWidth="true" hidden="false" outlineLevel="0" max="1025" min="258" style="0" width="9.13"/>
  </cols>
  <sheetData>
    <row r="1" s="8" customFormat="true" ht="16.5" hidden="false" customHeight="true" outlineLevel="0" collapsed="false">
      <c r="A1" s="6" t="s">
        <v>0</v>
      </c>
      <c r="B1" s="7"/>
      <c r="C1" s="7"/>
      <c r="E1" s="9"/>
      <c r="F1" s="9"/>
      <c r="G1" s="7"/>
      <c r="I1" s="7"/>
      <c r="J1" s="7"/>
      <c r="K1" s="7"/>
      <c r="L1" s="7"/>
      <c r="M1" s="7"/>
      <c r="N1" s="7"/>
      <c r="O1" s="7"/>
      <c r="T1" s="10"/>
      <c r="U1" s="11"/>
      <c r="V1" s="12"/>
      <c r="W1" s="9"/>
      <c r="X1" s="13"/>
      <c r="Y1" s="11"/>
      <c r="Z1" s="12"/>
      <c r="AA1" s="7"/>
      <c r="AB1" s="11"/>
      <c r="AC1" s="11"/>
      <c r="AD1" s="14"/>
      <c r="AE1" s="7"/>
      <c r="AF1" s="11"/>
      <c r="AG1" s="15" t="s">
        <v>0</v>
      </c>
      <c r="AI1" s="16"/>
    </row>
    <row r="2" s="19" customFormat="true" ht="16.5" hidden="false" customHeight="true" outlineLevel="0" collapsed="false">
      <c r="A2" s="17" t="s">
        <v>1</v>
      </c>
      <c r="B2" s="18"/>
      <c r="C2" s="18"/>
      <c r="E2" s="18"/>
      <c r="F2" s="18"/>
      <c r="G2" s="18"/>
      <c r="I2" s="18"/>
      <c r="J2" s="18"/>
      <c r="K2" s="18"/>
      <c r="L2" s="18"/>
      <c r="M2" s="18"/>
      <c r="N2" s="18"/>
      <c r="O2" s="18"/>
      <c r="T2" s="20"/>
      <c r="U2" s="21"/>
      <c r="V2" s="22"/>
      <c r="W2" s="18"/>
      <c r="X2" s="21"/>
      <c r="Y2" s="21"/>
      <c r="Z2" s="22"/>
      <c r="AA2" s="18"/>
      <c r="AB2" s="21"/>
      <c r="AC2" s="21"/>
      <c r="AD2" s="23"/>
      <c r="AE2" s="18"/>
      <c r="AF2" s="21"/>
      <c r="AG2" s="24" t="s">
        <v>2</v>
      </c>
      <c r="AI2" s="25"/>
    </row>
    <row r="3" s="28" customFormat="true" ht="13.5" hidden="false" customHeight="true" outlineLevel="0" collapsed="false">
      <c r="A3" s="26" t="s">
        <v>3</v>
      </c>
      <c r="B3" s="27"/>
      <c r="C3" s="27"/>
      <c r="E3" s="27"/>
      <c r="F3" s="27"/>
      <c r="G3" s="27"/>
      <c r="I3" s="27"/>
      <c r="J3" s="27"/>
      <c r="K3" s="27"/>
      <c r="L3" s="27"/>
      <c r="M3" s="27"/>
      <c r="N3" s="27"/>
      <c r="O3" s="27"/>
      <c r="T3" s="29"/>
      <c r="U3" s="30"/>
      <c r="V3" s="31"/>
      <c r="W3" s="27"/>
      <c r="X3" s="30"/>
      <c r="Y3" s="30"/>
      <c r="Z3" s="31"/>
      <c r="AA3" s="27"/>
      <c r="AB3" s="30"/>
      <c r="AC3" s="30"/>
      <c r="AD3" s="32"/>
      <c r="AE3" s="27"/>
      <c r="AF3" s="30"/>
      <c r="AG3" s="33" t="s">
        <v>3</v>
      </c>
      <c r="AI3" s="34"/>
    </row>
    <row r="4" customFormat="false" ht="36" hidden="false" customHeight="true" outlineLevel="0" collapsed="false">
      <c r="A4" s="35" t="s">
        <v>4</v>
      </c>
      <c r="B4" s="35"/>
      <c r="C4" s="35"/>
      <c r="D4" s="35"/>
      <c r="E4" s="35"/>
      <c r="F4" s="35"/>
      <c r="G4" s="35"/>
      <c r="H4" s="35"/>
      <c r="I4" s="35"/>
      <c r="J4" s="35"/>
      <c r="K4" s="35"/>
      <c r="L4" s="35"/>
      <c r="M4" s="35"/>
      <c r="N4" s="35"/>
      <c r="O4" s="35"/>
      <c r="P4" s="36"/>
      <c r="Q4" s="36"/>
      <c r="R4" s="36"/>
      <c r="S4" s="37" t="s">
        <v>5</v>
      </c>
      <c r="T4" s="37"/>
      <c r="U4" s="37"/>
      <c r="V4" s="37"/>
      <c r="W4" s="37"/>
      <c r="X4" s="37"/>
      <c r="Y4" s="37"/>
      <c r="Z4" s="37"/>
      <c r="AA4" s="37"/>
      <c r="AB4" s="37"/>
      <c r="AC4" s="37"/>
      <c r="AD4" s="37"/>
      <c r="AE4" s="37"/>
      <c r="AF4" s="37"/>
      <c r="AG4" s="37"/>
    </row>
    <row r="5" customFormat="false" ht="9.75" hidden="false" customHeight="true" outlineLevel="0" collapsed="false">
      <c r="A5" s="38"/>
      <c r="B5" s="39"/>
      <c r="C5" s="39"/>
      <c r="D5" s="39"/>
      <c r="E5" s="39"/>
      <c r="F5" s="39"/>
      <c r="G5" s="39"/>
      <c r="H5" s="39"/>
      <c r="I5" s="39"/>
      <c r="J5" s="39"/>
      <c r="K5" s="39"/>
      <c r="L5" s="39"/>
      <c r="M5" s="39"/>
      <c r="N5" s="39"/>
      <c r="O5" s="40"/>
      <c r="P5" s="36"/>
      <c r="Q5" s="36"/>
      <c r="R5" s="36"/>
      <c r="S5" s="41" t="s">
        <v>6</v>
      </c>
      <c r="T5" s="41"/>
      <c r="U5" s="41"/>
      <c r="V5" s="41"/>
      <c r="W5" s="41"/>
      <c r="X5" s="41"/>
      <c r="Y5" s="41"/>
      <c r="Z5" s="41"/>
      <c r="AA5" s="41"/>
      <c r="AB5" s="41"/>
      <c r="AC5" s="41"/>
      <c r="AD5" s="41"/>
      <c r="AE5" s="41"/>
      <c r="AF5" s="41"/>
      <c r="AG5" s="41"/>
    </row>
    <row r="6" customFormat="false" ht="12" hidden="false" customHeight="false" outlineLevel="0" collapsed="false">
      <c r="A6" s="42"/>
      <c r="B6" s="42"/>
      <c r="C6" s="43" t="s">
        <v>7</v>
      </c>
      <c r="E6" s="42"/>
      <c r="F6" s="42"/>
      <c r="G6" s="44" t="n">
        <v>2013</v>
      </c>
      <c r="H6" s="44"/>
      <c r="I6" s="44"/>
      <c r="J6" s="42"/>
      <c r="K6" s="42"/>
      <c r="L6" s="42"/>
      <c r="M6" s="42"/>
      <c r="N6" s="42"/>
      <c r="O6" s="42"/>
      <c r="S6" s="42"/>
      <c r="T6" s="45"/>
      <c r="U6" s="1"/>
      <c r="W6" s="42"/>
      <c r="X6" s="45"/>
      <c r="Y6" s="44" t="n">
        <v>2013</v>
      </c>
      <c r="Z6" s="44"/>
      <c r="AA6" s="44"/>
      <c r="AB6" s="46" t="str">
        <f aca="false">CONCATENATE("CPI: ",ROUND(AI11,3)," (Projected)")</f>
        <v>CPI: 234.345 (Projected)</v>
      </c>
      <c r="AC6" s="45"/>
      <c r="AD6" s="47"/>
      <c r="AE6" s="42"/>
      <c r="AF6" s="45"/>
      <c r="AG6" s="45"/>
    </row>
    <row r="7" customFormat="false" ht="12" hidden="false" customHeight="false" outlineLevel="0" collapsed="false">
      <c r="A7" s="48"/>
      <c r="B7" s="49" t="s">
        <v>8</v>
      </c>
      <c r="C7" s="48"/>
      <c r="D7" s="50"/>
      <c r="E7" s="48"/>
      <c r="F7" s="49" t="s">
        <v>9</v>
      </c>
      <c r="G7" s="48"/>
      <c r="H7" s="49"/>
      <c r="I7" s="48"/>
      <c r="J7" s="49" t="s">
        <v>10</v>
      </c>
      <c r="K7" s="48"/>
      <c r="L7" s="48"/>
      <c r="M7" s="48"/>
      <c r="N7" s="49" t="s">
        <v>11</v>
      </c>
      <c r="O7" s="48"/>
      <c r="S7" s="48"/>
      <c r="T7" s="51" t="s">
        <v>8</v>
      </c>
      <c r="U7" s="52"/>
      <c r="V7" s="53"/>
      <c r="W7" s="48"/>
      <c r="X7" s="51" t="s">
        <v>9</v>
      </c>
      <c r="Y7" s="52"/>
      <c r="Z7" s="54"/>
      <c r="AA7" s="48"/>
      <c r="AB7" s="51" t="s">
        <v>10</v>
      </c>
      <c r="AC7" s="52"/>
      <c r="AD7" s="55"/>
      <c r="AE7" s="48"/>
      <c r="AF7" s="51" t="s">
        <v>11</v>
      </c>
      <c r="AG7" s="52"/>
    </row>
    <row r="8" customFormat="false" ht="12" hidden="false" customHeight="false" outlineLevel="0" collapsed="false">
      <c r="A8" s="56" t="s">
        <v>12</v>
      </c>
      <c r="B8" s="57" t="s">
        <v>13</v>
      </c>
      <c r="C8" s="57"/>
      <c r="D8" s="50"/>
      <c r="E8" s="56" t="s">
        <v>12</v>
      </c>
      <c r="F8" s="57" t="s">
        <v>13</v>
      </c>
      <c r="G8" s="57"/>
      <c r="H8" s="49"/>
      <c r="I8" s="56" t="s">
        <v>12</v>
      </c>
      <c r="J8" s="57" t="s">
        <v>13</v>
      </c>
      <c r="K8" s="57"/>
      <c r="L8" s="48"/>
      <c r="M8" s="56" t="s">
        <v>12</v>
      </c>
      <c r="N8" s="57" t="s">
        <v>13</v>
      </c>
      <c r="O8" s="57"/>
      <c r="S8" s="56" t="s">
        <v>12</v>
      </c>
      <c r="T8" s="58" t="s">
        <v>13</v>
      </c>
      <c r="U8" s="58"/>
      <c r="V8" s="53"/>
      <c r="W8" s="56" t="s">
        <v>12</v>
      </c>
      <c r="X8" s="58" t="s">
        <v>13</v>
      </c>
      <c r="Y8" s="58"/>
      <c r="Z8" s="54"/>
      <c r="AA8" s="56" t="s">
        <v>12</v>
      </c>
      <c r="AB8" s="58" t="s">
        <v>13</v>
      </c>
      <c r="AC8" s="58"/>
      <c r="AD8" s="55"/>
      <c r="AE8" s="56" t="s">
        <v>12</v>
      </c>
      <c r="AF8" s="58" t="s">
        <v>13</v>
      </c>
      <c r="AG8" s="58"/>
    </row>
    <row r="9" customFormat="false" ht="12" hidden="false" customHeight="false" outlineLevel="0" collapsed="false">
      <c r="A9" s="59" t="s">
        <v>14</v>
      </c>
      <c r="B9" s="60" t="s">
        <v>15</v>
      </c>
      <c r="C9" s="60" t="s">
        <v>16</v>
      </c>
      <c r="D9" s="50"/>
      <c r="E9" s="59" t="s">
        <v>14</v>
      </c>
      <c r="F9" s="60" t="s">
        <v>15</v>
      </c>
      <c r="G9" s="60" t="s">
        <v>16</v>
      </c>
      <c r="H9" s="49"/>
      <c r="I9" s="59" t="s">
        <v>14</v>
      </c>
      <c r="J9" s="60" t="s">
        <v>15</v>
      </c>
      <c r="K9" s="60" t="s">
        <v>16</v>
      </c>
      <c r="L9" s="48"/>
      <c r="M9" s="59" t="s">
        <v>14</v>
      </c>
      <c r="N9" s="60" t="s">
        <v>15</v>
      </c>
      <c r="O9" s="60" t="s">
        <v>16</v>
      </c>
      <c r="S9" s="59" t="s">
        <v>14</v>
      </c>
      <c r="T9" s="61" t="s">
        <v>15</v>
      </c>
      <c r="U9" s="61" t="s">
        <v>16</v>
      </c>
      <c r="V9" s="53"/>
      <c r="W9" s="59" t="s">
        <v>14</v>
      </c>
      <c r="X9" s="61" t="s">
        <v>15</v>
      </c>
      <c r="Y9" s="61" t="s">
        <v>16</v>
      </c>
      <c r="Z9" s="54"/>
      <c r="AA9" s="59" t="s">
        <v>14</v>
      </c>
      <c r="AB9" s="61" t="s">
        <v>15</v>
      </c>
      <c r="AC9" s="61" t="s">
        <v>16</v>
      </c>
      <c r="AD9" s="55"/>
      <c r="AE9" s="59" t="s">
        <v>14</v>
      </c>
      <c r="AF9" s="61" t="s">
        <v>15</v>
      </c>
      <c r="AG9" s="61" t="s">
        <v>16</v>
      </c>
      <c r="AH9" s="62" t="s">
        <v>17</v>
      </c>
      <c r="AI9" s="5" t="str">
        <f aca="false">IF(AB7="Over",VLOOKUP(AH9,#REF!,14),IF(AB7="Single","CPI",""))</f>
        <v>CPI</v>
      </c>
    </row>
    <row r="10" customFormat="false" ht="12" hidden="false" customHeight="false" outlineLevel="0" collapsed="false">
      <c r="A10" s="63" t="n">
        <v>0.1</v>
      </c>
      <c r="B10" s="2" t="n">
        <v>0</v>
      </c>
      <c r="C10" s="45" t="n">
        <v>17850</v>
      </c>
      <c r="E10" s="63" t="n">
        <v>0.1</v>
      </c>
      <c r="F10" s="45" t="n">
        <v>0</v>
      </c>
      <c r="G10" s="45" t="n">
        <f aca="false">C10/2</f>
        <v>8925</v>
      </c>
      <c r="H10" s="64"/>
      <c r="I10" s="63" t="n">
        <v>0.1</v>
      </c>
      <c r="J10" s="2" t="n">
        <v>0</v>
      </c>
      <c r="K10" s="2" t="n">
        <v>8925</v>
      </c>
      <c r="L10" s="42"/>
      <c r="M10" s="63" t="n">
        <v>0.1</v>
      </c>
      <c r="N10" s="2" t="n">
        <v>0</v>
      </c>
      <c r="O10" s="2" t="n">
        <v>12750</v>
      </c>
      <c r="S10" s="63" t="n">
        <v>0.1</v>
      </c>
      <c r="T10" s="45" t="n">
        <f aca="false">B10*$AI$23/$AI$11</f>
        <v>0</v>
      </c>
      <c r="U10" s="45" t="n">
        <f aca="false">C10*$AI$23/$AI$11</f>
        <v>17488.0926766379</v>
      </c>
      <c r="V10" s="47" t="n">
        <f aca="false">D10*222.8/214.5</f>
        <v>0</v>
      </c>
      <c r="W10" s="63" t="n">
        <v>0.1</v>
      </c>
      <c r="X10" s="45" t="n">
        <f aca="false">F10*$AI$23/$AI$11</f>
        <v>0</v>
      </c>
      <c r="Y10" s="45" t="n">
        <f aca="false">G10*$AI$23/$AI$11</f>
        <v>8744.04633831895</v>
      </c>
      <c r="Z10" s="47" t="n">
        <f aca="false">H10*222.8/214.5</f>
        <v>0</v>
      </c>
      <c r="AA10" s="63" t="n">
        <v>0.1</v>
      </c>
      <c r="AB10" s="45" t="n">
        <f aca="false">J10*$AI$23/$AI$11</f>
        <v>0</v>
      </c>
      <c r="AC10" s="45" t="n">
        <f aca="false">K10*$AI$23/$AI$11</f>
        <v>8744.04633831895</v>
      </c>
      <c r="AD10" s="47" t="n">
        <f aca="false">L10*222.8/214.5</f>
        <v>0</v>
      </c>
      <c r="AE10" s="63" t="n">
        <v>0.1</v>
      </c>
      <c r="AF10" s="45" t="n">
        <f aca="false">N10*$AI$23/$AI$11</f>
        <v>0</v>
      </c>
      <c r="AG10" s="45" t="n">
        <f aca="false">O10*$AI$23/$AI$11</f>
        <v>12491.4947690271</v>
      </c>
      <c r="AI10" s="5" t="str">
        <f aca="false">IF(AB8="Over",VLOOKUP(AH10,#REF!,14),IF(AB8="Single","CPI",""))</f>
        <v/>
      </c>
    </row>
    <row r="11" customFormat="false" ht="12" hidden="false" customHeight="false" outlineLevel="0" collapsed="false">
      <c r="A11" s="63" t="n">
        <v>0.15</v>
      </c>
      <c r="B11" s="45" t="n">
        <v>17850</v>
      </c>
      <c r="C11" s="45" t="n">
        <v>72500</v>
      </c>
      <c r="E11" s="63" t="n">
        <v>0.15</v>
      </c>
      <c r="F11" s="45" t="n">
        <f aca="false">B11/2</f>
        <v>8925</v>
      </c>
      <c r="G11" s="45" t="n">
        <f aca="false">C11/2</f>
        <v>36250</v>
      </c>
      <c r="H11" s="64"/>
      <c r="I11" s="63" t="n">
        <v>0.15</v>
      </c>
      <c r="J11" s="2" t="n">
        <v>8925</v>
      </c>
      <c r="K11" s="2" t="n">
        <v>36250</v>
      </c>
      <c r="L11" s="42"/>
      <c r="M11" s="63" t="n">
        <v>0.15</v>
      </c>
      <c r="N11" s="2" t="n">
        <v>12750</v>
      </c>
      <c r="O11" s="2" t="n">
        <v>48600</v>
      </c>
      <c r="S11" s="63" t="n">
        <v>0.15</v>
      </c>
      <c r="T11" s="45" t="n">
        <f aca="false">B11*$AI$23/$AI$11</f>
        <v>17488.0926766379</v>
      </c>
      <c r="U11" s="45" t="n">
        <f aca="false">C11*$AI$23/$AI$11</f>
        <v>71030.0682944676</v>
      </c>
      <c r="W11" s="63" t="n">
        <v>0.15</v>
      </c>
      <c r="X11" s="45" t="n">
        <f aca="false">F11*$AI$23/$AI$11</f>
        <v>8744.04633831895</v>
      </c>
      <c r="Y11" s="45" t="n">
        <f aca="false">G11*$AI$23/$AI$11</f>
        <v>35515.0341472338</v>
      </c>
      <c r="AA11" s="63" t="n">
        <v>0.15</v>
      </c>
      <c r="AB11" s="45" t="n">
        <f aca="false">J11*$AI$23/$AI$11</f>
        <v>8744.04633831895</v>
      </c>
      <c r="AC11" s="45" t="n">
        <f aca="false">K11*$AI$23/$AI$11</f>
        <v>35515.0341472338</v>
      </c>
      <c r="AE11" s="63" t="n">
        <v>0.15</v>
      </c>
      <c r="AF11" s="45" t="n">
        <f aca="false">N11*$AI$23/$AI$11</f>
        <v>12491.4947690271</v>
      </c>
      <c r="AG11" s="45" t="n">
        <f aca="false">O11*$AI$23/$AI$11</f>
        <v>47614.6388842914</v>
      </c>
      <c r="AH11" s="1" t="n">
        <v>2013</v>
      </c>
      <c r="AI11" s="5" t="n">
        <f aca="false">(AI23/AI35)*AI23</f>
        <v>234.345332894696</v>
      </c>
    </row>
    <row r="12" customFormat="false" ht="12" hidden="false" customHeight="false" outlineLevel="0" collapsed="false">
      <c r="A12" s="63" t="n">
        <v>0.25</v>
      </c>
      <c r="B12" s="45" t="n">
        <v>72500</v>
      </c>
      <c r="C12" s="45" t="n">
        <v>146400</v>
      </c>
      <c r="E12" s="63" t="n">
        <v>0.25</v>
      </c>
      <c r="F12" s="45" t="n">
        <f aca="false">B12/2</f>
        <v>36250</v>
      </c>
      <c r="G12" s="45" t="n">
        <f aca="false">C12/2</f>
        <v>73200</v>
      </c>
      <c r="H12" s="64"/>
      <c r="I12" s="63" t="n">
        <v>0.25</v>
      </c>
      <c r="J12" s="2" t="n">
        <v>36250</v>
      </c>
      <c r="K12" s="2" t="n">
        <v>87850</v>
      </c>
      <c r="L12" s="42"/>
      <c r="M12" s="63" t="n">
        <v>0.25</v>
      </c>
      <c r="N12" s="2" t="n">
        <v>48600</v>
      </c>
      <c r="O12" s="2" t="n">
        <v>125450</v>
      </c>
      <c r="S12" s="63" t="n">
        <v>0.25</v>
      </c>
      <c r="T12" s="45" t="n">
        <f aca="false">B12*$AI$23/$AI$11</f>
        <v>71030.0682944676</v>
      </c>
      <c r="U12" s="45" t="n">
        <f aca="false">C12*$AI$23/$AI$11</f>
        <v>143431.751700828</v>
      </c>
      <c r="W12" s="63" t="n">
        <v>0.25</v>
      </c>
      <c r="X12" s="45" t="n">
        <f aca="false">F12*$AI$23/$AI$11</f>
        <v>35515.0341472338</v>
      </c>
      <c r="Y12" s="45" t="n">
        <f aca="false">G12*$AI$23/$AI$11</f>
        <v>71715.8758504142</v>
      </c>
      <c r="AA12" s="63" t="n">
        <v>0.25</v>
      </c>
      <c r="AB12" s="45" t="n">
        <f aca="false">J12*$AI$23/$AI$11</f>
        <v>35515.0341472338</v>
      </c>
      <c r="AC12" s="45" t="n">
        <f aca="false">K12*$AI$23/$AI$11</f>
        <v>86068.8482712963</v>
      </c>
      <c r="AE12" s="63" t="n">
        <v>0.25</v>
      </c>
      <c r="AF12" s="45" t="n">
        <f aca="false">N12*$AI$23/$AI$11</f>
        <v>47614.6388842914</v>
      </c>
      <c r="AG12" s="45" t="n">
        <f aca="false">O12*$AI$23/$AI$11</f>
        <v>122906.511276427</v>
      </c>
      <c r="AH12" s="1" t="str">
        <f aca="false">IF(AC10="But Not Over",Y7,"")</f>
        <v/>
      </c>
      <c r="AI12" s="5" t="str">
        <f aca="false">IF(AC10="But Not Over",VLOOKUP(AH12,'CPI Data'!$A$19:$N$117,14),"")</f>
        <v/>
      </c>
    </row>
    <row r="13" customFormat="false" ht="12" hidden="false" customHeight="false" outlineLevel="0" collapsed="false">
      <c r="A13" s="63" t="n">
        <v>0.28</v>
      </c>
      <c r="B13" s="45" t="n">
        <v>146400</v>
      </c>
      <c r="C13" s="45" t="n">
        <v>223050</v>
      </c>
      <c r="E13" s="63" t="n">
        <v>0.28</v>
      </c>
      <c r="F13" s="45" t="n">
        <f aca="false">B13/2</f>
        <v>73200</v>
      </c>
      <c r="G13" s="45" t="n">
        <f aca="false">C13/2</f>
        <v>111525</v>
      </c>
      <c r="H13" s="64"/>
      <c r="I13" s="63" t="n">
        <v>0.28</v>
      </c>
      <c r="J13" s="2" t="n">
        <v>87850</v>
      </c>
      <c r="K13" s="2" t="n">
        <v>183250</v>
      </c>
      <c r="L13" s="42"/>
      <c r="M13" s="63" t="n">
        <v>0.28</v>
      </c>
      <c r="N13" s="2" t="n">
        <v>125450</v>
      </c>
      <c r="O13" s="2" t="n">
        <v>203150</v>
      </c>
      <c r="S13" s="63" t="n">
        <v>0.28</v>
      </c>
      <c r="T13" s="45" t="n">
        <f aca="false">B13*$AI$23/$AI$11</f>
        <v>143431.751700828</v>
      </c>
      <c r="U13" s="45" t="n">
        <f aca="false">C13*$AI$23/$AI$11</f>
        <v>218527.679076979</v>
      </c>
      <c r="W13" s="63" t="n">
        <v>0.28</v>
      </c>
      <c r="X13" s="45" t="n">
        <f aca="false">F13*$AI$23/$AI$11</f>
        <v>71715.8758504142</v>
      </c>
      <c r="Y13" s="45" t="n">
        <f aca="false">G13*$AI$23/$AI$11</f>
        <v>109263.83953849</v>
      </c>
      <c r="AA13" s="63" t="n">
        <v>0.28</v>
      </c>
      <c r="AB13" s="45" t="n">
        <f aca="false">J13*$AI$23/$AI$11</f>
        <v>86068.8482712963</v>
      </c>
      <c r="AC13" s="45" t="n">
        <f aca="false">K13*$AI$23/$AI$11</f>
        <v>179534.620896016</v>
      </c>
      <c r="AE13" s="63" t="n">
        <v>0.28</v>
      </c>
      <c r="AF13" s="45" t="n">
        <f aca="false">N13*$AI$23/$AI$11</f>
        <v>122906.511276427</v>
      </c>
      <c r="AG13" s="45" t="n">
        <f aca="false">O13*$AI$23/$AI$11</f>
        <v>199031.149986498</v>
      </c>
      <c r="AH13" s="1" t="str">
        <f aca="false">IF(AC11="But Not Over",Y8,"")</f>
        <v/>
      </c>
      <c r="AI13" s="5" t="str">
        <f aca="false">IF(AC11="But Not Over",VLOOKUP(AH13,'CPI Data'!$A$19:$N$117,14),"")</f>
        <v/>
      </c>
    </row>
    <row r="14" customFormat="false" ht="12" hidden="false" customHeight="false" outlineLevel="0" collapsed="false">
      <c r="A14" s="63" t="n">
        <v>0.33</v>
      </c>
      <c r="B14" s="45" t="n">
        <v>223050</v>
      </c>
      <c r="C14" s="45" t="n">
        <v>398350</v>
      </c>
      <c r="E14" s="63" t="n">
        <v>0.33</v>
      </c>
      <c r="F14" s="45" t="n">
        <f aca="false">B14/2</f>
        <v>111525</v>
      </c>
      <c r="G14" s="45" t="n">
        <f aca="false">C14/2</f>
        <v>199175</v>
      </c>
      <c r="H14" s="64"/>
      <c r="I14" s="63" t="n">
        <v>0.33</v>
      </c>
      <c r="J14" s="2" t="n">
        <v>183250</v>
      </c>
      <c r="K14" s="2" t="n">
        <v>398350</v>
      </c>
      <c r="L14" s="42"/>
      <c r="M14" s="63" t="n">
        <v>0.33</v>
      </c>
      <c r="N14" s="2" t="n">
        <v>203150</v>
      </c>
      <c r="O14" s="2" t="n">
        <v>398350</v>
      </c>
      <c r="S14" s="63" t="n">
        <v>0.33</v>
      </c>
      <c r="T14" s="45" t="n">
        <f aca="false">B14*$AI$23/$AI$11</f>
        <v>218527.679076979</v>
      </c>
      <c r="U14" s="45" t="n">
        <f aca="false">C14*$AI$23/$AI$11</f>
        <v>390273.485587602</v>
      </c>
      <c r="W14" s="63" t="n">
        <v>0.33</v>
      </c>
      <c r="X14" s="45" t="n">
        <f aca="false">F14*$AI$23/$AI$11</f>
        <v>109263.83953849</v>
      </c>
      <c r="Y14" s="45" t="n">
        <f aca="false">G14*$AI$23/$AI$11</f>
        <v>195136.742793801</v>
      </c>
      <c r="AA14" s="63" t="n">
        <v>0.33</v>
      </c>
      <c r="AB14" s="45" t="n">
        <f aca="false">J14*$AI$23/$AI$11</f>
        <v>179534.620896016</v>
      </c>
      <c r="AC14" s="45" t="n">
        <f aca="false">K14*$AI$23/$AI$11</f>
        <v>390273.485587602</v>
      </c>
      <c r="AE14" s="63" t="n">
        <v>0.33</v>
      </c>
      <c r="AF14" s="45" t="n">
        <f aca="false">N14*$AI$23/$AI$11</f>
        <v>199031.149986498</v>
      </c>
      <c r="AG14" s="45" t="n">
        <f aca="false">O14*$AI$23/$AI$11</f>
        <v>390273.485587602</v>
      </c>
      <c r="AH14" s="1" t="str">
        <f aca="false">IF(AC12="But Not Over",Y9,"")</f>
        <v/>
      </c>
      <c r="AI14" s="5" t="str">
        <f aca="false">IF(AC12="But Not Over",VLOOKUP(AH14,'CPI Data'!$A$19:$N$117,14),"")</f>
        <v/>
      </c>
    </row>
    <row r="15" customFormat="false" ht="12" hidden="false" customHeight="false" outlineLevel="0" collapsed="false">
      <c r="A15" s="63" t="n">
        <v>0.35</v>
      </c>
      <c r="B15" s="45" t="n">
        <v>398350</v>
      </c>
      <c r="C15" s="45" t="n">
        <v>450000</v>
      </c>
      <c r="E15" s="63" t="n">
        <v>0.35</v>
      </c>
      <c r="F15" s="45" t="n">
        <f aca="false">B15/2</f>
        <v>199175</v>
      </c>
      <c r="G15" s="65" t="n">
        <f aca="false">C15/2</f>
        <v>225000</v>
      </c>
      <c r="H15" s="64"/>
      <c r="I15" s="63" t="n">
        <v>0.35</v>
      </c>
      <c r="J15" s="2" t="n">
        <v>398350</v>
      </c>
      <c r="K15" s="2" t="n">
        <v>400000</v>
      </c>
      <c r="L15" s="42"/>
      <c r="M15" s="63" t="n">
        <v>0.35</v>
      </c>
      <c r="N15" s="2" t="n">
        <v>398350</v>
      </c>
      <c r="O15" s="2" t="n">
        <v>425000</v>
      </c>
      <c r="S15" s="63" t="n">
        <v>0.35</v>
      </c>
      <c r="T15" s="45" t="n">
        <f aca="false">B15*$AI$23/$AI$11</f>
        <v>390273.485587602</v>
      </c>
      <c r="U15" s="65" t="s">
        <v>18</v>
      </c>
      <c r="V15" s="47" t="n">
        <f aca="false">D15*222.8/214.5</f>
        <v>0</v>
      </c>
      <c r="W15" s="63" t="n">
        <v>0.35</v>
      </c>
      <c r="X15" s="45" t="n">
        <f aca="false">F15*$AI$23/$AI$11</f>
        <v>195136.742793801</v>
      </c>
      <c r="Y15" s="65" t="s">
        <v>18</v>
      </c>
      <c r="Z15" s="47" t="n">
        <f aca="false">H15*222.8/214.5</f>
        <v>0</v>
      </c>
      <c r="AA15" s="63" t="n">
        <v>0.35</v>
      </c>
      <c r="AB15" s="45" t="n">
        <f aca="false">J15*$AI$23/$AI$11</f>
        <v>390273.485587602</v>
      </c>
      <c r="AC15" s="65" t="s">
        <v>18</v>
      </c>
      <c r="AD15" s="47" t="n">
        <f aca="false">L15*222.8/214.5</f>
        <v>0</v>
      </c>
      <c r="AE15" s="63" t="n">
        <v>0.35</v>
      </c>
      <c r="AF15" s="45" t="n">
        <f aca="false">N15*$AI$23/$AI$11</f>
        <v>390273.485587602</v>
      </c>
      <c r="AG15" s="65" t="s">
        <v>18</v>
      </c>
      <c r="AH15" s="1" t="str">
        <f aca="false">IF(AC13="But Not Over",Y10,"")</f>
        <v/>
      </c>
      <c r="AI15" s="5" t="str">
        <f aca="false">IF(AC13="But Not Over",VLOOKUP(AH15,'CPI Data'!$A$19:$N$117,14),"")</f>
        <v/>
      </c>
    </row>
    <row r="16" customFormat="false" ht="12" hidden="false" customHeight="false" outlineLevel="0" collapsed="false">
      <c r="A16" s="63" t="n">
        <v>0.396</v>
      </c>
      <c r="B16" s="45" t="n">
        <v>450000</v>
      </c>
      <c r="C16" s="65"/>
      <c r="E16" s="63" t="n">
        <v>0.396</v>
      </c>
      <c r="F16" s="45" t="n">
        <f aca="false">B16/2</f>
        <v>225000</v>
      </c>
      <c r="G16" s="65"/>
      <c r="H16" s="64"/>
      <c r="I16" s="63" t="n">
        <v>0.396</v>
      </c>
      <c r="J16" s="2" t="n">
        <v>400000</v>
      </c>
      <c r="K16" s="65"/>
      <c r="L16" s="42"/>
      <c r="M16" s="63" t="n">
        <v>0.396</v>
      </c>
      <c r="N16" s="2" t="n">
        <v>425000</v>
      </c>
      <c r="O16" s="65"/>
      <c r="S16" s="63" t="n">
        <v>0.396</v>
      </c>
      <c r="T16" s="45" t="n">
        <f aca="false">B16*$AI$23/$AI$11</f>
        <v>440876.285965661</v>
      </c>
      <c r="U16" s="65" t="s">
        <v>18</v>
      </c>
      <c r="V16" s="47" t="n">
        <f aca="false">D16*222.8/214.5</f>
        <v>0</v>
      </c>
      <c r="W16" s="63" t="n">
        <v>0.396</v>
      </c>
      <c r="X16" s="45" t="n">
        <f aca="false">F16*$AI$23/$AI$11</f>
        <v>220438.142982831</v>
      </c>
      <c r="Y16" s="65" t="s">
        <v>18</v>
      </c>
      <c r="Z16" s="47" t="n">
        <f aca="false">H16*222.8/214.5</f>
        <v>0</v>
      </c>
      <c r="AA16" s="63" t="n">
        <v>0.396</v>
      </c>
      <c r="AB16" s="45" t="n">
        <f aca="false">J16*$AI$23/$AI$11</f>
        <v>391890.031969477</v>
      </c>
      <c r="AC16" s="65" t="s">
        <v>18</v>
      </c>
      <c r="AD16" s="47" t="n">
        <f aca="false">L16*222.8/214.5</f>
        <v>0</v>
      </c>
      <c r="AE16" s="63" t="n">
        <v>0.396</v>
      </c>
      <c r="AF16" s="45" t="n">
        <f aca="false">N16*$AI$23/$AI$11</f>
        <v>416383.158967569</v>
      </c>
      <c r="AG16" s="65" t="s">
        <v>18</v>
      </c>
    </row>
    <row r="17" customFormat="false" ht="12" hidden="false" customHeight="false" outlineLevel="0" collapsed="false">
      <c r="A17" s="66" t="s">
        <v>19</v>
      </c>
      <c r="B17" s="42"/>
      <c r="C17" s="42"/>
      <c r="E17" s="42"/>
      <c r="F17" s="42"/>
      <c r="G17" s="42"/>
      <c r="H17" s="67"/>
      <c r="I17" s="42"/>
      <c r="J17" s="42"/>
      <c r="K17" s="42"/>
      <c r="L17" s="42"/>
      <c r="M17" s="42"/>
      <c r="N17" s="42"/>
      <c r="O17" s="42"/>
      <c r="S17" s="66" t="s">
        <v>19</v>
      </c>
      <c r="T17" s="45"/>
      <c r="U17" s="45"/>
      <c r="W17" s="42"/>
      <c r="X17" s="45"/>
      <c r="Y17" s="45"/>
      <c r="Z17" s="68"/>
      <c r="AA17" s="42"/>
      <c r="AB17" s="45"/>
      <c r="AC17" s="45"/>
      <c r="AD17" s="47"/>
      <c r="AE17" s="42"/>
      <c r="AF17" s="45"/>
      <c r="AG17" s="45"/>
      <c r="AH17" s="1" t="str">
        <f aca="false">IF(AC14="But Not Over",Y11,"")</f>
        <v/>
      </c>
    </row>
    <row r="18" customFormat="false" ht="12" hidden="false" customHeight="false" outlineLevel="0" collapsed="false">
      <c r="A18" s="42"/>
      <c r="B18" s="42"/>
      <c r="C18" s="43" t="s">
        <v>7</v>
      </c>
      <c r="E18" s="42"/>
      <c r="F18" s="42"/>
      <c r="G18" s="44" t="n">
        <v>2012</v>
      </c>
      <c r="H18" s="44"/>
      <c r="I18" s="44"/>
      <c r="J18" s="42"/>
      <c r="K18" s="42"/>
      <c r="L18" s="42"/>
      <c r="M18" s="42"/>
      <c r="N18" s="42"/>
      <c r="O18" s="42"/>
      <c r="S18" s="42"/>
      <c r="T18" s="45"/>
      <c r="U18" s="1"/>
      <c r="W18" s="42"/>
      <c r="X18" s="45"/>
      <c r="Y18" s="44" t="n">
        <v>2012</v>
      </c>
      <c r="Z18" s="44"/>
      <c r="AA18" s="44"/>
      <c r="AB18" s="46" t="str">
        <f aca="false">CONCATENATE("CPI: ",AI23)</f>
        <v>CPI: 229.594</v>
      </c>
      <c r="AC18" s="45"/>
      <c r="AD18" s="47"/>
      <c r="AE18" s="42"/>
      <c r="AF18" s="45"/>
      <c r="AG18" s="45"/>
    </row>
    <row r="19" customFormat="false" ht="12" hidden="false" customHeight="false" outlineLevel="0" collapsed="false">
      <c r="A19" s="48"/>
      <c r="B19" s="49" t="s">
        <v>8</v>
      </c>
      <c r="C19" s="48"/>
      <c r="D19" s="50"/>
      <c r="E19" s="48"/>
      <c r="F19" s="49" t="s">
        <v>9</v>
      </c>
      <c r="G19" s="48"/>
      <c r="H19" s="49"/>
      <c r="I19" s="48"/>
      <c r="J19" s="49" t="s">
        <v>10</v>
      </c>
      <c r="K19" s="48"/>
      <c r="L19" s="48"/>
      <c r="M19" s="48"/>
      <c r="N19" s="49" t="s">
        <v>11</v>
      </c>
      <c r="O19" s="48"/>
      <c r="S19" s="48"/>
      <c r="T19" s="51" t="s">
        <v>8</v>
      </c>
      <c r="U19" s="52"/>
      <c r="V19" s="53"/>
      <c r="W19" s="48"/>
      <c r="X19" s="51" t="s">
        <v>9</v>
      </c>
      <c r="Y19" s="52"/>
      <c r="Z19" s="54"/>
      <c r="AA19" s="48"/>
      <c r="AB19" s="51" t="s">
        <v>10</v>
      </c>
      <c r="AC19" s="52"/>
      <c r="AD19" s="55"/>
      <c r="AE19" s="48"/>
      <c r="AF19" s="51" t="s">
        <v>11</v>
      </c>
      <c r="AG19" s="52"/>
    </row>
    <row r="20" customFormat="false" ht="12" hidden="false" customHeight="false" outlineLevel="0" collapsed="false">
      <c r="A20" s="56" t="s">
        <v>12</v>
      </c>
      <c r="B20" s="57" t="s">
        <v>13</v>
      </c>
      <c r="C20" s="57"/>
      <c r="D20" s="50"/>
      <c r="E20" s="56" t="s">
        <v>12</v>
      </c>
      <c r="F20" s="57" t="s">
        <v>13</v>
      </c>
      <c r="G20" s="57"/>
      <c r="H20" s="49"/>
      <c r="I20" s="56" t="s">
        <v>12</v>
      </c>
      <c r="J20" s="57" t="s">
        <v>13</v>
      </c>
      <c r="K20" s="57"/>
      <c r="L20" s="48"/>
      <c r="M20" s="56" t="s">
        <v>12</v>
      </c>
      <c r="N20" s="57" t="s">
        <v>13</v>
      </c>
      <c r="O20" s="57"/>
      <c r="S20" s="56" t="s">
        <v>12</v>
      </c>
      <c r="T20" s="58" t="s">
        <v>13</v>
      </c>
      <c r="U20" s="58"/>
      <c r="V20" s="53"/>
      <c r="W20" s="56" t="s">
        <v>12</v>
      </c>
      <c r="X20" s="58" t="s">
        <v>13</v>
      </c>
      <c r="Y20" s="58"/>
      <c r="Z20" s="54"/>
      <c r="AA20" s="56" t="s">
        <v>12</v>
      </c>
      <c r="AB20" s="58" t="s">
        <v>13</v>
      </c>
      <c r="AC20" s="58"/>
      <c r="AD20" s="55"/>
      <c r="AE20" s="56" t="s">
        <v>12</v>
      </c>
      <c r="AF20" s="58" t="s">
        <v>13</v>
      </c>
      <c r="AG20" s="58"/>
    </row>
    <row r="21" customFormat="false" ht="12" hidden="false" customHeight="false" outlineLevel="0" collapsed="false">
      <c r="A21" s="59" t="s">
        <v>14</v>
      </c>
      <c r="B21" s="60" t="s">
        <v>15</v>
      </c>
      <c r="C21" s="60" t="s">
        <v>16</v>
      </c>
      <c r="D21" s="50"/>
      <c r="E21" s="59" t="s">
        <v>14</v>
      </c>
      <c r="F21" s="60" t="s">
        <v>15</v>
      </c>
      <c r="G21" s="60" t="s">
        <v>16</v>
      </c>
      <c r="H21" s="49"/>
      <c r="I21" s="59" t="s">
        <v>14</v>
      </c>
      <c r="J21" s="60" t="s">
        <v>15</v>
      </c>
      <c r="K21" s="60" t="s">
        <v>16</v>
      </c>
      <c r="L21" s="48"/>
      <c r="M21" s="59" t="s">
        <v>14</v>
      </c>
      <c r="N21" s="60" t="s">
        <v>15</v>
      </c>
      <c r="O21" s="60" t="s">
        <v>16</v>
      </c>
      <c r="S21" s="59" t="s">
        <v>14</v>
      </c>
      <c r="T21" s="61" t="s">
        <v>15</v>
      </c>
      <c r="U21" s="61" t="s">
        <v>16</v>
      </c>
      <c r="V21" s="53"/>
      <c r="W21" s="59" t="s">
        <v>14</v>
      </c>
      <c r="X21" s="61" t="s">
        <v>15</v>
      </c>
      <c r="Y21" s="61" t="s">
        <v>16</v>
      </c>
      <c r="Z21" s="54"/>
      <c r="AA21" s="59" t="s">
        <v>14</v>
      </c>
      <c r="AB21" s="61" t="s">
        <v>15</v>
      </c>
      <c r="AC21" s="61" t="s">
        <v>16</v>
      </c>
      <c r="AD21" s="55"/>
      <c r="AE21" s="59" t="s">
        <v>14</v>
      </c>
      <c r="AF21" s="61" t="s">
        <v>15</v>
      </c>
      <c r="AG21" s="61" t="s">
        <v>16</v>
      </c>
      <c r="AH21" s="62" t="s">
        <v>17</v>
      </c>
      <c r="AI21" s="5" t="str">
        <f aca="false">IF(AB19="Over",VLOOKUP(AH21,'CPI Data'!A5:N103,14),IF(AB19="Single","CPI",""))</f>
        <v>CPI</v>
      </c>
    </row>
    <row r="22" customFormat="false" ht="12" hidden="false" customHeight="false" outlineLevel="0" collapsed="false">
      <c r="A22" s="63" t="n">
        <v>0.1</v>
      </c>
      <c r="B22" s="2" t="n">
        <v>0</v>
      </c>
      <c r="C22" s="45" t="n">
        <v>17400</v>
      </c>
      <c r="E22" s="63" t="n">
        <v>0.1</v>
      </c>
      <c r="F22" s="45" t="n">
        <v>0</v>
      </c>
      <c r="G22" s="45" t="n">
        <f aca="false">C22/2</f>
        <v>8700</v>
      </c>
      <c r="H22" s="64"/>
      <c r="I22" s="63" t="n">
        <v>0.1</v>
      </c>
      <c r="J22" s="2" t="n">
        <v>0</v>
      </c>
      <c r="K22" s="2" t="n">
        <v>8700</v>
      </c>
      <c r="L22" s="42"/>
      <c r="M22" s="63" t="n">
        <v>0.1</v>
      </c>
      <c r="N22" s="2" t="n">
        <v>0</v>
      </c>
      <c r="O22" s="2" t="n">
        <v>12400</v>
      </c>
      <c r="S22" s="63" t="n">
        <v>0.1</v>
      </c>
      <c r="T22" s="2" t="n">
        <f aca="false">B22*$AI$23/$AI$23</f>
        <v>0</v>
      </c>
      <c r="U22" s="2" t="n">
        <f aca="false">C22*$AI$23/$AI$23</f>
        <v>17400</v>
      </c>
      <c r="V22" s="3" t="n">
        <f aca="false">D22*222.8/218.1</f>
        <v>0</v>
      </c>
      <c r="W22" s="63" t="n">
        <v>0.1</v>
      </c>
      <c r="X22" s="2" t="n">
        <f aca="false">F22*$AI$23/$AI$23</f>
        <v>0</v>
      </c>
      <c r="Y22" s="2" t="n">
        <f aca="false">G22*$AI$23/$AI$23</f>
        <v>8700</v>
      </c>
      <c r="Z22" s="3" t="n">
        <f aca="false">H22*222.8/218.1</f>
        <v>0</v>
      </c>
      <c r="AA22" s="63" t="n">
        <v>0.1</v>
      </c>
      <c r="AB22" s="2" t="n">
        <f aca="false">J22*$AI$23/$AI$23</f>
        <v>0</v>
      </c>
      <c r="AC22" s="2" t="n">
        <f aca="false">K22*$AI$23/$AI$23</f>
        <v>8700</v>
      </c>
      <c r="AD22" s="3" t="n">
        <f aca="false">L22*222.8/218.1</f>
        <v>0</v>
      </c>
      <c r="AE22" s="63" t="n">
        <v>0.1</v>
      </c>
      <c r="AF22" s="2" t="n">
        <f aca="false">N22*$AI$23/$AI$23</f>
        <v>0</v>
      </c>
      <c r="AG22" s="2" t="n">
        <f aca="false">O22*$AI$23/$AI$23</f>
        <v>12400</v>
      </c>
      <c r="AI22" s="5" t="str">
        <f aca="false">IF(AB20="Over",VLOOKUP(AH22,'CPI Data'!A6:N104,14),IF(AB20="Single","CPI",""))</f>
        <v/>
      </c>
    </row>
    <row r="23" customFormat="false" ht="12" hidden="false" customHeight="false" outlineLevel="0" collapsed="false">
      <c r="A23" s="63" t="n">
        <v>0.15</v>
      </c>
      <c r="B23" s="45" t="n">
        <v>17400</v>
      </c>
      <c r="C23" s="45" t="n">
        <v>70700</v>
      </c>
      <c r="E23" s="63" t="n">
        <v>0.15</v>
      </c>
      <c r="F23" s="45" t="n">
        <f aca="false">B23/2</f>
        <v>8700</v>
      </c>
      <c r="G23" s="45" t="n">
        <f aca="false">C23/2</f>
        <v>35350</v>
      </c>
      <c r="H23" s="64"/>
      <c r="I23" s="63" t="n">
        <v>0.15</v>
      </c>
      <c r="J23" s="2" t="n">
        <v>8700</v>
      </c>
      <c r="K23" s="2" t="n">
        <v>35350</v>
      </c>
      <c r="L23" s="42"/>
      <c r="M23" s="63" t="n">
        <v>0.15</v>
      </c>
      <c r="N23" s="2" t="n">
        <v>12400</v>
      </c>
      <c r="O23" s="2" t="n">
        <v>47350</v>
      </c>
      <c r="S23" s="63" t="n">
        <v>0.15</v>
      </c>
      <c r="T23" s="2" t="n">
        <f aca="false">B23*$AI$23/$AI$23</f>
        <v>17400</v>
      </c>
      <c r="U23" s="2" t="n">
        <f aca="false">C23*$AI$23/$AI$23</f>
        <v>70700</v>
      </c>
      <c r="V23" s="3" t="n">
        <f aca="false">D23*222.8/218.1</f>
        <v>0</v>
      </c>
      <c r="W23" s="63" t="n">
        <v>0.15</v>
      </c>
      <c r="X23" s="2" t="n">
        <f aca="false">F23*$AI$23/$AI$23</f>
        <v>8700</v>
      </c>
      <c r="Y23" s="2" t="n">
        <f aca="false">G23*$AI$23/$AI$23</f>
        <v>35350</v>
      </c>
      <c r="Z23" s="3" t="n">
        <f aca="false">H23*222.8/218.1</f>
        <v>0</v>
      </c>
      <c r="AA23" s="63" t="n">
        <v>0.15</v>
      </c>
      <c r="AB23" s="2" t="n">
        <f aca="false">J23*$AI$23/$AI$23</f>
        <v>8700</v>
      </c>
      <c r="AC23" s="2" t="n">
        <f aca="false">K23*$AI$23/$AI$23</f>
        <v>35350</v>
      </c>
      <c r="AD23" s="3" t="n">
        <f aca="false">L23*222.8/218.1</f>
        <v>0</v>
      </c>
      <c r="AE23" s="63" t="n">
        <v>0.15</v>
      </c>
      <c r="AF23" s="2" t="n">
        <f aca="false">N23*$AI$23/$AI$23</f>
        <v>12400</v>
      </c>
      <c r="AG23" s="2" t="n">
        <f aca="false">O23*$AI$23/$AI$23</f>
        <v>47350</v>
      </c>
      <c r="AH23" s="1" t="n">
        <v>2012</v>
      </c>
      <c r="AI23" s="5" t="n">
        <v>229.594</v>
      </c>
    </row>
    <row r="24" customFormat="false" ht="12" hidden="false" customHeight="false" outlineLevel="0" collapsed="false">
      <c r="A24" s="63" t="n">
        <v>0.25</v>
      </c>
      <c r="B24" s="45" t="n">
        <v>70700</v>
      </c>
      <c r="C24" s="45" t="n">
        <v>142700</v>
      </c>
      <c r="E24" s="63" t="n">
        <v>0.25</v>
      </c>
      <c r="F24" s="45" t="n">
        <f aca="false">B24/2</f>
        <v>35350</v>
      </c>
      <c r="G24" s="45" t="n">
        <f aca="false">C24/2</f>
        <v>71350</v>
      </c>
      <c r="H24" s="64"/>
      <c r="I24" s="63" t="n">
        <v>0.25</v>
      </c>
      <c r="J24" s="2" t="n">
        <v>35350</v>
      </c>
      <c r="K24" s="2" t="n">
        <v>85650</v>
      </c>
      <c r="L24" s="42"/>
      <c r="M24" s="63" t="n">
        <v>0.25</v>
      </c>
      <c r="N24" s="2" t="n">
        <v>47350</v>
      </c>
      <c r="O24" s="2" t="n">
        <v>122300</v>
      </c>
      <c r="S24" s="63" t="n">
        <v>0.25</v>
      </c>
      <c r="T24" s="2" t="n">
        <f aca="false">B24*$AI$23/$AI$23</f>
        <v>70700</v>
      </c>
      <c r="U24" s="2" t="n">
        <f aca="false">C24*$AI$23/$AI$23</f>
        <v>142700</v>
      </c>
      <c r="V24" s="3" t="n">
        <f aca="false">D24*222.8/218.1</f>
        <v>0</v>
      </c>
      <c r="W24" s="63" t="n">
        <v>0.25</v>
      </c>
      <c r="X24" s="2" t="n">
        <f aca="false">F24*$AI$23/$AI$23</f>
        <v>35350</v>
      </c>
      <c r="Y24" s="2" t="n">
        <f aca="false">G24*$AI$23/$AI$23</f>
        <v>71350</v>
      </c>
      <c r="Z24" s="3" t="n">
        <f aca="false">H24*222.8/218.1</f>
        <v>0</v>
      </c>
      <c r="AA24" s="63" t="n">
        <v>0.25</v>
      </c>
      <c r="AB24" s="2" t="n">
        <f aca="false">J24*$AI$23/$AI$23</f>
        <v>35350</v>
      </c>
      <c r="AC24" s="2" t="n">
        <f aca="false">K24*$AI$23/$AI$23</f>
        <v>85650</v>
      </c>
      <c r="AD24" s="3" t="n">
        <f aca="false">L24*222.8/218.1</f>
        <v>0</v>
      </c>
      <c r="AE24" s="63" t="n">
        <v>0.25</v>
      </c>
      <c r="AF24" s="2" t="n">
        <f aca="false">N24*$AI$23/$AI$23</f>
        <v>47350</v>
      </c>
      <c r="AG24" s="2" t="n">
        <f aca="false">O24*$AI$23/$AI$23</f>
        <v>122300</v>
      </c>
      <c r="AH24" s="1" t="str">
        <f aca="false">IF(AC22="But Not Over",Y19,"")</f>
        <v/>
      </c>
      <c r="AI24" s="5" t="str">
        <f aca="false">IF(AC22="But Not Over",VLOOKUP(AH24,'CPI Data'!$A$19:$N$117,14),"")</f>
        <v/>
      </c>
    </row>
    <row r="25" customFormat="false" ht="12" hidden="false" customHeight="false" outlineLevel="0" collapsed="false">
      <c r="A25" s="63" t="n">
        <v>0.28</v>
      </c>
      <c r="B25" s="45" t="n">
        <v>142700</v>
      </c>
      <c r="C25" s="45" t="n">
        <v>217450</v>
      </c>
      <c r="E25" s="63" t="n">
        <v>0.28</v>
      </c>
      <c r="F25" s="45" t="n">
        <f aca="false">B25/2</f>
        <v>71350</v>
      </c>
      <c r="G25" s="45" t="n">
        <f aca="false">C25/2</f>
        <v>108725</v>
      </c>
      <c r="H25" s="64"/>
      <c r="I25" s="63" t="n">
        <v>0.28</v>
      </c>
      <c r="J25" s="2" t="n">
        <v>85650</v>
      </c>
      <c r="K25" s="2" t="n">
        <v>178650</v>
      </c>
      <c r="L25" s="42"/>
      <c r="M25" s="63" t="n">
        <v>0.28</v>
      </c>
      <c r="N25" s="2" t="n">
        <v>122300</v>
      </c>
      <c r="O25" s="2" t="n">
        <v>198050</v>
      </c>
      <c r="S25" s="63" t="n">
        <v>0.28</v>
      </c>
      <c r="T25" s="2" t="n">
        <f aca="false">B25*$AI$23/$AI$23</f>
        <v>142700</v>
      </c>
      <c r="U25" s="2" t="n">
        <f aca="false">C25*$AI$23/$AI$23</f>
        <v>217450</v>
      </c>
      <c r="V25" s="3" t="n">
        <f aca="false">D25*222.8/218.1</f>
        <v>0</v>
      </c>
      <c r="W25" s="63" t="n">
        <v>0.28</v>
      </c>
      <c r="X25" s="2" t="n">
        <f aca="false">F25*$AI$23/$AI$23</f>
        <v>71350</v>
      </c>
      <c r="Y25" s="2" t="n">
        <f aca="false">G25*$AI$23/$AI$23</f>
        <v>108725</v>
      </c>
      <c r="Z25" s="3" t="n">
        <f aca="false">H25*222.8/218.1</f>
        <v>0</v>
      </c>
      <c r="AA25" s="63" t="n">
        <v>0.28</v>
      </c>
      <c r="AB25" s="2" t="n">
        <f aca="false">J25*$AI$23/$AI$23</f>
        <v>85650</v>
      </c>
      <c r="AC25" s="2" t="n">
        <f aca="false">K25*$AI$23/$AI$23</f>
        <v>178650</v>
      </c>
      <c r="AD25" s="3" t="n">
        <f aca="false">L25*222.8/218.1</f>
        <v>0</v>
      </c>
      <c r="AE25" s="63" t="n">
        <v>0.28</v>
      </c>
      <c r="AF25" s="2" t="n">
        <f aca="false">N25*$AI$23/$AI$23</f>
        <v>122300</v>
      </c>
      <c r="AG25" s="2" t="n">
        <f aca="false">O25*$AI$23/$AI$23</f>
        <v>198050</v>
      </c>
      <c r="AH25" s="1" t="str">
        <f aca="false">IF(AC23="But Not Over",Y20,"")</f>
        <v/>
      </c>
      <c r="AI25" s="5" t="str">
        <f aca="false">IF(AC23="But Not Over",VLOOKUP(AH25,'CPI Data'!$A$19:$N$117,14),"")</f>
        <v/>
      </c>
    </row>
    <row r="26" customFormat="false" ht="12" hidden="false" customHeight="false" outlineLevel="0" collapsed="false">
      <c r="A26" s="63" t="n">
        <v>0.33</v>
      </c>
      <c r="B26" s="45" t="n">
        <v>217450</v>
      </c>
      <c r="C26" s="45" t="n">
        <v>388350</v>
      </c>
      <c r="E26" s="63" t="n">
        <v>0.33</v>
      </c>
      <c r="F26" s="45" t="n">
        <f aca="false">B26/2</f>
        <v>108725</v>
      </c>
      <c r="G26" s="45" t="n">
        <f aca="false">C26/2</f>
        <v>194175</v>
      </c>
      <c r="H26" s="64"/>
      <c r="I26" s="63" t="n">
        <v>0.33</v>
      </c>
      <c r="J26" s="2" t="n">
        <v>178650</v>
      </c>
      <c r="K26" s="2" t="n">
        <v>388350</v>
      </c>
      <c r="L26" s="42"/>
      <c r="M26" s="63" t="n">
        <v>0.33</v>
      </c>
      <c r="N26" s="2" t="n">
        <v>198050</v>
      </c>
      <c r="O26" s="2" t="n">
        <v>388350</v>
      </c>
      <c r="S26" s="63" t="n">
        <v>0.33</v>
      </c>
      <c r="T26" s="2" t="n">
        <f aca="false">B26*$AI$23/$AI$23</f>
        <v>217450</v>
      </c>
      <c r="U26" s="2" t="n">
        <f aca="false">C26*$AI$23/$AI$23</f>
        <v>388350</v>
      </c>
      <c r="V26" s="3" t="n">
        <f aca="false">D26*222.8/218.1</f>
        <v>0</v>
      </c>
      <c r="W26" s="63" t="n">
        <v>0.33</v>
      </c>
      <c r="X26" s="2" t="n">
        <f aca="false">F26*$AI$23/$AI$23</f>
        <v>108725</v>
      </c>
      <c r="Y26" s="2" t="n">
        <f aca="false">G26*$AI$23/$AI$23</f>
        <v>194175</v>
      </c>
      <c r="Z26" s="3" t="n">
        <f aca="false">H26*222.8/218.1</f>
        <v>0</v>
      </c>
      <c r="AA26" s="63" t="n">
        <v>0.33</v>
      </c>
      <c r="AB26" s="2" t="n">
        <f aca="false">J26*$AI$23/$AI$23</f>
        <v>178650</v>
      </c>
      <c r="AC26" s="2" t="n">
        <f aca="false">K26*$AI$23/$AI$23</f>
        <v>388350</v>
      </c>
      <c r="AD26" s="3" t="n">
        <f aca="false">L26*222.8/218.1</f>
        <v>0</v>
      </c>
      <c r="AE26" s="63" t="n">
        <v>0.33</v>
      </c>
      <c r="AF26" s="2" t="n">
        <f aca="false">N26*$AI$23/$AI$23</f>
        <v>198050</v>
      </c>
      <c r="AG26" s="2" t="n">
        <f aca="false">O26*$AI$23/$AI$23</f>
        <v>388350</v>
      </c>
      <c r="AH26" s="1" t="str">
        <f aca="false">IF(AC24="But Not Over",Y21,"")</f>
        <v/>
      </c>
      <c r="AI26" s="5" t="str">
        <f aca="false">IF(AC24="But Not Over",VLOOKUP(AH26,'CPI Data'!$A$19:$N$117,14),"")</f>
        <v/>
      </c>
    </row>
    <row r="27" customFormat="false" ht="12" hidden="false" customHeight="false" outlineLevel="0" collapsed="false">
      <c r="A27" s="63" t="n">
        <v>0.35</v>
      </c>
      <c r="B27" s="45" t="n">
        <v>388350</v>
      </c>
      <c r="C27" s="65" t="s">
        <v>18</v>
      </c>
      <c r="E27" s="63" t="n">
        <v>0.35</v>
      </c>
      <c r="F27" s="45" t="n">
        <f aca="false">B27/2</f>
        <v>194175</v>
      </c>
      <c r="G27" s="65" t="s">
        <v>18</v>
      </c>
      <c r="H27" s="64"/>
      <c r="I27" s="63" t="n">
        <v>0.35</v>
      </c>
      <c r="J27" s="2" t="n">
        <v>388350</v>
      </c>
      <c r="K27" s="65" t="s">
        <v>18</v>
      </c>
      <c r="L27" s="42"/>
      <c r="M27" s="63" t="n">
        <v>0.35</v>
      </c>
      <c r="N27" s="2" t="n">
        <v>388350</v>
      </c>
      <c r="O27" s="65" t="s">
        <v>18</v>
      </c>
      <c r="S27" s="63" t="n">
        <v>0.35</v>
      </c>
      <c r="T27" s="2" t="n">
        <f aca="false">B27*$AI$23/$AI$23</f>
        <v>388350</v>
      </c>
      <c r="U27" s="65" t="s">
        <v>18</v>
      </c>
      <c r="W27" s="63" t="n">
        <v>0.35</v>
      </c>
      <c r="X27" s="2" t="n">
        <f aca="false">F27*$AI$23/$AI$23</f>
        <v>194175</v>
      </c>
      <c r="Y27" s="65" t="s">
        <v>18</v>
      </c>
      <c r="AA27" s="63" t="n">
        <v>0.35</v>
      </c>
      <c r="AB27" s="2" t="n">
        <f aca="false">J27*$AI$23/$AI$23</f>
        <v>388350</v>
      </c>
      <c r="AC27" s="65" t="s">
        <v>18</v>
      </c>
      <c r="AE27" s="63" t="n">
        <v>0.35</v>
      </c>
      <c r="AF27" s="2" t="n">
        <f aca="false">N27*$AI$23/$AI$23</f>
        <v>388350</v>
      </c>
      <c r="AG27" s="65" t="s">
        <v>18</v>
      </c>
      <c r="AH27" s="1" t="str">
        <f aca="false">IF(AC25="But Not Over",Y22,"")</f>
        <v/>
      </c>
      <c r="AI27" s="5" t="str">
        <f aca="false">IF(AC25="But Not Over",VLOOKUP(AH27,'CPI Data'!$A$19:$N$117,14),"")</f>
        <v/>
      </c>
    </row>
    <row r="28" customFormat="false" ht="12" hidden="false" customHeight="false" outlineLevel="0" collapsed="false">
      <c r="A28" s="66" t="s">
        <v>20</v>
      </c>
      <c r="B28" s="42"/>
      <c r="C28" s="42"/>
      <c r="E28" s="42"/>
      <c r="F28" s="42"/>
      <c r="G28" s="42"/>
      <c r="H28" s="67"/>
      <c r="I28" s="42"/>
      <c r="J28" s="42"/>
      <c r="K28" s="42"/>
      <c r="L28" s="42"/>
      <c r="M28" s="42"/>
      <c r="N28" s="42"/>
      <c r="O28" s="42"/>
      <c r="S28" s="66" t="s">
        <v>20</v>
      </c>
      <c r="T28" s="45"/>
      <c r="U28" s="45"/>
      <c r="W28" s="42"/>
      <c r="X28" s="45"/>
      <c r="Y28" s="45"/>
      <c r="Z28" s="68"/>
      <c r="AA28" s="42"/>
      <c r="AB28" s="45"/>
      <c r="AC28" s="45"/>
      <c r="AD28" s="47"/>
      <c r="AE28" s="42"/>
      <c r="AF28" s="45"/>
      <c r="AG28" s="45"/>
      <c r="AH28" s="1" t="str">
        <f aca="false">IF(AC26="But Not Over",Y23,"")</f>
        <v/>
      </c>
      <c r="AI28" s="5" t="str">
        <f aca="false">IF(AC26="But Not Over",VLOOKUP(AH28,'CPI Data'!$A$19:$N$117,14),"")</f>
        <v/>
      </c>
    </row>
    <row r="29" customFormat="false" ht="9.75" hidden="false" customHeight="true" outlineLevel="0" collapsed="false">
      <c r="A29" s="38"/>
      <c r="B29" s="39"/>
      <c r="C29" s="39"/>
      <c r="D29" s="39"/>
      <c r="E29" s="39"/>
      <c r="F29" s="39"/>
      <c r="G29" s="39"/>
      <c r="H29" s="39"/>
      <c r="I29" s="39"/>
      <c r="J29" s="39"/>
      <c r="K29" s="39"/>
      <c r="L29" s="39"/>
      <c r="M29" s="39"/>
      <c r="N29" s="39"/>
      <c r="O29" s="40"/>
      <c r="P29" s="36"/>
      <c r="Q29" s="36"/>
      <c r="R29" s="36"/>
      <c r="S29" s="41"/>
      <c r="T29" s="41"/>
      <c r="U29" s="41"/>
      <c r="V29" s="41"/>
      <c r="W29" s="41"/>
      <c r="X29" s="41"/>
      <c r="Y29" s="41"/>
      <c r="Z29" s="41"/>
      <c r="AA29" s="41"/>
      <c r="AB29" s="41"/>
      <c r="AC29" s="41"/>
      <c r="AD29" s="41"/>
      <c r="AE29" s="41"/>
      <c r="AF29" s="41"/>
      <c r="AG29" s="41"/>
    </row>
    <row r="30" customFormat="false" ht="12" hidden="false" customHeight="false" outlineLevel="0" collapsed="false">
      <c r="A30" s="42"/>
      <c r="B30" s="42"/>
      <c r="C30" s="43" t="s">
        <v>7</v>
      </c>
      <c r="E30" s="42"/>
      <c r="F30" s="42"/>
      <c r="G30" s="44" t="n">
        <v>2011</v>
      </c>
      <c r="H30" s="44"/>
      <c r="I30" s="44"/>
      <c r="J30" s="42"/>
      <c r="K30" s="42"/>
      <c r="L30" s="42"/>
      <c r="M30" s="42"/>
      <c r="N30" s="42"/>
      <c r="O30" s="42"/>
      <c r="S30" s="42"/>
      <c r="T30" s="45"/>
      <c r="U30" s="1"/>
      <c r="W30" s="42"/>
      <c r="X30" s="45"/>
      <c r="Y30" s="44" t="n">
        <v>2011</v>
      </c>
      <c r="Z30" s="44"/>
      <c r="AA30" s="44"/>
      <c r="AB30" s="46" t="str">
        <f aca="false">CONCATENATE("CPI: ",AI35)</f>
        <v>CPI: 224.939</v>
      </c>
      <c r="AC30" s="45"/>
      <c r="AD30" s="47"/>
      <c r="AE30" s="42"/>
      <c r="AF30" s="45"/>
      <c r="AG30" s="45"/>
    </row>
    <row r="31" customFormat="false" ht="12" hidden="false" customHeight="false" outlineLevel="0" collapsed="false">
      <c r="A31" s="48"/>
      <c r="B31" s="49" t="s">
        <v>8</v>
      </c>
      <c r="C31" s="48"/>
      <c r="D31" s="50"/>
      <c r="E31" s="48"/>
      <c r="F31" s="49" t="s">
        <v>9</v>
      </c>
      <c r="G31" s="48"/>
      <c r="H31" s="49"/>
      <c r="I31" s="48"/>
      <c r="J31" s="49" t="s">
        <v>10</v>
      </c>
      <c r="K31" s="48"/>
      <c r="L31" s="48"/>
      <c r="M31" s="48"/>
      <c r="N31" s="49" t="s">
        <v>11</v>
      </c>
      <c r="O31" s="48"/>
      <c r="S31" s="48"/>
      <c r="T31" s="51" t="s">
        <v>8</v>
      </c>
      <c r="U31" s="52"/>
      <c r="V31" s="53"/>
      <c r="W31" s="48"/>
      <c r="X31" s="51" t="s">
        <v>9</v>
      </c>
      <c r="Y31" s="52"/>
      <c r="Z31" s="54"/>
      <c r="AA31" s="48"/>
      <c r="AB31" s="51" t="s">
        <v>10</v>
      </c>
      <c r="AC31" s="52"/>
      <c r="AD31" s="55"/>
      <c r="AE31" s="48"/>
      <c r="AF31" s="51" t="s">
        <v>11</v>
      </c>
      <c r="AG31" s="52"/>
    </row>
    <row r="32" customFormat="false" ht="12" hidden="false" customHeight="false" outlineLevel="0" collapsed="false">
      <c r="A32" s="56" t="s">
        <v>12</v>
      </c>
      <c r="B32" s="57" t="s">
        <v>13</v>
      </c>
      <c r="C32" s="57"/>
      <c r="D32" s="50"/>
      <c r="E32" s="56" t="s">
        <v>12</v>
      </c>
      <c r="F32" s="57" t="s">
        <v>13</v>
      </c>
      <c r="G32" s="57"/>
      <c r="H32" s="49"/>
      <c r="I32" s="56" t="s">
        <v>12</v>
      </c>
      <c r="J32" s="57" t="s">
        <v>13</v>
      </c>
      <c r="K32" s="57"/>
      <c r="L32" s="48"/>
      <c r="M32" s="56" t="s">
        <v>12</v>
      </c>
      <c r="N32" s="57" t="s">
        <v>13</v>
      </c>
      <c r="O32" s="57"/>
      <c r="S32" s="56" t="s">
        <v>12</v>
      </c>
      <c r="T32" s="58" t="s">
        <v>13</v>
      </c>
      <c r="U32" s="58"/>
      <c r="V32" s="53"/>
      <c r="W32" s="56" t="s">
        <v>12</v>
      </c>
      <c r="X32" s="58" t="s">
        <v>13</v>
      </c>
      <c r="Y32" s="58"/>
      <c r="Z32" s="54"/>
      <c r="AA32" s="56" t="s">
        <v>12</v>
      </c>
      <c r="AB32" s="58" t="s">
        <v>13</v>
      </c>
      <c r="AC32" s="58"/>
      <c r="AD32" s="55"/>
      <c r="AE32" s="56" t="s">
        <v>12</v>
      </c>
      <c r="AF32" s="58" t="s">
        <v>13</v>
      </c>
      <c r="AG32" s="58"/>
    </row>
    <row r="33" customFormat="false" ht="12" hidden="false" customHeight="false" outlineLevel="0" collapsed="false">
      <c r="A33" s="59" t="s">
        <v>14</v>
      </c>
      <c r="B33" s="60" t="s">
        <v>15</v>
      </c>
      <c r="C33" s="60" t="s">
        <v>16</v>
      </c>
      <c r="D33" s="50"/>
      <c r="E33" s="59" t="s">
        <v>14</v>
      </c>
      <c r="F33" s="60" t="s">
        <v>15</v>
      </c>
      <c r="G33" s="60" t="s">
        <v>16</v>
      </c>
      <c r="H33" s="49"/>
      <c r="I33" s="59" t="s">
        <v>14</v>
      </c>
      <c r="J33" s="60" t="s">
        <v>15</v>
      </c>
      <c r="K33" s="60" t="s">
        <v>16</v>
      </c>
      <c r="L33" s="48"/>
      <c r="M33" s="59" t="s">
        <v>14</v>
      </c>
      <c r="N33" s="60" t="s">
        <v>15</v>
      </c>
      <c r="O33" s="60" t="s">
        <v>16</v>
      </c>
      <c r="S33" s="59" t="s">
        <v>14</v>
      </c>
      <c r="T33" s="61" t="s">
        <v>15</v>
      </c>
      <c r="U33" s="61" t="s">
        <v>16</v>
      </c>
      <c r="V33" s="53"/>
      <c r="W33" s="59" t="s">
        <v>14</v>
      </c>
      <c r="X33" s="61" t="s">
        <v>15</v>
      </c>
      <c r="Y33" s="61" t="s">
        <v>16</v>
      </c>
      <c r="Z33" s="54"/>
      <c r="AA33" s="59" t="s">
        <v>14</v>
      </c>
      <c r="AB33" s="61" t="s">
        <v>15</v>
      </c>
      <c r="AC33" s="61" t="s">
        <v>16</v>
      </c>
      <c r="AD33" s="55"/>
      <c r="AE33" s="59" t="s">
        <v>14</v>
      </c>
      <c r="AF33" s="61" t="s">
        <v>15</v>
      </c>
      <c r="AG33" s="61" t="s">
        <v>16</v>
      </c>
      <c r="AH33" s="62" t="s">
        <v>17</v>
      </c>
      <c r="AI33" s="5" t="str">
        <f aca="false">IF(AB31="Over",VLOOKUP(AH33,'CPI Data'!A17:N115,14),IF(AB31="Single","CPI",""))</f>
        <v>CPI</v>
      </c>
    </row>
    <row r="34" customFormat="false" ht="12" hidden="false" customHeight="false" outlineLevel="0" collapsed="false">
      <c r="A34" s="63" t="n">
        <v>0.1</v>
      </c>
      <c r="B34" s="2" t="n">
        <v>0</v>
      </c>
      <c r="C34" s="45" t="n">
        <v>17000</v>
      </c>
      <c r="E34" s="63" t="n">
        <v>0.1</v>
      </c>
      <c r="F34" s="45" t="n">
        <v>0</v>
      </c>
      <c r="G34" s="45" t="n">
        <f aca="false">C34/2</f>
        <v>8500</v>
      </c>
      <c r="H34" s="64"/>
      <c r="I34" s="63" t="n">
        <v>0.1</v>
      </c>
      <c r="J34" s="2" t="n">
        <v>0</v>
      </c>
      <c r="K34" s="45" t="n">
        <v>8500</v>
      </c>
      <c r="L34" s="42"/>
      <c r="M34" s="63" t="n">
        <v>0.1</v>
      </c>
      <c r="N34" s="2" t="n">
        <v>0</v>
      </c>
      <c r="O34" s="2" t="n">
        <v>12150</v>
      </c>
      <c r="S34" s="63" t="n">
        <v>0.1</v>
      </c>
      <c r="T34" s="45" t="n">
        <f aca="false">B34*$AI$23/$AI$35</f>
        <v>0</v>
      </c>
      <c r="U34" s="45" t="n">
        <f aca="false">C34*$AI$23/$AI$35</f>
        <v>17351.8064897594</v>
      </c>
      <c r="V34" s="47" t="n">
        <f aca="false">D34*222.8/214.5</f>
        <v>0</v>
      </c>
      <c r="W34" s="63" t="n">
        <v>0.1</v>
      </c>
      <c r="X34" s="45" t="n">
        <f aca="false">F34*$AI$23/$AI$35</f>
        <v>0</v>
      </c>
      <c r="Y34" s="45" t="n">
        <f aca="false">G34*$AI$23/$AI$35</f>
        <v>8675.90324487972</v>
      </c>
      <c r="Z34" s="47" t="n">
        <f aca="false">H34*222.8/214.5</f>
        <v>0</v>
      </c>
      <c r="AA34" s="63" t="n">
        <v>0.1</v>
      </c>
      <c r="AB34" s="45" t="n">
        <f aca="false">J34*$AI$23/$AI$35</f>
        <v>0</v>
      </c>
      <c r="AC34" s="45" t="n">
        <f aca="false">K34*$AI$23/$AI$35</f>
        <v>8675.90324487972</v>
      </c>
      <c r="AD34" s="47" t="n">
        <f aca="false">L34*222.8/214.5</f>
        <v>0</v>
      </c>
      <c r="AE34" s="63" t="n">
        <v>0.1</v>
      </c>
      <c r="AF34" s="45" t="n">
        <f aca="false">N34*$AI$23/$AI$35</f>
        <v>0</v>
      </c>
      <c r="AG34" s="45" t="n">
        <f aca="false">O34*$AI$23/$AI$35</f>
        <v>12401.438167681</v>
      </c>
      <c r="AI34" s="5" t="str">
        <f aca="false">IF(AB32="Over",VLOOKUP(AH34,'CPI Data'!A18:N116,14),IF(AB32="Single","CPI",""))</f>
        <v/>
      </c>
    </row>
    <row r="35" customFormat="false" ht="12" hidden="false" customHeight="false" outlineLevel="0" collapsed="false">
      <c r="A35" s="63" t="n">
        <v>0.15</v>
      </c>
      <c r="B35" s="45" t="n">
        <v>17000</v>
      </c>
      <c r="C35" s="45" t="n">
        <v>69000</v>
      </c>
      <c r="E35" s="63" t="n">
        <v>0.15</v>
      </c>
      <c r="F35" s="45" t="n">
        <f aca="false">B35/2</f>
        <v>8500</v>
      </c>
      <c r="G35" s="45" t="n">
        <f aca="false">C35/2</f>
        <v>34500</v>
      </c>
      <c r="H35" s="64"/>
      <c r="I35" s="63" t="n">
        <v>0.15</v>
      </c>
      <c r="J35" s="2" t="n">
        <v>8500</v>
      </c>
      <c r="K35" s="2" t="n">
        <v>34500</v>
      </c>
      <c r="L35" s="42"/>
      <c r="M35" s="63" t="n">
        <v>0.15</v>
      </c>
      <c r="N35" s="2" t="n">
        <v>12150</v>
      </c>
      <c r="O35" s="2" t="n">
        <v>46250</v>
      </c>
      <c r="S35" s="63" t="n">
        <v>0.15</v>
      </c>
      <c r="T35" s="45" t="n">
        <f aca="false">B35*$AI$23/$AI$35</f>
        <v>17351.8064897594</v>
      </c>
      <c r="U35" s="45" t="n">
        <f aca="false">C35*$AI$23/$AI$35</f>
        <v>70427.9204584354</v>
      </c>
      <c r="W35" s="63" t="n">
        <v>0.15</v>
      </c>
      <c r="X35" s="45" t="n">
        <f aca="false">F35*$AI$23/$AI$35</f>
        <v>8675.90324487972</v>
      </c>
      <c r="Y35" s="45" t="n">
        <f aca="false">G35*$AI$23/$AI$35</f>
        <v>35213.9602292177</v>
      </c>
      <c r="AA35" s="63" t="n">
        <v>0.15</v>
      </c>
      <c r="AB35" s="45" t="n">
        <f aca="false">J35*$AI$23/$AI$35</f>
        <v>8675.90324487972</v>
      </c>
      <c r="AC35" s="45" t="n">
        <f aca="false">K35*$AI$23/$AI$35</f>
        <v>35213.9602292177</v>
      </c>
      <c r="AE35" s="63" t="n">
        <v>0.15</v>
      </c>
      <c r="AF35" s="45" t="n">
        <f aca="false">N35*$AI$23/$AI$35</f>
        <v>12401.438167681</v>
      </c>
      <c r="AG35" s="45" t="n">
        <f aca="false">O35*$AI$23/$AI$35</f>
        <v>47207.1205971397</v>
      </c>
      <c r="AH35" s="1" t="n">
        <f aca="false">IF(AC33="But Not Over",Y30,"")</f>
        <v>2011</v>
      </c>
      <c r="AI35" s="5" t="n">
        <v>224.939</v>
      </c>
    </row>
    <row r="36" customFormat="false" ht="12" hidden="false" customHeight="false" outlineLevel="0" collapsed="false">
      <c r="A36" s="63" t="n">
        <v>0.25</v>
      </c>
      <c r="B36" s="45" t="n">
        <v>69000</v>
      </c>
      <c r="C36" s="45" t="n">
        <v>139350</v>
      </c>
      <c r="E36" s="63" t="n">
        <v>0.25</v>
      </c>
      <c r="F36" s="45" t="n">
        <f aca="false">B36/2</f>
        <v>34500</v>
      </c>
      <c r="G36" s="45" t="n">
        <f aca="false">C36/2</f>
        <v>69675</v>
      </c>
      <c r="H36" s="64"/>
      <c r="I36" s="63" t="n">
        <v>0.25</v>
      </c>
      <c r="J36" s="2" t="n">
        <v>34500</v>
      </c>
      <c r="K36" s="2" t="n">
        <v>83600</v>
      </c>
      <c r="L36" s="42"/>
      <c r="M36" s="63" t="n">
        <v>0.25</v>
      </c>
      <c r="N36" s="2" t="n">
        <v>46250</v>
      </c>
      <c r="O36" s="2" t="n">
        <v>119400</v>
      </c>
      <c r="S36" s="63" t="n">
        <v>0.25</v>
      </c>
      <c r="T36" s="45" t="n">
        <f aca="false">B36*$AI$23/$AI$35</f>
        <v>70427.9204584354</v>
      </c>
      <c r="U36" s="45" t="n">
        <f aca="false">C36*$AI$23/$AI$35</f>
        <v>142233.778491058</v>
      </c>
      <c r="W36" s="63" t="n">
        <v>0.25</v>
      </c>
      <c r="X36" s="45" t="n">
        <f aca="false">F36*$AI$23/$AI$35</f>
        <v>35213.9602292177</v>
      </c>
      <c r="Y36" s="45" t="n">
        <f aca="false">G36*$AI$23/$AI$35</f>
        <v>71116.8892455288</v>
      </c>
      <c r="AA36" s="63" t="n">
        <v>0.25</v>
      </c>
      <c r="AB36" s="45" t="n">
        <f aca="false">J36*$AI$23/$AI$35</f>
        <v>35213.9602292177</v>
      </c>
      <c r="AC36" s="45" t="n">
        <f aca="false">K36*$AI$23/$AI$35</f>
        <v>85330.0601496406</v>
      </c>
      <c r="AE36" s="63" t="n">
        <v>0.25</v>
      </c>
      <c r="AF36" s="45" t="n">
        <f aca="false">N36*$AI$23/$AI$35</f>
        <v>47207.1205971397</v>
      </c>
      <c r="AG36" s="45" t="n">
        <f aca="false">O36*$AI$23/$AI$35</f>
        <v>121870.923228075</v>
      </c>
      <c r="AH36" s="1" t="str">
        <f aca="false">IF(AC34="But Not Over",Y31,"")</f>
        <v/>
      </c>
      <c r="AI36" s="5" t="str">
        <f aca="false">IF(AC34="But Not Over",VLOOKUP(AH36,'CPI Data'!$A$19:$N$117,14),"")</f>
        <v/>
      </c>
    </row>
    <row r="37" customFormat="false" ht="12" hidden="false" customHeight="false" outlineLevel="0" collapsed="false">
      <c r="A37" s="63" t="n">
        <v>0.28</v>
      </c>
      <c r="B37" s="45" t="n">
        <v>139350</v>
      </c>
      <c r="C37" s="45" t="n">
        <v>212300</v>
      </c>
      <c r="E37" s="63" t="n">
        <v>0.28</v>
      </c>
      <c r="F37" s="45" t="n">
        <f aca="false">B37/2</f>
        <v>69675</v>
      </c>
      <c r="G37" s="45" t="n">
        <f aca="false">C37/2</f>
        <v>106150</v>
      </c>
      <c r="H37" s="64"/>
      <c r="I37" s="63" t="n">
        <v>0.28</v>
      </c>
      <c r="J37" s="2" t="n">
        <v>83600</v>
      </c>
      <c r="K37" s="2" t="n">
        <v>174400</v>
      </c>
      <c r="L37" s="42"/>
      <c r="M37" s="63" t="n">
        <v>0.28</v>
      </c>
      <c r="N37" s="2" t="n">
        <v>119400</v>
      </c>
      <c r="O37" s="2" t="n">
        <v>193350</v>
      </c>
      <c r="S37" s="63" t="n">
        <v>0.28</v>
      </c>
      <c r="T37" s="45" t="n">
        <f aca="false">B37*$AI$23/$AI$35</f>
        <v>142233.778491058</v>
      </c>
      <c r="U37" s="45" t="n">
        <f aca="false">C37*$AI$23/$AI$35</f>
        <v>216693.442222114</v>
      </c>
      <c r="W37" s="63" t="n">
        <v>0.28</v>
      </c>
      <c r="X37" s="45" t="n">
        <f aca="false">F37*$AI$23/$AI$35</f>
        <v>71116.8892455288</v>
      </c>
      <c r="Y37" s="45" t="n">
        <f aca="false">G37*$AI$23/$AI$35</f>
        <v>108346.721111057</v>
      </c>
      <c r="AA37" s="63" t="n">
        <v>0.28</v>
      </c>
      <c r="AB37" s="45" t="n">
        <f aca="false">J37*$AI$23/$AI$35</f>
        <v>85330.0601496406</v>
      </c>
      <c r="AC37" s="45" t="n">
        <f aca="false">K37*$AI$23/$AI$35</f>
        <v>178009.120694944</v>
      </c>
      <c r="AE37" s="63" t="n">
        <v>0.28</v>
      </c>
      <c r="AF37" s="45" t="n">
        <f aca="false">N37*$AI$23/$AI$35</f>
        <v>121870.923228075</v>
      </c>
      <c r="AG37" s="45" t="n">
        <f aca="false">O37*$AI$23/$AI$35</f>
        <v>197351.281458529</v>
      </c>
      <c r="AH37" s="1" t="str">
        <f aca="false">IF(AC35="But Not Over",Y32,"")</f>
        <v/>
      </c>
      <c r="AI37" s="5" t="str">
        <f aca="false">IF(AC35="But Not Over",VLOOKUP(AH37,'CPI Data'!$A$19:$N$117,14),"")</f>
        <v/>
      </c>
    </row>
    <row r="38" customFormat="false" ht="12" hidden="false" customHeight="false" outlineLevel="0" collapsed="false">
      <c r="A38" s="63" t="n">
        <v>0.33</v>
      </c>
      <c r="B38" s="45" t="n">
        <v>212300</v>
      </c>
      <c r="C38" s="45" t="n">
        <v>379150</v>
      </c>
      <c r="E38" s="63" t="n">
        <v>0.33</v>
      </c>
      <c r="F38" s="45" t="n">
        <f aca="false">B38/2</f>
        <v>106150</v>
      </c>
      <c r="G38" s="45" t="n">
        <f aca="false">C38/2</f>
        <v>189575</v>
      </c>
      <c r="H38" s="64"/>
      <c r="I38" s="63" t="n">
        <v>0.33</v>
      </c>
      <c r="J38" s="2" t="n">
        <v>174400</v>
      </c>
      <c r="K38" s="2" t="n">
        <v>379150</v>
      </c>
      <c r="L38" s="42"/>
      <c r="M38" s="63" t="n">
        <v>0.33</v>
      </c>
      <c r="N38" s="2" t="n">
        <v>193350</v>
      </c>
      <c r="O38" s="2" t="n">
        <v>379150</v>
      </c>
      <c r="S38" s="63" t="n">
        <v>0.33</v>
      </c>
      <c r="T38" s="45" t="n">
        <f aca="false">B38*$AI$23/$AI$35</f>
        <v>216693.442222114</v>
      </c>
      <c r="U38" s="45" t="n">
        <f aca="false">C38*$AI$23/$AI$35</f>
        <v>386996.319446605</v>
      </c>
      <c r="W38" s="63" t="n">
        <v>0.33</v>
      </c>
      <c r="X38" s="45" t="n">
        <f aca="false">F38*$AI$23/$AI$35</f>
        <v>108346.721111057</v>
      </c>
      <c r="Y38" s="45" t="n">
        <f aca="false">G38*$AI$23/$AI$35</f>
        <v>193498.159723303</v>
      </c>
      <c r="AA38" s="63" t="n">
        <v>0.33</v>
      </c>
      <c r="AB38" s="45" t="n">
        <f aca="false">J38*$AI$23/$AI$35</f>
        <v>178009.120694944</v>
      </c>
      <c r="AC38" s="45" t="n">
        <f aca="false">K38*$AI$23/$AI$35</f>
        <v>386996.319446605</v>
      </c>
      <c r="AE38" s="63" t="n">
        <v>0.33</v>
      </c>
      <c r="AF38" s="45" t="n">
        <f aca="false">N38*$AI$23/$AI$35</f>
        <v>197351.281458529</v>
      </c>
      <c r="AG38" s="45" t="n">
        <f aca="false">O38*$AI$23/$AI$35</f>
        <v>386996.319446605</v>
      </c>
      <c r="AH38" s="1" t="str">
        <f aca="false">IF(AC36="But Not Over",Y33,"")</f>
        <v/>
      </c>
      <c r="AI38" s="5" t="str">
        <f aca="false">IF(AC36="But Not Over",VLOOKUP(AH38,'CPI Data'!$A$19:$N$117,14),"")</f>
        <v/>
      </c>
    </row>
    <row r="39" customFormat="false" ht="12" hidden="false" customHeight="false" outlineLevel="0" collapsed="false">
      <c r="A39" s="63" t="n">
        <v>0.35</v>
      </c>
      <c r="B39" s="45" t="n">
        <v>379150</v>
      </c>
      <c r="C39" s="65" t="s">
        <v>18</v>
      </c>
      <c r="E39" s="63" t="n">
        <v>0.35</v>
      </c>
      <c r="F39" s="45" t="n">
        <f aca="false">B39/2</f>
        <v>189575</v>
      </c>
      <c r="G39" s="65" t="s">
        <v>18</v>
      </c>
      <c r="H39" s="64"/>
      <c r="I39" s="63" t="n">
        <v>0.35</v>
      </c>
      <c r="J39" s="2" t="n">
        <v>379150</v>
      </c>
      <c r="K39" s="65" t="s">
        <v>18</v>
      </c>
      <c r="L39" s="42"/>
      <c r="M39" s="63" t="n">
        <v>0.35</v>
      </c>
      <c r="N39" s="2" t="n">
        <v>379150</v>
      </c>
      <c r="O39" s="65" t="s">
        <v>18</v>
      </c>
      <c r="S39" s="63" t="n">
        <v>0.35</v>
      </c>
      <c r="T39" s="45" t="n">
        <f aca="false">B39*$AI$23/$AI$35</f>
        <v>386996.319446605</v>
      </c>
      <c r="U39" s="65" t="s">
        <v>18</v>
      </c>
      <c r="V39" s="47" t="n">
        <f aca="false">D39*222.8/214.5</f>
        <v>0</v>
      </c>
      <c r="W39" s="63" t="n">
        <v>0.35</v>
      </c>
      <c r="X39" s="45" t="n">
        <f aca="false">F39*$AI$23/$AI$35</f>
        <v>193498.159723303</v>
      </c>
      <c r="Y39" s="65" t="s">
        <v>18</v>
      </c>
      <c r="Z39" s="47" t="n">
        <f aca="false">H39*222.8/214.5</f>
        <v>0</v>
      </c>
      <c r="AA39" s="63" t="n">
        <v>0.35</v>
      </c>
      <c r="AB39" s="45" t="n">
        <f aca="false">J39*$AI$23/$AI$35</f>
        <v>386996.319446605</v>
      </c>
      <c r="AC39" s="65" t="s">
        <v>18</v>
      </c>
      <c r="AD39" s="47" t="n">
        <f aca="false">L39*222.8/214.5</f>
        <v>0</v>
      </c>
      <c r="AE39" s="63" t="n">
        <v>0.35</v>
      </c>
      <c r="AF39" s="45" t="n">
        <f aca="false">N39*$AI$23/$AI$35</f>
        <v>386996.319446605</v>
      </c>
      <c r="AG39" s="65" t="s">
        <v>18</v>
      </c>
      <c r="AH39" s="1" t="str">
        <f aca="false">IF(AC37="But Not Over",Y34,"")</f>
        <v/>
      </c>
      <c r="AI39" s="5" t="str">
        <f aca="false">IF(AC37="But Not Over",VLOOKUP(AH39,'CPI Data'!$A$19:$N$117,14),"")</f>
        <v/>
      </c>
    </row>
    <row r="40" customFormat="false" ht="12" hidden="false" customHeight="false" outlineLevel="0" collapsed="false">
      <c r="A40" s="66" t="s">
        <v>20</v>
      </c>
      <c r="B40" s="42"/>
      <c r="C40" s="42"/>
      <c r="E40" s="42"/>
      <c r="F40" s="42"/>
      <c r="G40" s="42"/>
      <c r="H40" s="67"/>
      <c r="I40" s="42"/>
      <c r="J40" s="42"/>
      <c r="K40" s="42"/>
      <c r="L40" s="42"/>
      <c r="M40" s="42"/>
      <c r="N40" s="42"/>
      <c r="O40" s="42"/>
      <c r="S40" s="66" t="s">
        <v>20</v>
      </c>
      <c r="T40" s="45"/>
      <c r="U40" s="45"/>
      <c r="W40" s="42"/>
      <c r="X40" s="45"/>
      <c r="Y40" s="45"/>
      <c r="Z40" s="68"/>
      <c r="AA40" s="42"/>
      <c r="AB40" s="45"/>
      <c r="AC40" s="45"/>
      <c r="AD40" s="47"/>
      <c r="AE40" s="42"/>
      <c r="AF40" s="45"/>
      <c r="AG40" s="45"/>
      <c r="AH40" s="1" t="str">
        <f aca="false">IF(AC38="But Not Over",Y35,"")</f>
        <v/>
      </c>
      <c r="AI40" s="5" t="str">
        <f aca="false">IF(AC38="But Not Over",VLOOKUP(AH40,'CPI Data'!$A$19:$N$117,14),"")</f>
        <v/>
      </c>
    </row>
    <row r="41" customFormat="false" ht="12" hidden="false" customHeight="false" outlineLevel="0" collapsed="false">
      <c r="A41" s="42"/>
      <c r="B41" s="42"/>
      <c r="C41" s="42"/>
      <c r="E41" s="42"/>
      <c r="F41" s="42"/>
      <c r="G41" s="42"/>
      <c r="H41" s="67"/>
      <c r="I41" s="42"/>
      <c r="J41" s="42"/>
      <c r="K41" s="42"/>
      <c r="L41" s="42"/>
      <c r="M41" s="42"/>
      <c r="N41" s="42"/>
      <c r="O41" s="42"/>
      <c r="AH41" s="1" t="str">
        <f aca="false">IF(AC39="But Not Over",Y36,"")</f>
        <v/>
      </c>
      <c r="AI41" s="5" t="str">
        <f aca="false">IF(AC39="But Not Over",VLOOKUP(AH41,'CPI Data'!$A$19:$N$117,14),"")</f>
        <v/>
      </c>
    </row>
    <row r="42" customFormat="false" ht="12" hidden="false" customHeight="false" outlineLevel="0" collapsed="false">
      <c r="A42" s="42"/>
      <c r="B42" s="42"/>
      <c r="C42" s="43" t="s">
        <v>7</v>
      </c>
      <c r="E42" s="42"/>
      <c r="F42" s="42"/>
      <c r="G42" s="44" t="n">
        <v>2010</v>
      </c>
      <c r="H42" s="44"/>
      <c r="I42" s="44"/>
      <c r="J42" s="42"/>
      <c r="K42" s="42"/>
      <c r="L42" s="42"/>
      <c r="M42" s="42"/>
      <c r="N42" s="42"/>
      <c r="O42" s="42"/>
      <c r="S42" s="42"/>
      <c r="T42" s="45"/>
      <c r="U42" s="69" t="s">
        <v>21</v>
      </c>
      <c r="W42" s="63"/>
      <c r="X42" s="45"/>
      <c r="Y42" s="44" t="n">
        <v>2010</v>
      </c>
      <c r="Z42" s="44"/>
      <c r="AA42" s="44"/>
      <c r="AB42" s="46" t="str">
        <f aca="false">CONCATENATE("CPI: ",AI47)</f>
        <v>CPI: 218.056</v>
      </c>
      <c r="AC42" s="45"/>
      <c r="AD42" s="47"/>
      <c r="AE42" s="63"/>
      <c r="AF42" s="45"/>
      <c r="AG42" s="45"/>
      <c r="AH42" s="1" t="str">
        <f aca="false">IF(AC40="But Not Over",Y37,"")</f>
        <v/>
      </c>
      <c r="AI42" s="5" t="str">
        <f aca="false">IF(AC40="But Not Over",VLOOKUP(AH42,'CPI Data'!$A$19:$N$117,14),"")</f>
        <v/>
      </c>
    </row>
    <row r="43" customFormat="false" ht="12" hidden="false" customHeight="false" outlineLevel="0" collapsed="false">
      <c r="A43" s="48"/>
      <c r="B43" s="49" t="s">
        <v>8</v>
      </c>
      <c r="C43" s="48"/>
      <c r="D43" s="50"/>
      <c r="E43" s="48"/>
      <c r="F43" s="49" t="s">
        <v>9</v>
      </c>
      <c r="G43" s="48"/>
      <c r="H43" s="49"/>
      <c r="I43" s="48"/>
      <c r="J43" s="49" t="s">
        <v>10</v>
      </c>
      <c r="K43" s="48"/>
      <c r="L43" s="48"/>
      <c r="M43" s="48"/>
      <c r="N43" s="49" t="s">
        <v>11</v>
      </c>
      <c r="O43" s="48"/>
      <c r="S43" s="48"/>
      <c r="T43" s="51" t="s">
        <v>8</v>
      </c>
      <c r="U43" s="52"/>
      <c r="V43" s="53"/>
      <c r="W43" s="70"/>
      <c r="X43" s="51" t="s">
        <v>9</v>
      </c>
      <c r="Y43" s="52"/>
      <c r="Z43" s="54"/>
      <c r="AA43" s="70"/>
      <c r="AB43" s="51" t="s">
        <v>10</v>
      </c>
      <c r="AC43" s="52"/>
      <c r="AD43" s="55"/>
      <c r="AE43" s="70"/>
      <c r="AF43" s="51" t="s">
        <v>11</v>
      </c>
      <c r="AG43" s="52"/>
      <c r="AH43" s="1" t="str">
        <f aca="false">IF(AC41="But Not Over",Y38,"")</f>
        <v/>
      </c>
      <c r="AI43" s="5" t="str">
        <f aca="false">IF(AC41="But Not Over",VLOOKUP(AH43,'CPI Data'!$A$19:$N$117,14),"")</f>
        <v/>
      </c>
    </row>
    <row r="44" customFormat="false" ht="12" hidden="false" customHeight="false" outlineLevel="0" collapsed="false">
      <c r="A44" s="56" t="s">
        <v>12</v>
      </c>
      <c r="B44" s="57" t="s">
        <v>13</v>
      </c>
      <c r="C44" s="57"/>
      <c r="D44" s="50"/>
      <c r="E44" s="56" t="s">
        <v>12</v>
      </c>
      <c r="F44" s="57" t="s">
        <v>13</v>
      </c>
      <c r="G44" s="57"/>
      <c r="H44" s="49"/>
      <c r="I44" s="56" t="s">
        <v>12</v>
      </c>
      <c r="J44" s="57" t="s">
        <v>13</v>
      </c>
      <c r="K44" s="57"/>
      <c r="L44" s="48"/>
      <c r="M44" s="56" t="s">
        <v>12</v>
      </c>
      <c r="N44" s="57" t="s">
        <v>13</v>
      </c>
      <c r="O44" s="57"/>
      <c r="S44" s="56" t="s">
        <v>12</v>
      </c>
      <c r="T44" s="58" t="s">
        <v>13</v>
      </c>
      <c r="U44" s="58"/>
      <c r="V44" s="53"/>
      <c r="W44" s="71" t="s">
        <v>12</v>
      </c>
      <c r="X44" s="58" t="s">
        <v>13</v>
      </c>
      <c r="Y44" s="58"/>
      <c r="Z44" s="54"/>
      <c r="AA44" s="71" t="s">
        <v>12</v>
      </c>
      <c r="AB44" s="58" t="s">
        <v>13</v>
      </c>
      <c r="AC44" s="58"/>
      <c r="AD44" s="55"/>
      <c r="AE44" s="71" t="s">
        <v>12</v>
      </c>
      <c r="AF44" s="58" t="s">
        <v>13</v>
      </c>
      <c r="AG44" s="58"/>
      <c r="AH44" s="1" t="str">
        <f aca="false">IF(AC42="But Not Over",Y39,"")</f>
        <v/>
      </c>
      <c r="AI44" s="5" t="str">
        <f aca="false">IF(AC42="But Not Over",VLOOKUP(AH44,'CPI Data'!$A$19:$N$117,14),"")</f>
        <v/>
      </c>
    </row>
    <row r="45" customFormat="false" ht="12" hidden="false" customHeight="false" outlineLevel="0" collapsed="false">
      <c r="A45" s="59" t="s">
        <v>14</v>
      </c>
      <c r="B45" s="60" t="s">
        <v>15</v>
      </c>
      <c r="C45" s="60" t="s">
        <v>16</v>
      </c>
      <c r="D45" s="50"/>
      <c r="E45" s="59" t="s">
        <v>14</v>
      </c>
      <c r="F45" s="60" t="s">
        <v>15</v>
      </c>
      <c r="G45" s="60" t="s">
        <v>16</v>
      </c>
      <c r="H45" s="49"/>
      <c r="I45" s="59" t="s">
        <v>14</v>
      </c>
      <c r="J45" s="60" t="s">
        <v>15</v>
      </c>
      <c r="K45" s="60" t="s">
        <v>16</v>
      </c>
      <c r="L45" s="48"/>
      <c r="M45" s="59" t="s">
        <v>14</v>
      </c>
      <c r="N45" s="60" t="s">
        <v>15</v>
      </c>
      <c r="O45" s="60" t="s">
        <v>16</v>
      </c>
      <c r="S45" s="59" t="s">
        <v>14</v>
      </c>
      <c r="T45" s="61" t="s">
        <v>15</v>
      </c>
      <c r="U45" s="61" t="s">
        <v>16</v>
      </c>
      <c r="V45" s="53"/>
      <c r="W45" s="72" t="s">
        <v>14</v>
      </c>
      <c r="X45" s="61" t="s">
        <v>15</v>
      </c>
      <c r="Y45" s="61" t="s">
        <v>16</v>
      </c>
      <c r="Z45" s="54"/>
      <c r="AA45" s="72" t="s">
        <v>14</v>
      </c>
      <c r="AB45" s="61" t="s">
        <v>15</v>
      </c>
      <c r="AC45" s="61" t="s">
        <v>16</v>
      </c>
      <c r="AD45" s="55"/>
      <c r="AE45" s="72" t="s">
        <v>14</v>
      </c>
      <c r="AF45" s="61" t="s">
        <v>15</v>
      </c>
      <c r="AG45" s="61" t="s">
        <v>16</v>
      </c>
      <c r="AH45" s="1" t="str">
        <f aca="false">IF(AC43="But Not Over",Y40,"")</f>
        <v/>
      </c>
      <c r="AI45" s="5" t="str">
        <f aca="false">IF(AC43="But Not Over",VLOOKUP(AH45,'CPI Data'!$A$19:$N$117,14),"")</f>
        <v/>
      </c>
    </row>
    <row r="46" customFormat="false" ht="12" hidden="false" customHeight="false" outlineLevel="0" collapsed="false">
      <c r="A46" s="63" t="n">
        <v>0.1</v>
      </c>
      <c r="B46" s="2" t="n">
        <v>0</v>
      </c>
      <c r="C46" s="45" t="n">
        <v>16750</v>
      </c>
      <c r="E46" s="63" t="n">
        <v>0.1</v>
      </c>
      <c r="F46" s="45" t="n">
        <v>0</v>
      </c>
      <c r="G46" s="45" t="n">
        <f aca="false">C46/2</f>
        <v>8375</v>
      </c>
      <c r="H46" s="64"/>
      <c r="I46" s="63" t="n">
        <v>0.1</v>
      </c>
      <c r="J46" s="2" t="n">
        <v>0</v>
      </c>
      <c r="K46" s="45" t="n">
        <v>8375</v>
      </c>
      <c r="L46" s="42"/>
      <c r="M46" s="63" t="n">
        <v>0.1</v>
      </c>
      <c r="N46" s="2" t="n">
        <v>0</v>
      </c>
      <c r="O46" s="2" t="n">
        <v>11950</v>
      </c>
      <c r="S46" s="63" t="n">
        <v>0.1</v>
      </c>
      <c r="T46" s="45" t="n">
        <f aca="false">B46*$AI$23/$AI$47</f>
        <v>0</v>
      </c>
      <c r="U46" s="45" t="n">
        <f aca="false">C46*$AI$23/$AI$47</f>
        <v>17636.2929706131</v>
      </c>
      <c r="V46" s="47" t="n">
        <f aca="false">D46*222.8/214.5</f>
        <v>0</v>
      </c>
      <c r="W46" s="63" t="n">
        <v>0.1</v>
      </c>
      <c r="X46" s="45" t="n">
        <f aca="false">F46*$AI$23/$AI$47</f>
        <v>0</v>
      </c>
      <c r="Y46" s="45" t="n">
        <f aca="false">G46*$AI$23/$AI$47</f>
        <v>8818.14648530653</v>
      </c>
      <c r="Z46" s="47" t="n">
        <f aca="false">H46*222.8/214.5</f>
        <v>0</v>
      </c>
      <c r="AA46" s="63" t="n">
        <v>0.1</v>
      </c>
      <c r="AB46" s="45" t="n">
        <f aca="false">J46*$AI$23/$AI$47</f>
        <v>0</v>
      </c>
      <c r="AC46" s="45" t="n">
        <f aca="false">K46*$AI$23/$AI$47</f>
        <v>8818.14648530653</v>
      </c>
      <c r="AD46" s="47" t="n">
        <f aca="false">L46*222.8/214.5</f>
        <v>0</v>
      </c>
      <c r="AE46" s="63" t="n">
        <v>0.1</v>
      </c>
      <c r="AF46" s="45" t="n">
        <f aca="false">N46*$AI$23/$AI$47</f>
        <v>0</v>
      </c>
      <c r="AG46" s="45" t="n">
        <f aca="false">O46*$AI$23/$AI$47</f>
        <v>12582.3105073926</v>
      </c>
      <c r="AH46" s="1" t="str">
        <f aca="false">IF(AC44="But Not Over",Y41,"")</f>
        <v/>
      </c>
      <c r="AI46" s="5" t="str">
        <f aca="false">IF(AC44="But Not Over",VLOOKUP(AH46,'CPI Data'!$A$19:$N$117,14),"")</f>
        <v/>
      </c>
    </row>
    <row r="47" customFormat="false" ht="12" hidden="false" customHeight="false" outlineLevel="0" collapsed="false">
      <c r="A47" s="63" t="n">
        <v>0.15</v>
      </c>
      <c r="B47" s="45" t="n">
        <v>16750</v>
      </c>
      <c r="C47" s="45" t="n">
        <v>68000</v>
      </c>
      <c r="E47" s="63" t="n">
        <v>0.15</v>
      </c>
      <c r="F47" s="45" t="n">
        <f aca="false">B47/2</f>
        <v>8375</v>
      </c>
      <c r="G47" s="45" t="n">
        <f aca="false">C47/2</f>
        <v>34000</v>
      </c>
      <c r="H47" s="64"/>
      <c r="I47" s="63" t="n">
        <v>0.15</v>
      </c>
      <c r="J47" s="2" t="n">
        <v>8375</v>
      </c>
      <c r="K47" s="2" t="n">
        <v>34000</v>
      </c>
      <c r="L47" s="42"/>
      <c r="M47" s="63" t="n">
        <v>0.15</v>
      </c>
      <c r="N47" s="2" t="n">
        <v>11950</v>
      </c>
      <c r="O47" s="2" t="n">
        <v>45550</v>
      </c>
      <c r="S47" s="63" t="n">
        <v>0.15</v>
      </c>
      <c r="T47" s="45" t="n">
        <f aca="false">B47*$AI$23/$AI$47</f>
        <v>17636.2929706131</v>
      </c>
      <c r="U47" s="45" t="n">
        <f aca="false">C47*$AI$23/$AI$47</f>
        <v>71598.0848956231</v>
      </c>
      <c r="W47" s="63" t="n">
        <v>0.15</v>
      </c>
      <c r="X47" s="45" t="n">
        <f aca="false">F47*$AI$23/$AI$47</f>
        <v>8818.14648530653</v>
      </c>
      <c r="Y47" s="45" t="n">
        <f aca="false">G47*$AI$23/$AI$47</f>
        <v>35799.0424478116</v>
      </c>
      <c r="AA47" s="63" t="n">
        <v>0.15</v>
      </c>
      <c r="AB47" s="45" t="n">
        <f aca="false">J47*$AI$23/$AI$47</f>
        <v>8818.14648530653</v>
      </c>
      <c r="AC47" s="45" t="n">
        <f aca="false">K47*$AI$23/$AI$47</f>
        <v>35799.0424478116</v>
      </c>
      <c r="AE47" s="63" t="n">
        <v>0.15</v>
      </c>
      <c r="AF47" s="45" t="n">
        <f aca="false">N47*$AI$23/$AI$47</f>
        <v>12582.3105073926</v>
      </c>
      <c r="AG47" s="45" t="n">
        <f aca="false">O47*$AI$23/$AI$47</f>
        <v>47960.1877499358</v>
      </c>
      <c r="AH47" s="1" t="n">
        <f aca="false">IF(AC45="But Not Over",Y42,"")</f>
        <v>2010</v>
      </c>
      <c r="AI47" s="5" t="n">
        <f aca="false">IF(AC45="But Not Over",VLOOKUP(AH47,'CPI Data'!$A$19:$N$117,14),"")</f>
        <v>218.056</v>
      </c>
    </row>
    <row r="48" customFormat="false" ht="12" hidden="false" customHeight="false" outlineLevel="0" collapsed="false">
      <c r="A48" s="63" t="n">
        <v>0.25</v>
      </c>
      <c r="B48" s="45" t="n">
        <v>68000</v>
      </c>
      <c r="C48" s="45" t="n">
        <v>137300</v>
      </c>
      <c r="E48" s="63" t="n">
        <v>0.25</v>
      </c>
      <c r="F48" s="45" t="n">
        <f aca="false">B48/2</f>
        <v>34000</v>
      </c>
      <c r="G48" s="45" t="n">
        <f aca="false">C48/2</f>
        <v>68650</v>
      </c>
      <c r="H48" s="64"/>
      <c r="I48" s="63" t="n">
        <v>0.25</v>
      </c>
      <c r="J48" s="2" t="n">
        <v>34000</v>
      </c>
      <c r="K48" s="2" t="n">
        <v>82400</v>
      </c>
      <c r="L48" s="42"/>
      <c r="M48" s="63" t="n">
        <v>0.25</v>
      </c>
      <c r="N48" s="2" t="n">
        <v>45550</v>
      </c>
      <c r="O48" s="2" t="n">
        <v>117650</v>
      </c>
      <c r="S48" s="63" t="n">
        <v>0.25</v>
      </c>
      <c r="T48" s="45" t="n">
        <f aca="false">B48*$AI$23/$AI$47</f>
        <v>71598.0848956231</v>
      </c>
      <c r="U48" s="45" t="n">
        <f aca="false">C48*$AI$23/$AI$47</f>
        <v>144564.956708368</v>
      </c>
      <c r="W48" s="63" t="n">
        <v>0.25</v>
      </c>
      <c r="X48" s="45" t="n">
        <f aca="false">F48*$AI$23/$AI$47</f>
        <v>35799.0424478116</v>
      </c>
      <c r="Y48" s="45" t="n">
        <f aca="false">G48*$AI$23/$AI$47</f>
        <v>72282.4783541842</v>
      </c>
      <c r="AA48" s="63" t="n">
        <v>0.25</v>
      </c>
      <c r="AB48" s="45" t="n">
        <f aca="false">J48*$AI$23/$AI$47</f>
        <v>35799.0424478116</v>
      </c>
      <c r="AC48" s="45" t="n">
        <f aca="false">K48*$AI$23/$AI$47</f>
        <v>86760.0322852845</v>
      </c>
      <c r="AE48" s="63" t="n">
        <v>0.25</v>
      </c>
      <c r="AF48" s="45" t="n">
        <f aca="false">N48*$AI$23/$AI$47</f>
        <v>47960.1877499358</v>
      </c>
      <c r="AG48" s="45" t="n">
        <f aca="false">O48*$AI$23/$AI$47</f>
        <v>123875.21599956</v>
      </c>
      <c r="AH48" s="1" t="str">
        <f aca="false">IF(AC46="But Not Over",Y43,"")</f>
        <v/>
      </c>
      <c r="AI48" s="5" t="str">
        <f aca="false">IF(AC46="But Not Over",VLOOKUP(AH48,'CPI Data'!$A$19:$N$117,14),"")</f>
        <v/>
      </c>
    </row>
    <row r="49" customFormat="false" ht="12" hidden="false" customHeight="false" outlineLevel="0" collapsed="false">
      <c r="A49" s="63" t="n">
        <v>0.28</v>
      </c>
      <c r="B49" s="45" t="n">
        <v>137300</v>
      </c>
      <c r="C49" s="45" t="n">
        <v>209250</v>
      </c>
      <c r="E49" s="63" t="n">
        <v>0.28</v>
      </c>
      <c r="F49" s="45" t="n">
        <f aca="false">B49/2</f>
        <v>68650</v>
      </c>
      <c r="G49" s="45" t="n">
        <f aca="false">C49/2</f>
        <v>104625</v>
      </c>
      <c r="H49" s="64"/>
      <c r="I49" s="63" t="n">
        <v>0.28</v>
      </c>
      <c r="J49" s="2" t="n">
        <v>82400</v>
      </c>
      <c r="K49" s="2" t="n">
        <v>171850</v>
      </c>
      <c r="L49" s="42"/>
      <c r="M49" s="63" t="n">
        <v>0.28</v>
      </c>
      <c r="N49" s="2" t="n">
        <v>117650</v>
      </c>
      <c r="O49" s="2" t="n">
        <v>190550</v>
      </c>
      <c r="S49" s="63" t="n">
        <v>0.28</v>
      </c>
      <c r="T49" s="45" t="n">
        <f aca="false">B49*$AI$23/$AI$47</f>
        <v>144564.956708368</v>
      </c>
      <c r="U49" s="45" t="n">
        <f aca="false">C49*$AI$23/$AI$47</f>
        <v>220322.048006017</v>
      </c>
      <c r="W49" s="63" t="n">
        <v>0.28</v>
      </c>
      <c r="X49" s="45" t="n">
        <f aca="false">F49*$AI$23/$AI$47</f>
        <v>72282.4783541842</v>
      </c>
      <c r="Y49" s="45" t="n">
        <f aca="false">G49*$AI$23/$AI$47</f>
        <v>110161.024003008</v>
      </c>
      <c r="AA49" s="63" t="n">
        <v>0.28</v>
      </c>
      <c r="AB49" s="45" t="n">
        <f aca="false">J49*$AI$23/$AI$47</f>
        <v>86760.0322852845</v>
      </c>
      <c r="AC49" s="45" t="n">
        <f aca="false">K49*$AI$23/$AI$47</f>
        <v>180943.101313424</v>
      </c>
      <c r="AE49" s="63" t="n">
        <v>0.28</v>
      </c>
      <c r="AF49" s="45" t="n">
        <f aca="false">N49*$AI$23/$AI$47</f>
        <v>123875.21599956</v>
      </c>
      <c r="AG49" s="45" t="n">
        <f aca="false">O49*$AI$23/$AI$47</f>
        <v>200632.57465972</v>
      </c>
      <c r="AH49" s="1" t="str">
        <f aca="false">IF(AC47="But Not Over",Y44,"")</f>
        <v/>
      </c>
      <c r="AI49" s="5" t="str">
        <f aca="false">IF(AC47="But Not Over",VLOOKUP(AH49,'CPI Data'!$A$19:$N$117,14),"")</f>
        <v/>
      </c>
    </row>
    <row r="50" customFormat="false" ht="12" hidden="false" customHeight="false" outlineLevel="0" collapsed="false">
      <c r="A50" s="63" t="n">
        <v>0.33</v>
      </c>
      <c r="B50" s="45" t="n">
        <v>209250</v>
      </c>
      <c r="C50" s="45" t="n">
        <v>373650</v>
      </c>
      <c r="E50" s="63" t="n">
        <v>0.33</v>
      </c>
      <c r="F50" s="45" t="n">
        <f aca="false">B50/2</f>
        <v>104625</v>
      </c>
      <c r="G50" s="45" t="n">
        <f aca="false">C50/2</f>
        <v>186825</v>
      </c>
      <c r="H50" s="64"/>
      <c r="I50" s="63" t="n">
        <v>0.33</v>
      </c>
      <c r="J50" s="2" t="n">
        <v>171850</v>
      </c>
      <c r="K50" s="2" t="n">
        <v>373650</v>
      </c>
      <c r="L50" s="42"/>
      <c r="M50" s="63" t="n">
        <v>0.33</v>
      </c>
      <c r="N50" s="2" t="n">
        <v>190550</v>
      </c>
      <c r="O50" s="2" t="n">
        <v>373650</v>
      </c>
      <c r="S50" s="63" t="n">
        <v>0.33</v>
      </c>
      <c r="T50" s="45" t="n">
        <f aca="false">B50*$AI$23/$AI$47</f>
        <v>220322.048006017</v>
      </c>
      <c r="U50" s="45" t="n">
        <f aca="false">C50*$AI$23/$AI$47</f>
        <v>393420.947371317</v>
      </c>
      <c r="W50" s="63" t="n">
        <v>0.33</v>
      </c>
      <c r="X50" s="45" t="n">
        <f aca="false">F50*$AI$23/$AI$47</f>
        <v>110161.024003008</v>
      </c>
      <c r="Y50" s="45" t="n">
        <f aca="false">G50*$AI$23/$AI$47</f>
        <v>196710.473685659</v>
      </c>
      <c r="AA50" s="63" t="n">
        <v>0.33</v>
      </c>
      <c r="AB50" s="45" t="n">
        <f aca="false">J50*$AI$23/$AI$47</f>
        <v>180943.101313424</v>
      </c>
      <c r="AC50" s="45" t="n">
        <f aca="false">K50*$AI$23/$AI$47</f>
        <v>393420.947371317</v>
      </c>
      <c r="AE50" s="63" t="n">
        <v>0.33</v>
      </c>
      <c r="AF50" s="45" t="n">
        <f aca="false">N50*$AI$23/$AI$47</f>
        <v>200632.57465972</v>
      </c>
      <c r="AG50" s="45" t="n">
        <f aca="false">O50*$AI$23/$AI$47</f>
        <v>393420.947371317</v>
      </c>
      <c r="AH50" s="1" t="str">
        <f aca="false">IF(AC48="But Not Over",Y45,"")</f>
        <v/>
      </c>
      <c r="AI50" s="5" t="str">
        <f aca="false">IF(AC48="But Not Over",VLOOKUP(AH50,'CPI Data'!$A$19:$N$117,14),"")</f>
        <v/>
      </c>
    </row>
    <row r="51" customFormat="false" ht="12" hidden="false" customHeight="false" outlineLevel="0" collapsed="false">
      <c r="A51" s="63" t="n">
        <v>0.35</v>
      </c>
      <c r="B51" s="45" t="n">
        <v>373650</v>
      </c>
      <c r="C51" s="65" t="s">
        <v>18</v>
      </c>
      <c r="E51" s="63" t="n">
        <v>0.35</v>
      </c>
      <c r="F51" s="45" t="n">
        <f aca="false">B51/2</f>
        <v>186825</v>
      </c>
      <c r="G51" s="65" t="s">
        <v>18</v>
      </c>
      <c r="H51" s="64"/>
      <c r="I51" s="63" t="n">
        <v>0.35</v>
      </c>
      <c r="J51" s="2" t="n">
        <v>373650</v>
      </c>
      <c r="K51" s="65" t="s">
        <v>18</v>
      </c>
      <c r="L51" s="42"/>
      <c r="M51" s="63" t="n">
        <v>0.35</v>
      </c>
      <c r="N51" s="2" t="n">
        <v>373650</v>
      </c>
      <c r="O51" s="65" t="s">
        <v>18</v>
      </c>
      <c r="S51" s="63" t="n">
        <v>0.35</v>
      </c>
      <c r="T51" s="45" t="n">
        <f aca="false">B51*$AI$23/$AI$47</f>
        <v>393420.947371317</v>
      </c>
      <c r="U51" s="65" t="s">
        <v>18</v>
      </c>
      <c r="V51" s="47" t="n">
        <f aca="false">D51*222.8/214.5</f>
        <v>0</v>
      </c>
      <c r="W51" s="63" t="n">
        <v>0.35</v>
      </c>
      <c r="X51" s="45" t="n">
        <f aca="false">F51*$AI$23/$AI$47</f>
        <v>196710.473685659</v>
      </c>
      <c r="Y51" s="65" t="s">
        <v>18</v>
      </c>
      <c r="Z51" s="47" t="n">
        <f aca="false">H51*222.8/214.5</f>
        <v>0</v>
      </c>
      <c r="AA51" s="63" t="n">
        <v>0.35</v>
      </c>
      <c r="AB51" s="45" t="n">
        <f aca="false">J51*$AI$23/$AI$47</f>
        <v>393420.947371317</v>
      </c>
      <c r="AC51" s="65" t="s">
        <v>18</v>
      </c>
      <c r="AD51" s="47" t="n">
        <f aca="false">L51*222.8/214.5</f>
        <v>0</v>
      </c>
      <c r="AE51" s="63" t="n">
        <v>0.35</v>
      </c>
      <c r="AF51" s="45" t="n">
        <f aca="false">N51*$AI$23/$AI$47</f>
        <v>393420.947371317</v>
      </c>
      <c r="AG51" s="65" t="s">
        <v>18</v>
      </c>
      <c r="AH51" s="1" t="str">
        <f aca="false">IF(AC49="But Not Over",Y46,"")</f>
        <v/>
      </c>
      <c r="AI51" s="5" t="str">
        <f aca="false">IF(AC49="But Not Over",VLOOKUP(AH51,'CPI Data'!$A$19:$N$117,14),"")</f>
        <v/>
      </c>
    </row>
    <row r="52" customFormat="false" ht="12" hidden="false" customHeight="false" outlineLevel="0" collapsed="false">
      <c r="A52" s="66" t="s">
        <v>20</v>
      </c>
      <c r="B52" s="42"/>
      <c r="C52" s="42"/>
      <c r="E52" s="42"/>
      <c r="F52" s="42"/>
      <c r="G52" s="42"/>
      <c r="H52" s="67"/>
      <c r="I52" s="42"/>
      <c r="J52" s="42"/>
      <c r="K52" s="42"/>
      <c r="L52" s="42"/>
      <c r="M52" s="42"/>
      <c r="N52" s="42"/>
      <c r="O52" s="42"/>
      <c r="S52" s="66" t="s">
        <v>20</v>
      </c>
      <c r="AH52" s="1" t="str">
        <f aca="false">IF(AC50="But Not Over",Y47,"")</f>
        <v/>
      </c>
      <c r="AI52" s="5" t="str">
        <f aca="false">IF(AC50="But Not Over",VLOOKUP(AH52,'CPI Data'!$A$19:$N$117,14),"")</f>
        <v/>
      </c>
    </row>
    <row r="53" customFormat="false" ht="12" hidden="false" customHeight="false" outlineLevel="0" collapsed="false">
      <c r="A53" s="66"/>
      <c r="B53" s="42"/>
      <c r="C53" s="42"/>
      <c r="E53" s="42"/>
      <c r="F53" s="42"/>
      <c r="G53" s="42"/>
      <c r="H53" s="67"/>
      <c r="I53" s="42"/>
      <c r="J53" s="42"/>
      <c r="K53" s="42"/>
      <c r="L53" s="42"/>
      <c r="M53" s="42"/>
      <c r="N53" s="42"/>
      <c r="O53" s="42"/>
      <c r="AH53" s="1" t="str">
        <f aca="false">IF(AC51="But Not Over",Y48,"")</f>
        <v/>
      </c>
      <c r="AI53" s="5" t="str">
        <f aca="false">IF(AC51="But Not Over",VLOOKUP(AH53,'CPI Data'!$A$19:$N$117,14),"")</f>
        <v/>
      </c>
    </row>
    <row r="54" customFormat="false" ht="12.75" hidden="false" customHeight="false" outlineLevel="0" collapsed="false">
      <c r="A54" s="73"/>
      <c r="B54" s="74"/>
      <c r="C54" s="43" t="s">
        <v>7</v>
      </c>
      <c r="D54" s="63"/>
      <c r="E54" s="64"/>
      <c r="F54" s="74"/>
      <c r="G54" s="75" t="n">
        <v>2009</v>
      </c>
      <c r="H54" s="75"/>
      <c r="I54" s="75"/>
      <c r="J54" s="74"/>
      <c r="K54" s="74"/>
      <c r="L54" s="42"/>
      <c r="M54" s="73"/>
      <c r="N54" s="74"/>
      <c r="O54" s="76"/>
      <c r="S54" s="73"/>
      <c r="T54" s="77"/>
      <c r="U54" s="69" t="s">
        <v>21</v>
      </c>
      <c r="V54" s="47"/>
      <c r="W54" s="64"/>
      <c r="X54" s="77"/>
      <c r="Y54" s="75" t="n">
        <v>2009</v>
      </c>
      <c r="Z54" s="75"/>
      <c r="AA54" s="75"/>
      <c r="AB54" s="46" t="str">
        <f aca="false">CONCATENATE("CPI: ",AI59)</f>
        <v>CPI: 214.537</v>
      </c>
      <c r="AC54" s="77"/>
      <c r="AD54" s="47"/>
      <c r="AE54" s="73"/>
      <c r="AF54" s="77"/>
      <c r="AG54" s="78"/>
      <c r="AH54" s="1" t="str">
        <f aca="false">IF(AC52="But Not Over",Y49,"")</f>
        <v/>
      </c>
      <c r="AI54" s="5" t="str">
        <f aca="false">IF(AC52="But Not Over",VLOOKUP(AH54,'CPI Data'!$A$19:$N$117,14),"")</f>
        <v/>
      </c>
    </row>
    <row r="55" customFormat="false" ht="12" hidden="false" customHeight="false" outlineLevel="0" collapsed="false">
      <c r="A55" s="48"/>
      <c r="B55" s="49" t="s">
        <v>8</v>
      </c>
      <c r="C55" s="48"/>
      <c r="D55" s="50"/>
      <c r="E55" s="48"/>
      <c r="F55" s="49" t="s">
        <v>9</v>
      </c>
      <c r="G55" s="48"/>
      <c r="H55" s="49"/>
      <c r="I55" s="48"/>
      <c r="J55" s="49" t="s">
        <v>10</v>
      </c>
      <c r="K55" s="48"/>
      <c r="L55" s="48"/>
      <c r="M55" s="48"/>
      <c r="N55" s="49" t="s">
        <v>11</v>
      </c>
      <c r="O55" s="48"/>
      <c r="S55" s="48"/>
      <c r="T55" s="51" t="s">
        <v>8</v>
      </c>
      <c r="U55" s="52"/>
      <c r="V55" s="53"/>
      <c r="W55" s="48"/>
      <c r="X55" s="51" t="s">
        <v>9</v>
      </c>
      <c r="Y55" s="52"/>
      <c r="Z55" s="54"/>
      <c r="AA55" s="48"/>
      <c r="AB55" s="51" t="s">
        <v>10</v>
      </c>
      <c r="AC55" s="52"/>
      <c r="AD55" s="55"/>
      <c r="AE55" s="48"/>
      <c r="AF55" s="51" t="s">
        <v>11</v>
      </c>
      <c r="AG55" s="52"/>
      <c r="AH55" s="1" t="str">
        <f aca="false">IF(AC53="But Not Over",Y50,"")</f>
        <v/>
      </c>
      <c r="AI55" s="5" t="str">
        <f aca="false">IF(AC53="But Not Over",VLOOKUP(AH55,'CPI Data'!$A$19:$N$117,14),"")</f>
        <v/>
      </c>
    </row>
    <row r="56" customFormat="false" ht="12" hidden="false" customHeight="false" outlineLevel="0" collapsed="false">
      <c r="A56" s="56" t="s">
        <v>12</v>
      </c>
      <c r="B56" s="57" t="s">
        <v>13</v>
      </c>
      <c r="C56" s="57"/>
      <c r="D56" s="50"/>
      <c r="E56" s="56" t="s">
        <v>12</v>
      </c>
      <c r="F56" s="57" t="s">
        <v>13</v>
      </c>
      <c r="G56" s="57"/>
      <c r="H56" s="49"/>
      <c r="I56" s="56" t="s">
        <v>12</v>
      </c>
      <c r="J56" s="57" t="s">
        <v>13</v>
      </c>
      <c r="K56" s="57"/>
      <c r="L56" s="48"/>
      <c r="M56" s="56" t="s">
        <v>12</v>
      </c>
      <c r="N56" s="57" t="s">
        <v>13</v>
      </c>
      <c r="O56" s="57"/>
      <c r="S56" s="56" t="s">
        <v>12</v>
      </c>
      <c r="T56" s="58" t="s">
        <v>13</v>
      </c>
      <c r="U56" s="58"/>
      <c r="V56" s="53"/>
      <c r="W56" s="56" t="s">
        <v>12</v>
      </c>
      <c r="X56" s="58" t="s">
        <v>13</v>
      </c>
      <c r="Y56" s="58"/>
      <c r="Z56" s="54"/>
      <c r="AA56" s="56" t="s">
        <v>12</v>
      </c>
      <c r="AB56" s="58" t="s">
        <v>13</v>
      </c>
      <c r="AC56" s="58"/>
      <c r="AD56" s="55"/>
      <c r="AE56" s="56" t="s">
        <v>12</v>
      </c>
      <c r="AF56" s="58" t="s">
        <v>13</v>
      </c>
      <c r="AG56" s="58"/>
      <c r="AH56" s="1" t="str">
        <f aca="false">IF(AC54="But Not Over",Y51,"")</f>
        <v/>
      </c>
      <c r="AI56" s="5" t="str">
        <f aca="false">IF(AC54="But Not Over",VLOOKUP(AH56,'CPI Data'!$A$19:$N$117,14),"")</f>
        <v/>
      </c>
    </row>
    <row r="57" customFormat="false" ht="12" hidden="false" customHeight="false" outlineLevel="0" collapsed="false">
      <c r="A57" s="59" t="s">
        <v>14</v>
      </c>
      <c r="B57" s="60" t="s">
        <v>15</v>
      </c>
      <c r="C57" s="60" t="s">
        <v>16</v>
      </c>
      <c r="D57" s="50"/>
      <c r="E57" s="59" t="s">
        <v>14</v>
      </c>
      <c r="F57" s="60" t="s">
        <v>15</v>
      </c>
      <c r="G57" s="60" t="s">
        <v>16</v>
      </c>
      <c r="H57" s="49"/>
      <c r="I57" s="59" t="s">
        <v>14</v>
      </c>
      <c r="J57" s="60" t="s">
        <v>15</v>
      </c>
      <c r="K57" s="60" t="s">
        <v>16</v>
      </c>
      <c r="L57" s="48"/>
      <c r="M57" s="59" t="s">
        <v>14</v>
      </c>
      <c r="N57" s="60" t="s">
        <v>15</v>
      </c>
      <c r="O57" s="60" t="s">
        <v>16</v>
      </c>
      <c r="S57" s="59" t="s">
        <v>14</v>
      </c>
      <c r="T57" s="61" t="s">
        <v>15</v>
      </c>
      <c r="U57" s="61" t="s">
        <v>16</v>
      </c>
      <c r="V57" s="53"/>
      <c r="W57" s="59" t="s">
        <v>14</v>
      </c>
      <c r="X57" s="61" t="s">
        <v>15</v>
      </c>
      <c r="Y57" s="61" t="s">
        <v>16</v>
      </c>
      <c r="Z57" s="54"/>
      <c r="AA57" s="59" t="s">
        <v>14</v>
      </c>
      <c r="AB57" s="61" t="s">
        <v>15</v>
      </c>
      <c r="AC57" s="61" t="s">
        <v>16</v>
      </c>
      <c r="AD57" s="55"/>
      <c r="AE57" s="59" t="s">
        <v>14</v>
      </c>
      <c r="AF57" s="61" t="s">
        <v>15</v>
      </c>
      <c r="AG57" s="61" t="s">
        <v>16</v>
      </c>
      <c r="AH57" s="1" t="str">
        <f aca="false">IF(AC55="But Not Over",Y52,"")</f>
        <v/>
      </c>
      <c r="AI57" s="5" t="str">
        <f aca="false">IF(AC55="But Not Over",VLOOKUP(AH57,'CPI Data'!$A$19:$N$117,14),"")</f>
        <v/>
      </c>
    </row>
    <row r="58" customFormat="false" ht="12" hidden="false" customHeight="false" outlineLevel="0" collapsed="false">
      <c r="A58" s="63" t="n">
        <v>0.1</v>
      </c>
      <c r="B58" s="2" t="n">
        <v>0</v>
      </c>
      <c r="C58" s="45" t="n">
        <v>16700</v>
      </c>
      <c r="E58" s="63" t="n">
        <v>0.1</v>
      </c>
      <c r="F58" s="45" t="n">
        <v>0</v>
      </c>
      <c r="G58" s="45" t="n">
        <f aca="false">C58/2</f>
        <v>8350</v>
      </c>
      <c r="H58" s="64"/>
      <c r="I58" s="63" t="n">
        <v>0.1</v>
      </c>
      <c r="J58" s="2" t="n">
        <v>0</v>
      </c>
      <c r="K58" s="45" t="n">
        <v>8350</v>
      </c>
      <c r="L58" s="42"/>
      <c r="M58" s="63" t="n">
        <v>0.1</v>
      </c>
      <c r="N58" s="2" t="n">
        <v>0</v>
      </c>
      <c r="O58" s="45" t="n">
        <v>11950</v>
      </c>
      <c r="S58" s="63" t="n">
        <v>0.1</v>
      </c>
      <c r="T58" s="45" t="n">
        <f aca="false">B58*$AI$23/$AI$59</f>
        <v>0</v>
      </c>
      <c r="U58" s="45" t="n">
        <f aca="false">C58*$AI$23/$AI$59</f>
        <v>17872.0677552124</v>
      </c>
      <c r="V58" s="47" t="n">
        <f aca="false">D58*222.8/214.5</f>
        <v>0</v>
      </c>
      <c r="W58" s="63" t="n">
        <v>0.1</v>
      </c>
      <c r="X58" s="45" t="n">
        <f aca="false">F58*$AI$23/$AI$59</f>
        <v>0</v>
      </c>
      <c r="Y58" s="45" t="n">
        <f aca="false">G58*$AI$23/$AI$59</f>
        <v>8936.03387760619</v>
      </c>
      <c r="Z58" s="47" t="n">
        <f aca="false">H58*222.8/214.5</f>
        <v>0</v>
      </c>
      <c r="AA58" s="63" t="n">
        <v>0.1</v>
      </c>
      <c r="AB58" s="45" t="n">
        <f aca="false">J58*$AI$23/$AI$59</f>
        <v>0</v>
      </c>
      <c r="AC58" s="45" t="n">
        <f aca="false">K58*$AI$23/$AI$59</f>
        <v>8936.03387760619</v>
      </c>
      <c r="AD58" s="47" t="n">
        <f aca="false">L58*222.8/214.5</f>
        <v>0</v>
      </c>
      <c r="AE58" s="63" t="n">
        <v>0.1</v>
      </c>
      <c r="AF58" s="45" t="n">
        <f aca="false">N58*$AI$23/$AI$59</f>
        <v>0</v>
      </c>
      <c r="AG58" s="45" t="n">
        <f aca="false">O58*$AI$23/$AI$59</f>
        <v>12788.6951901071</v>
      </c>
      <c r="AH58" s="1" t="str">
        <f aca="false">IF(AC56="But Not Over",Y53,"")</f>
        <v/>
      </c>
      <c r="AI58" s="5" t="str">
        <f aca="false">IF(AC56="But Not Over",VLOOKUP(AH58,'CPI Data'!$A$19:$N$117,14),"")</f>
        <v/>
      </c>
    </row>
    <row r="59" customFormat="false" ht="12" hidden="false" customHeight="false" outlineLevel="0" collapsed="false">
      <c r="A59" s="63" t="n">
        <v>0.15</v>
      </c>
      <c r="B59" s="2" t="n">
        <f aca="false">C58</f>
        <v>16700</v>
      </c>
      <c r="C59" s="45" t="n">
        <v>67900</v>
      </c>
      <c r="E59" s="63" t="n">
        <v>0.15</v>
      </c>
      <c r="F59" s="45" t="n">
        <f aca="false">B59/2</f>
        <v>8350</v>
      </c>
      <c r="G59" s="45" t="n">
        <f aca="false">C59/2</f>
        <v>33950</v>
      </c>
      <c r="H59" s="64"/>
      <c r="I59" s="63" t="n">
        <v>0.15</v>
      </c>
      <c r="J59" s="2" t="n">
        <v>8350</v>
      </c>
      <c r="K59" s="45" t="n">
        <v>33950</v>
      </c>
      <c r="L59" s="42"/>
      <c r="M59" s="63" t="n">
        <v>0.15</v>
      </c>
      <c r="N59" s="2" t="n">
        <f aca="false">O58</f>
        <v>11950</v>
      </c>
      <c r="O59" s="45" t="n">
        <v>45500</v>
      </c>
      <c r="S59" s="63" t="n">
        <v>0.15</v>
      </c>
      <c r="T59" s="45" t="n">
        <f aca="false">B59*$AI$23/$AI$59</f>
        <v>17872.0677552124</v>
      </c>
      <c r="U59" s="45" t="n">
        <f aca="false">C59*$AI$23/$AI$59</f>
        <v>72665.4730885582</v>
      </c>
      <c r="W59" s="63" t="n">
        <v>0.15</v>
      </c>
      <c r="X59" s="45" t="n">
        <f aca="false">F59*$AI$23/$AI$59</f>
        <v>8936.03387760619</v>
      </c>
      <c r="Y59" s="45" t="n">
        <f aca="false">G59*$AI$23/$AI$59</f>
        <v>36332.7365442791</v>
      </c>
      <c r="AA59" s="63" t="n">
        <v>0.15</v>
      </c>
      <c r="AB59" s="45" t="n">
        <f aca="false">J59*$AI$23/$AI$59</f>
        <v>8936.03387760619</v>
      </c>
      <c r="AC59" s="45" t="n">
        <f aca="false">K59*$AI$23/$AI$59</f>
        <v>36332.7365442791</v>
      </c>
      <c r="AE59" s="63" t="n">
        <v>0.15</v>
      </c>
      <c r="AF59" s="45" t="n">
        <f aca="false">N59*$AI$23/$AI$59</f>
        <v>12788.6951901071</v>
      </c>
      <c r="AG59" s="45" t="n">
        <f aca="false">O59*$AI$23/$AI$59</f>
        <v>48693.3582552194</v>
      </c>
      <c r="AH59" s="1" t="n">
        <f aca="false">IF(AC57="But Not Over",Y54,"")</f>
        <v>2009</v>
      </c>
      <c r="AI59" s="5" t="n">
        <f aca="false">IF(AC57="But Not Over",VLOOKUP(AH59,'CPI Data'!$A$19:$N$117,14),"")</f>
        <v>214.537</v>
      </c>
    </row>
    <row r="60" customFormat="false" ht="12" hidden="false" customHeight="false" outlineLevel="0" collapsed="false">
      <c r="A60" s="63" t="n">
        <v>0.25</v>
      </c>
      <c r="B60" s="2" t="n">
        <f aca="false">C59</f>
        <v>67900</v>
      </c>
      <c r="C60" s="45" t="n">
        <v>137050</v>
      </c>
      <c r="E60" s="63" t="n">
        <v>0.25</v>
      </c>
      <c r="F60" s="45" t="n">
        <f aca="false">B60/2</f>
        <v>33950</v>
      </c>
      <c r="G60" s="45" t="n">
        <f aca="false">C60/2</f>
        <v>68525</v>
      </c>
      <c r="H60" s="64"/>
      <c r="I60" s="63" t="n">
        <v>0.25</v>
      </c>
      <c r="J60" s="2" t="n">
        <v>33950</v>
      </c>
      <c r="K60" s="45" t="n">
        <v>82250</v>
      </c>
      <c r="L60" s="42"/>
      <c r="M60" s="63" t="n">
        <v>0.25</v>
      </c>
      <c r="N60" s="2" t="n">
        <f aca="false">O59</f>
        <v>45500</v>
      </c>
      <c r="O60" s="45" t="n">
        <v>117450</v>
      </c>
      <c r="S60" s="63" t="n">
        <v>0.25</v>
      </c>
      <c r="T60" s="45" t="n">
        <f aca="false">B60*$AI$23/$AI$59</f>
        <v>72665.4730885582</v>
      </c>
      <c r="U60" s="45" t="n">
        <f aca="false">C60*$AI$23/$AI$59</f>
        <v>146668.675799512</v>
      </c>
      <c r="W60" s="63" t="n">
        <v>0.25</v>
      </c>
      <c r="X60" s="45" t="n">
        <f aca="false">F60*$AI$23/$AI$59</f>
        <v>36332.7365442791</v>
      </c>
      <c r="Y60" s="45" t="n">
        <f aca="false">G60*$AI$23/$AI$59</f>
        <v>73334.3378997562</v>
      </c>
      <c r="AA60" s="63" t="n">
        <v>0.25</v>
      </c>
      <c r="AB60" s="45" t="n">
        <f aca="false">J60*$AI$23/$AI$59</f>
        <v>36332.7365442791</v>
      </c>
      <c r="AC60" s="45" t="n">
        <f aca="false">K60*$AI$23/$AI$59</f>
        <v>88022.6091536658</v>
      </c>
      <c r="AE60" s="63" t="n">
        <v>0.25</v>
      </c>
      <c r="AF60" s="45" t="n">
        <f aca="false">N60*$AI$23/$AI$59</f>
        <v>48693.3582552194</v>
      </c>
      <c r="AG60" s="45" t="n">
        <f aca="false">O60*$AI$23/$AI$59</f>
        <v>125693.075320341</v>
      </c>
      <c r="AH60" s="1" t="str">
        <f aca="false">IF(AC58="But Not Over",Y55,"")</f>
        <v/>
      </c>
      <c r="AI60" s="5" t="str">
        <f aca="false">IF(AC58="But Not Over",VLOOKUP(AH60,'CPI Data'!$A$19:$N$117,14),"")</f>
        <v/>
      </c>
    </row>
    <row r="61" customFormat="false" ht="12" hidden="false" customHeight="false" outlineLevel="0" collapsed="false">
      <c r="A61" s="63" t="n">
        <v>0.28</v>
      </c>
      <c r="B61" s="2" t="n">
        <f aca="false">C60</f>
        <v>137050</v>
      </c>
      <c r="C61" s="45" t="n">
        <v>208850</v>
      </c>
      <c r="E61" s="63" t="n">
        <v>0.28</v>
      </c>
      <c r="F61" s="45" t="n">
        <f aca="false">B61/2</f>
        <v>68525</v>
      </c>
      <c r="G61" s="45" t="n">
        <f aca="false">C61/2</f>
        <v>104425</v>
      </c>
      <c r="H61" s="64"/>
      <c r="I61" s="63" t="n">
        <v>0.28</v>
      </c>
      <c r="J61" s="2" t="n">
        <v>82250</v>
      </c>
      <c r="K61" s="45" t="n">
        <v>171550</v>
      </c>
      <c r="L61" s="42"/>
      <c r="M61" s="63" t="n">
        <v>0.28</v>
      </c>
      <c r="N61" s="2" t="n">
        <f aca="false">O60</f>
        <v>117450</v>
      </c>
      <c r="O61" s="45" t="n">
        <v>190200</v>
      </c>
      <c r="S61" s="63" t="n">
        <v>0.28</v>
      </c>
      <c r="T61" s="45" t="n">
        <f aca="false">B61*$AI$23/$AI$59</f>
        <v>146668.675799512</v>
      </c>
      <c r="U61" s="45" t="n">
        <f aca="false">C61*$AI$23/$AI$59</f>
        <v>223507.865309947</v>
      </c>
      <c r="W61" s="63" t="n">
        <v>0.28</v>
      </c>
      <c r="X61" s="45" t="n">
        <f aca="false">F61*$AI$23/$AI$59</f>
        <v>73334.3378997562</v>
      </c>
      <c r="Y61" s="45" t="n">
        <f aca="false">G61*$AI$23/$AI$59</f>
        <v>111753.932654973</v>
      </c>
      <c r="AA61" s="63" t="n">
        <v>0.28</v>
      </c>
      <c r="AB61" s="45" t="n">
        <f aca="false">J61*$AI$23/$AI$59</f>
        <v>88022.6091536658</v>
      </c>
      <c r="AC61" s="45" t="n">
        <f aca="false">K61*$AI$23/$AI$59</f>
        <v>183590.013377646</v>
      </c>
      <c r="AE61" s="63" t="n">
        <v>0.28</v>
      </c>
      <c r="AF61" s="45" t="n">
        <f aca="false">N61*$AI$23/$AI$59</f>
        <v>125693.075320341</v>
      </c>
      <c r="AG61" s="45" t="n">
        <f aca="false">O61*$AI$23/$AI$59</f>
        <v>203548.939343796</v>
      </c>
      <c r="AH61" s="1" t="str">
        <f aca="false">IF(AC59="But Not Over",Y56,"")</f>
        <v/>
      </c>
      <c r="AI61" s="5" t="str">
        <f aca="false">IF(AC59="But Not Over",VLOOKUP(AH61,'CPI Data'!$A$19:$N$117,14),"")</f>
        <v/>
      </c>
    </row>
    <row r="62" customFormat="false" ht="12" hidden="false" customHeight="false" outlineLevel="0" collapsed="false">
      <c r="A62" s="63" t="n">
        <v>0.33</v>
      </c>
      <c r="B62" s="2" t="n">
        <f aca="false">C61</f>
        <v>208850</v>
      </c>
      <c r="C62" s="45" t="n">
        <v>372950</v>
      </c>
      <c r="E62" s="63" t="n">
        <v>0.33</v>
      </c>
      <c r="F62" s="45" t="n">
        <f aca="false">B62/2</f>
        <v>104425</v>
      </c>
      <c r="G62" s="45" t="n">
        <f aca="false">C62/2</f>
        <v>186475</v>
      </c>
      <c r="H62" s="64"/>
      <c r="I62" s="63" t="n">
        <v>0.33</v>
      </c>
      <c r="J62" s="2" t="n">
        <v>171550</v>
      </c>
      <c r="K62" s="45" t="n">
        <v>372950</v>
      </c>
      <c r="L62" s="42"/>
      <c r="M62" s="63" t="n">
        <v>0.33</v>
      </c>
      <c r="N62" s="2" t="n">
        <f aca="false">O61</f>
        <v>190200</v>
      </c>
      <c r="O62" s="45" t="n">
        <v>372950</v>
      </c>
      <c r="S62" s="63" t="n">
        <v>0.33</v>
      </c>
      <c r="T62" s="45" t="n">
        <f aca="false">B62*$AI$23/$AI$59</f>
        <v>223507.865309947</v>
      </c>
      <c r="U62" s="45" t="n">
        <f aca="false">C62*$AI$23/$AI$59</f>
        <v>399125.010138111</v>
      </c>
      <c r="W62" s="63" t="n">
        <v>0.33</v>
      </c>
      <c r="X62" s="45" t="n">
        <f aca="false">F62*$AI$23/$AI$59</f>
        <v>111753.932654973</v>
      </c>
      <c r="Y62" s="45" t="n">
        <f aca="false">G62*$AI$23/$AI$59</f>
        <v>199562.505069056</v>
      </c>
      <c r="AA62" s="63" t="n">
        <v>0.33</v>
      </c>
      <c r="AB62" s="45" t="n">
        <f aca="false">J62*$AI$23/$AI$59</f>
        <v>183590.013377646</v>
      </c>
      <c r="AC62" s="45" t="n">
        <f aca="false">K62*$AI$23/$AI$59</f>
        <v>399125.010138111</v>
      </c>
      <c r="AE62" s="63" t="n">
        <v>0.33</v>
      </c>
      <c r="AF62" s="45" t="n">
        <f aca="false">N62*$AI$23/$AI$59</f>
        <v>203548.939343796</v>
      </c>
      <c r="AG62" s="45" t="n">
        <f aca="false">O62*$AI$23/$AI$59</f>
        <v>399125.010138111</v>
      </c>
      <c r="AH62" s="1" t="str">
        <f aca="false">IF(AC60="But Not Over",Y57,"")</f>
        <v/>
      </c>
      <c r="AI62" s="5" t="str">
        <f aca="false">IF(AC60="But Not Over",VLOOKUP(AH62,'CPI Data'!$A$19:$N$117,14),"")</f>
        <v/>
      </c>
    </row>
    <row r="63" customFormat="false" ht="12" hidden="false" customHeight="false" outlineLevel="0" collapsed="false">
      <c r="A63" s="63" t="n">
        <v>0.35</v>
      </c>
      <c r="B63" s="2" t="n">
        <f aca="false">C62</f>
        <v>372950</v>
      </c>
      <c r="C63" s="65" t="s">
        <v>18</v>
      </c>
      <c r="E63" s="63" t="n">
        <v>0.35</v>
      </c>
      <c r="F63" s="45" t="n">
        <f aca="false">B63/2</f>
        <v>186475</v>
      </c>
      <c r="G63" s="65" t="s">
        <v>18</v>
      </c>
      <c r="H63" s="64"/>
      <c r="I63" s="63" t="n">
        <v>0.35</v>
      </c>
      <c r="J63" s="2" t="n">
        <v>372950</v>
      </c>
      <c r="K63" s="65" t="s">
        <v>18</v>
      </c>
      <c r="L63" s="42"/>
      <c r="M63" s="63" t="n">
        <v>0.35</v>
      </c>
      <c r="N63" s="2" t="n">
        <f aca="false">O62</f>
        <v>372950</v>
      </c>
      <c r="O63" s="65" t="s">
        <v>18</v>
      </c>
      <c r="S63" s="63" t="n">
        <v>0.35</v>
      </c>
      <c r="T63" s="45" t="n">
        <f aca="false">B63*$AI$23/$AI$59</f>
        <v>399125.010138111</v>
      </c>
      <c r="U63" s="65" t="s">
        <v>18</v>
      </c>
      <c r="V63" s="47" t="n">
        <f aca="false">D63*222.8/214.5</f>
        <v>0</v>
      </c>
      <c r="W63" s="63" t="n">
        <v>0.35</v>
      </c>
      <c r="X63" s="45" t="n">
        <f aca="false">F63*$AI$23/$AI$59</f>
        <v>199562.505069056</v>
      </c>
      <c r="Y63" s="65" t="s">
        <v>18</v>
      </c>
      <c r="Z63" s="47" t="n">
        <f aca="false">H63*222.8/214.5</f>
        <v>0</v>
      </c>
      <c r="AA63" s="63" t="n">
        <v>0.35</v>
      </c>
      <c r="AB63" s="45" t="n">
        <f aca="false">J63*$AI$23/$AI$59</f>
        <v>399125.010138111</v>
      </c>
      <c r="AC63" s="65" t="s">
        <v>18</v>
      </c>
      <c r="AD63" s="47" t="n">
        <f aca="false">L63*222.8/214.5</f>
        <v>0</v>
      </c>
      <c r="AE63" s="63" t="n">
        <v>0.35</v>
      </c>
      <c r="AF63" s="45" t="n">
        <f aca="false">N63*$AI$23/$AI$59</f>
        <v>399125.010138111</v>
      </c>
      <c r="AG63" s="65" t="s">
        <v>18</v>
      </c>
      <c r="AH63" s="1" t="str">
        <f aca="false">IF(AC61="But Not Over",Y58,"")</f>
        <v/>
      </c>
      <c r="AI63" s="5" t="str">
        <f aca="false">IF(AC61="But Not Over",VLOOKUP(AH63,'CPI Data'!$A$19:$N$117,14),"")</f>
        <v/>
      </c>
    </row>
    <row r="64" customFormat="false" ht="12" hidden="false" customHeight="false" outlineLevel="0" collapsed="false">
      <c r="A64" s="66" t="s">
        <v>20</v>
      </c>
      <c r="B64" s="42"/>
      <c r="C64" s="42"/>
      <c r="E64" s="42"/>
      <c r="F64" s="42"/>
      <c r="G64" s="42"/>
      <c r="H64" s="67"/>
      <c r="I64" s="42"/>
      <c r="J64" s="42"/>
      <c r="K64" s="42"/>
      <c r="L64" s="42"/>
      <c r="M64" s="42"/>
      <c r="N64" s="42"/>
      <c r="O64" s="42"/>
      <c r="S64" s="66" t="s">
        <v>20</v>
      </c>
      <c r="AH64" s="1" t="str">
        <f aca="false">IF(AC62="But Not Over",Y59,"")</f>
        <v/>
      </c>
      <c r="AI64" s="5" t="str">
        <f aca="false">IF(AC62="But Not Over",VLOOKUP(AH64,'CPI Data'!$A$19:$N$117,14),"")</f>
        <v/>
      </c>
    </row>
    <row r="65" customFormat="false" ht="12" hidden="false" customHeight="false" outlineLevel="0" collapsed="false">
      <c r="A65" s="42"/>
      <c r="B65" s="42"/>
      <c r="C65" s="42"/>
      <c r="E65" s="42"/>
      <c r="F65" s="42"/>
      <c r="G65" s="42"/>
      <c r="H65" s="67"/>
      <c r="I65" s="42"/>
      <c r="J65" s="42"/>
      <c r="K65" s="42"/>
      <c r="L65" s="42"/>
      <c r="M65" s="42"/>
      <c r="N65" s="42"/>
      <c r="O65" s="42"/>
      <c r="AH65" s="1" t="str">
        <f aca="false">IF(AC63="But Not Over",Y60,"")</f>
        <v/>
      </c>
      <c r="AI65" s="5" t="str">
        <f aca="false">IF(AC63="But Not Over",VLOOKUP(AH65,'CPI Data'!$A$19:$N$117,14),"")</f>
        <v/>
      </c>
    </row>
    <row r="66" customFormat="false" ht="12.75" hidden="false" customHeight="false" outlineLevel="0" collapsed="false">
      <c r="A66" s="73"/>
      <c r="B66" s="74"/>
      <c r="C66" s="43" t="s">
        <v>7</v>
      </c>
      <c r="D66" s="63"/>
      <c r="E66" s="64"/>
      <c r="F66" s="74"/>
      <c r="G66" s="75" t="n">
        <v>2008</v>
      </c>
      <c r="H66" s="75"/>
      <c r="I66" s="75"/>
      <c r="J66" s="74"/>
      <c r="K66" s="74"/>
      <c r="L66" s="42"/>
      <c r="M66" s="73"/>
      <c r="N66" s="74"/>
      <c r="O66" s="76"/>
      <c r="S66" s="73"/>
      <c r="T66" s="77"/>
      <c r="U66" s="69" t="s">
        <v>21</v>
      </c>
      <c r="V66" s="47"/>
      <c r="W66" s="64"/>
      <c r="X66" s="77"/>
      <c r="Y66" s="75" t="n">
        <v>2008</v>
      </c>
      <c r="Z66" s="75"/>
      <c r="AA66" s="75"/>
      <c r="AB66" s="46" t="str">
        <f aca="false">CONCATENATE("CPI: ",AI71)</f>
        <v>CPI: 215.303</v>
      </c>
      <c r="AC66" s="77"/>
      <c r="AD66" s="47"/>
      <c r="AE66" s="73"/>
      <c r="AF66" s="77"/>
      <c r="AG66" s="78"/>
      <c r="AH66" s="1" t="str">
        <f aca="false">IF(AC64="But Not Over",Y61,"")</f>
        <v/>
      </c>
      <c r="AI66" s="5" t="str">
        <f aca="false">IF(AC64="But Not Over",VLOOKUP(AH66,'CPI Data'!$A$19:$N$117,14),"")</f>
        <v/>
      </c>
    </row>
    <row r="67" customFormat="false" ht="12" hidden="false" customHeight="false" outlineLevel="0" collapsed="false">
      <c r="A67" s="48"/>
      <c r="B67" s="49" t="s">
        <v>8</v>
      </c>
      <c r="C67" s="48"/>
      <c r="D67" s="50"/>
      <c r="E67" s="48"/>
      <c r="F67" s="49" t="s">
        <v>9</v>
      </c>
      <c r="G67" s="48"/>
      <c r="H67" s="49"/>
      <c r="I67" s="48"/>
      <c r="J67" s="49" t="s">
        <v>10</v>
      </c>
      <c r="K67" s="48"/>
      <c r="L67" s="48"/>
      <c r="M67" s="48"/>
      <c r="N67" s="49" t="s">
        <v>11</v>
      </c>
      <c r="O67" s="48"/>
      <c r="S67" s="48"/>
      <c r="T67" s="51" t="s">
        <v>8</v>
      </c>
      <c r="U67" s="52"/>
      <c r="V67" s="53"/>
      <c r="W67" s="48"/>
      <c r="X67" s="51" t="s">
        <v>9</v>
      </c>
      <c r="Y67" s="52"/>
      <c r="Z67" s="54"/>
      <c r="AA67" s="48"/>
      <c r="AB67" s="51" t="s">
        <v>10</v>
      </c>
      <c r="AC67" s="52"/>
      <c r="AD67" s="55"/>
      <c r="AE67" s="48"/>
      <c r="AF67" s="51" t="s">
        <v>11</v>
      </c>
      <c r="AG67" s="52"/>
      <c r="AH67" s="1" t="str">
        <f aca="false">IF(AC65="But Not Over",Y62,"")</f>
        <v/>
      </c>
      <c r="AI67" s="5" t="str">
        <f aca="false">IF(AC65="But Not Over",VLOOKUP(AH67,'CPI Data'!$A$19:$N$117,14),"")</f>
        <v/>
      </c>
    </row>
    <row r="68" customFormat="false" ht="12" hidden="false" customHeight="false" outlineLevel="0" collapsed="false">
      <c r="A68" s="56" t="s">
        <v>12</v>
      </c>
      <c r="B68" s="57" t="s">
        <v>13</v>
      </c>
      <c r="C68" s="57"/>
      <c r="D68" s="50"/>
      <c r="E68" s="56" t="s">
        <v>12</v>
      </c>
      <c r="F68" s="57" t="s">
        <v>13</v>
      </c>
      <c r="G68" s="57"/>
      <c r="H68" s="49"/>
      <c r="I68" s="56" t="s">
        <v>12</v>
      </c>
      <c r="J68" s="57" t="s">
        <v>13</v>
      </c>
      <c r="K68" s="57"/>
      <c r="L68" s="48"/>
      <c r="M68" s="56" t="s">
        <v>12</v>
      </c>
      <c r="N68" s="57" t="s">
        <v>13</v>
      </c>
      <c r="O68" s="57"/>
      <c r="S68" s="56" t="s">
        <v>12</v>
      </c>
      <c r="T68" s="58" t="s">
        <v>13</v>
      </c>
      <c r="U68" s="58"/>
      <c r="V68" s="53"/>
      <c r="W68" s="56" t="s">
        <v>12</v>
      </c>
      <c r="X68" s="58" t="s">
        <v>13</v>
      </c>
      <c r="Y68" s="58"/>
      <c r="Z68" s="54"/>
      <c r="AA68" s="56" t="s">
        <v>12</v>
      </c>
      <c r="AB68" s="58" t="s">
        <v>13</v>
      </c>
      <c r="AC68" s="58"/>
      <c r="AD68" s="55"/>
      <c r="AE68" s="56" t="s">
        <v>12</v>
      </c>
      <c r="AF68" s="58" t="s">
        <v>13</v>
      </c>
      <c r="AG68" s="58"/>
      <c r="AH68" s="1" t="str">
        <f aca="false">IF(AC66="But Not Over",Y63,"")</f>
        <v/>
      </c>
      <c r="AI68" s="5" t="str">
        <f aca="false">IF(AC66="But Not Over",VLOOKUP(AH68,'CPI Data'!$A$19:$N$117,14),"")</f>
        <v/>
      </c>
    </row>
    <row r="69" customFormat="false" ht="12" hidden="false" customHeight="false" outlineLevel="0" collapsed="false">
      <c r="A69" s="59" t="s">
        <v>14</v>
      </c>
      <c r="B69" s="60" t="s">
        <v>15</v>
      </c>
      <c r="C69" s="60" t="s">
        <v>16</v>
      </c>
      <c r="D69" s="50"/>
      <c r="E69" s="59" t="s">
        <v>14</v>
      </c>
      <c r="F69" s="60" t="s">
        <v>15</v>
      </c>
      <c r="G69" s="60" t="s">
        <v>16</v>
      </c>
      <c r="H69" s="49"/>
      <c r="I69" s="59" t="s">
        <v>14</v>
      </c>
      <c r="J69" s="60" t="s">
        <v>15</v>
      </c>
      <c r="K69" s="60" t="s">
        <v>16</v>
      </c>
      <c r="L69" s="48"/>
      <c r="M69" s="59" t="s">
        <v>14</v>
      </c>
      <c r="N69" s="60" t="s">
        <v>15</v>
      </c>
      <c r="O69" s="60" t="s">
        <v>16</v>
      </c>
      <c r="S69" s="59" t="s">
        <v>14</v>
      </c>
      <c r="T69" s="61" t="s">
        <v>15</v>
      </c>
      <c r="U69" s="61" t="s">
        <v>16</v>
      </c>
      <c r="V69" s="53"/>
      <c r="W69" s="59" t="s">
        <v>14</v>
      </c>
      <c r="X69" s="61" t="s">
        <v>15</v>
      </c>
      <c r="Y69" s="61" t="s">
        <v>16</v>
      </c>
      <c r="Z69" s="54"/>
      <c r="AA69" s="59" t="s">
        <v>14</v>
      </c>
      <c r="AB69" s="61" t="s">
        <v>15</v>
      </c>
      <c r="AC69" s="61" t="s">
        <v>16</v>
      </c>
      <c r="AD69" s="55"/>
      <c r="AE69" s="59" t="s">
        <v>14</v>
      </c>
      <c r="AF69" s="61" t="s">
        <v>15</v>
      </c>
      <c r="AG69" s="61" t="s">
        <v>16</v>
      </c>
      <c r="AH69" s="1" t="str">
        <f aca="false">IF(AC67="But Not Over",Y64,"")</f>
        <v/>
      </c>
      <c r="AI69" s="5" t="str">
        <f aca="false">IF(AC67="But Not Over",VLOOKUP(AH69,'CPI Data'!$A$19:$N$117,14),"")</f>
        <v/>
      </c>
    </row>
    <row r="70" customFormat="false" ht="12" hidden="false" customHeight="false" outlineLevel="0" collapsed="false">
      <c r="A70" s="63" t="n">
        <v>0.1</v>
      </c>
      <c r="B70" s="2" t="n">
        <v>0</v>
      </c>
      <c r="C70" s="45" t="n">
        <v>16050</v>
      </c>
      <c r="E70" s="63" t="n">
        <v>0.1</v>
      </c>
      <c r="F70" s="45" t="n">
        <v>0</v>
      </c>
      <c r="G70" s="45" t="n">
        <f aca="false">C70/2</f>
        <v>8025</v>
      </c>
      <c r="H70" s="64"/>
      <c r="I70" s="63" t="n">
        <v>0.1</v>
      </c>
      <c r="J70" s="45" t="n">
        <v>0</v>
      </c>
      <c r="K70" s="45" t="n">
        <v>8025</v>
      </c>
      <c r="L70" s="42"/>
      <c r="M70" s="63" t="n">
        <v>0.1</v>
      </c>
      <c r="N70" s="45" t="n">
        <v>0</v>
      </c>
      <c r="O70" s="45" t="n">
        <v>11450</v>
      </c>
      <c r="S70" s="63" t="n">
        <v>0.1</v>
      </c>
      <c r="T70" s="2" t="n">
        <f aca="false">B70*$AI$23/$AI$71</f>
        <v>0</v>
      </c>
      <c r="U70" s="2" t="n">
        <f aca="false">C70*$AI$23/$AI$71</f>
        <v>17115.3383835803</v>
      </c>
      <c r="V70" s="3" t="n">
        <f aca="false">D70*222.8/215.2</f>
        <v>0</v>
      </c>
      <c r="W70" s="63" t="n">
        <v>0.1</v>
      </c>
      <c r="X70" s="2" t="n">
        <f aca="false">F70*$AI$23/$AI$71</f>
        <v>0</v>
      </c>
      <c r="Y70" s="2" t="n">
        <f aca="false">G70*$AI$23/$AI$71</f>
        <v>8557.66919179017</v>
      </c>
      <c r="Z70" s="3" t="n">
        <f aca="false">H70*222.8/215.2</f>
        <v>0</v>
      </c>
      <c r="AA70" s="63" t="n">
        <v>0.1</v>
      </c>
      <c r="AB70" s="2" t="n">
        <f aca="false">J70*$AI$23/$AI$71</f>
        <v>0</v>
      </c>
      <c r="AC70" s="2" t="n">
        <f aca="false">K70*$AI$23/$AI$71</f>
        <v>8557.66919179017</v>
      </c>
      <c r="AD70" s="3" t="n">
        <f aca="false">L70*222.8/215.2</f>
        <v>0</v>
      </c>
      <c r="AE70" s="63" t="n">
        <v>0.1</v>
      </c>
      <c r="AF70" s="2" t="n">
        <f aca="false">N70*$AI$23/$AI$71</f>
        <v>0</v>
      </c>
      <c r="AG70" s="2" t="n">
        <f aca="false">O70*$AI$23/$AI$71</f>
        <v>12210.0077565106</v>
      </c>
      <c r="AH70" s="1" t="str">
        <f aca="false">IF(AC68="But Not Over",Y65,"")</f>
        <v/>
      </c>
      <c r="AI70" s="5" t="str">
        <f aca="false">IF(AC68="But Not Over",VLOOKUP(AH70,'CPI Data'!$A$19:$N$117,14),"")</f>
        <v/>
      </c>
    </row>
    <row r="71" customFormat="false" ht="12" hidden="false" customHeight="false" outlineLevel="0" collapsed="false">
      <c r="A71" s="63" t="n">
        <v>0.15</v>
      </c>
      <c r="B71" s="2" t="n">
        <f aca="false">C70</f>
        <v>16050</v>
      </c>
      <c r="C71" s="45" t="n">
        <v>65100</v>
      </c>
      <c r="E71" s="63" t="n">
        <v>0.15</v>
      </c>
      <c r="F71" s="45" t="n">
        <f aca="false">B71/2</f>
        <v>8025</v>
      </c>
      <c r="G71" s="45" t="n">
        <f aca="false">C71/2</f>
        <v>32550</v>
      </c>
      <c r="H71" s="64"/>
      <c r="I71" s="63" t="n">
        <v>0.15</v>
      </c>
      <c r="J71" s="45" t="n">
        <f aca="false">K70</f>
        <v>8025</v>
      </c>
      <c r="K71" s="45" t="n">
        <v>32550</v>
      </c>
      <c r="L71" s="42"/>
      <c r="M71" s="63" t="n">
        <v>0.15</v>
      </c>
      <c r="N71" s="45" t="n">
        <f aca="false">O70</f>
        <v>11450</v>
      </c>
      <c r="O71" s="45" t="n">
        <v>43650</v>
      </c>
      <c r="S71" s="63" t="n">
        <v>0.15</v>
      </c>
      <c r="T71" s="2" t="n">
        <f aca="false">B71*$AI$23/$AI$71</f>
        <v>17115.3383835803</v>
      </c>
      <c r="U71" s="2" t="n">
        <f aca="false">C71*$AI$23/$AI$71</f>
        <v>69421.0921352698</v>
      </c>
      <c r="W71" s="63" t="n">
        <v>0.15</v>
      </c>
      <c r="X71" s="2" t="n">
        <f aca="false">F71*$AI$23/$AI$71</f>
        <v>8557.66919179017</v>
      </c>
      <c r="Y71" s="2" t="n">
        <f aca="false">G71*$AI$23/$AI$71</f>
        <v>34710.5460676349</v>
      </c>
      <c r="AA71" s="63" t="n">
        <v>0.15</v>
      </c>
      <c r="AB71" s="2" t="n">
        <f aca="false">J71*$AI$23/$AI$71</f>
        <v>8557.66919179017</v>
      </c>
      <c r="AC71" s="2" t="n">
        <f aca="false">K71*$AI$23/$AI$71</f>
        <v>34710.5460676349</v>
      </c>
      <c r="AE71" s="63" t="n">
        <v>0.15</v>
      </c>
      <c r="AF71" s="2" t="n">
        <f aca="false">N71*$AI$23/$AI$71</f>
        <v>12210.0077565106</v>
      </c>
      <c r="AG71" s="2" t="n">
        <f aca="false">O71*$AI$23/$AI$71</f>
        <v>46547.3221459989</v>
      </c>
      <c r="AH71" s="1" t="n">
        <f aca="false">IF(AC69="But Not Over",Y66,"")</f>
        <v>2008</v>
      </c>
      <c r="AI71" s="5" t="n">
        <f aca="false">IF(AC69="But Not Over",VLOOKUP(AH71,'CPI Data'!$A$19:$N$117,14),"")</f>
        <v>215.303</v>
      </c>
    </row>
    <row r="72" customFormat="false" ht="12" hidden="false" customHeight="false" outlineLevel="0" collapsed="false">
      <c r="A72" s="63" t="n">
        <v>0.25</v>
      </c>
      <c r="B72" s="2" t="n">
        <f aca="false">C71</f>
        <v>65100</v>
      </c>
      <c r="C72" s="45" t="n">
        <v>131450</v>
      </c>
      <c r="E72" s="63" t="n">
        <v>0.25</v>
      </c>
      <c r="F72" s="45" t="n">
        <f aca="false">B72/2</f>
        <v>32550</v>
      </c>
      <c r="G72" s="45" t="n">
        <f aca="false">C72/2</f>
        <v>65725</v>
      </c>
      <c r="H72" s="64"/>
      <c r="I72" s="63" t="n">
        <v>0.25</v>
      </c>
      <c r="J72" s="45" t="n">
        <f aca="false">K71</f>
        <v>32550</v>
      </c>
      <c r="K72" s="45" t="n">
        <v>78850</v>
      </c>
      <c r="L72" s="42"/>
      <c r="M72" s="63" t="n">
        <v>0.25</v>
      </c>
      <c r="N72" s="45" t="n">
        <f aca="false">O71</f>
        <v>43650</v>
      </c>
      <c r="O72" s="45" t="n">
        <v>112650</v>
      </c>
      <c r="S72" s="63" t="n">
        <v>0.25</v>
      </c>
      <c r="T72" s="2" t="n">
        <f aca="false">B72*$AI$23/$AI$71</f>
        <v>69421.0921352698</v>
      </c>
      <c r="U72" s="2" t="n">
        <f aca="false">C72*$AI$23/$AI$71</f>
        <v>140175.154549635</v>
      </c>
      <c r="W72" s="63" t="n">
        <v>0.25</v>
      </c>
      <c r="X72" s="2" t="n">
        <f aca="false">F72*$AI$23/$AI$71</f>
        <v>34710.5460676349</v>
      </c>
      <c r="Y72" s="2" t="n">
        <f aca="false">G72*$AI$23/$AI$71</f>
        <v>70087.5772748173</v>
      </c>
      <c r="AA72" s="63" t="n">
        <v>0.25</v>
      </c>
      <c r="AB72" s="2" t="n">
        <f aca="false">J72*$AI$23/$AI$71</f>
        <v>34710.5460676349</v>
      </c>
      <c r="AC72" s="2" t="n">
        <f aca="false">K72*$AI$23/$AI$71</f>
        <v>84083.7652053153</v>
      </c>
      <c r="AE72" s="63" t="n">
        <v>0.25</v>
      </c>
      <c r="AF72" s="2" t="n">
        <f aca="false">N72*$AI$23/$AI$71</f>
        <v>46547.3221459989</v>
      </c>
      <c r="AG72" s="2" t="n">
        <f aca="false">O72*$AI$23/$AI$71</f>
        <v>120127.281552045</v>
      </c>
      <c r="AH72" s="1" t="str">
        <f aca="false">IF(AC70="But Not Over",Y67,"")</f>
        <v/>
      </c>
      <c r="AI72" s="5" t="str">
        <f aca="false">IF(AC70="But Not Over",VLOOKUP(AH72,'CPI Data'!$A$19:$N$117,14),"")</f>
        <v/>
      </c>
    </row>
    <row r="73" customFormat="false" ht="12" hidden="false" customHeight="false" outlineLevel="0" collapsed="false">
      <c r="A73" s="63" t="n">
        <v>0.28</v>
      </c>
      <c r="B73" s="2" t="n">
        <f aca="false">C72</f>
        <v>131450</v>
      </c>
      <c r="C73" s="45" t="n">
        <v>200300</v>
      </c>
      <c r="E73" s="63" t="n">
        <v>0.28</v>
      </c>
      <c r="F73" s="45" t="n">
        <f aca="false">B73/2</f>
        <v>65725</v>
      </c>
      <c r="G73" s="45" t="n">
        <f aca="false">C73/2</f>
        <v>100150</v>
      </c>
      <c r="H73" s="64"/>
      <c r="I73" s="63" t="n">
        <v>0.28</v>
      </c>
      <c r="J73" s="45" t="n">
        <f aca="false">K72</f>
        <v>78850</v>
      </c>
      <c r="K73" s="45" t="n">
        <v>164550</v>
      </c>
      <c r="L73" s="42"/>
      <c r="M73" s="63" t="n">
        <v>0.28</v>
      </c>
      <c r="N73" s="45" t="n">
        <f aca="false">O72</f>
        <v>112650</v>
      </c>
      <c r="O73" s="45" t="n">
        <v>182400</v>
      </c>
      <c r="S73" s="63" t="n">
        <v>0.28</v>
      </c>
      <c r="T73" s="2" t="n">
        <f aca="false">B73*$AI$23/$AI$71</f>
        <v>140175.154549635</v>
      </c>
      <c r="U73" s="2" t="n">
        <f aca="false">C73*$AI$23/$AI$71</f>
        <v>213595.15752219</v>
      </c>
      <c r="W73" s="63" t="n">
        <v>0.28</v>
      </c>
      <c r="X73" s="2" t="n">
        <f aca="false">F73*$AI$23/$AI$71</f>
        <v>70087.5772748173</v>
      </c>
      <c r="Y73" s="2" t="n">
        <f aca="false">G73*$AI$23/$AI$71</f>
        <v>106797.578761095</v>
      </c>
      <c r="AA73" s="63" t="n">
        <v>0.28</v>
      </c>
      <c r="AB73" s="2" t="n">
        <f aca="false">J73*$AI$23/$AI$71</f>
        <v>84083.7652053153</v>
      </c>
      <c r="AC73" s="2" t="n">
        <f aca="false">K73*$AI$23/$AI$71</f>
        <v>175472.207540071</v>
      </c>
      <c r="AE73" s="63" t="n">
        <v>0.28</v>
      </c>
      <c r="AF73" s="2" t="n">
        <f aca="false">N73*$AI$23/$AI$71</f>
        <v>120127.281552045</v>
      </c>
      <c r="AG73" s="2" t="n">
        <f aca="false">O73*$AI$23/$AI$71</f>
        <v>194507.023125549</v>
      </c>
      <c r="AH73" s="1" t="str">
        <f aca="false">IF(AC71="But Not Over",Y68,"")</f>
        <v/>
      </c>
      <c r="AI73" s="5" t="str">
        <f aca="false">IF(AC71="But Not Over",VLOOKUP(AH73,'CPI Data'!$A$19:$N$117,14),"")</f>
        <v/>
      </c>
    </row>
    <row r="74" customFormat="false" ht="12" hidden="false" customHeight="false" outlineLevel="0" collapsed="false">
      <c r="A74" s="63" t="n">
        <v>0.33</v>
      </c>
      <c r="B74" s="2" t="n">
        <f aca="false">C73</f>
        <v>200300</v>
      </c>
      <c r="C74" s="45" t="n">
        <v>357700</v>
      </c>
      <c r="E74" s="63" t="n">
        <v>0.33</v>
      </c>
      <c r="F74" s="45" t="n">
        <f aca="false">B74/2</f>
        <v>100150</v>
      </c>
      <c r="G74" s="45" t="n">
        <f aca="false">C74/2</f>
        <v>178850</v>
      </c>
      <c r="H74" s="64"/>
      <c r="I74" s="63" t="n">
        <v>0.33</v>
      </c>
      <c r="J74" s="45" t="n">
        <f aca="false">K73</f>
        <v>164550</v>
      </c>
      <c r="K74" s="45" t="n">
        <v>357700</v>
      </c>
      <c r="L74" s="42"/>
      <c r="M74" s="63" t="n">
        <v>0.33</v>
      </c>
      <c r="N74" s="45" t="n">
        <f aca="false">O73</f>
        <v>182400</v>
      </c>
      <c r="O74" s="45" t="n">
        <v>357700</v>
      </c>
      <c r="S74" s="63" t="n">
        <v>0.33</v>
      </c>
      <c r="T74" s="2" t="n">
        <f aca="false">B74*$AI$23/$AI$71</f>
        <v>213595.15752219</v>
      </c>
      <c r="U74" s="2" t="n">
        <f aca="false">C74*$AI$23/$AI$71</f>
        <v>381442.775065837</v>
      </c>
      <c r="W74" s="63" t="n">
        <v>0.33</v>
      </c>
      <c r="X74" s="2" t="n">
        <f aca="false">F74*$AI$23/$AI$71</f>
        <v>106797.578761095</v>
      </c>
      <c r="Y74" s="2" t="n">
        <f aca="false">G74*$AI$23/$AI$71</f>
        <v>190721.387532919</v>
      </c>
      <c r="AA74" s="63" t="n">
        <v>0.33</v>
      </c>
      <c r="AB74" s="2" t="n">
        <f aca="false">J74*$AI$23/$AI$71</f>
        <v>175472.207540071</v>
      </c>
      <c r="AC74" s="2" t="n">
        <f aca="false">K74*$AI$23/$AI$71</f>
        <v>381442.775065837</v>
      </c>
      <c r="AE74" s="63" t="n">
        <v>0.33</v>
      </c>
      <c r="AF74" s="2" t="n">
        <f aca="false">N74*$AI$23/$AI$71</f>
        <v>194507.023125549</v>
      </c>
      <c r="AG74" s="2" t="n">
        <f aca="false">O74*$AI$23/$AI$71</f>
        <v>381442.775065837</v>
      </c>
      <c r="AH74" s="1" t="str">
        <f aca="false">IF(AC72="But Not Over",Y69,"")</f>
        <v/>
      </c>
      <c r="AI74" s="5" t="str">
        <f aca="false">IF(AC72="But Not Over",VLOOKUP(AH74,'CPI Data'!$A$19:$N$117,14),"")</f>
        <v/>
      </c>
    </row>
    <row r="75" customFormat="false" ht="12" hidden="false" customHeight="false" outlineLevel="0" collapsed="false">
      <c r="A75" s="63" t="n">
        <v>0.35</v>
      </c>
      <c r="B75" s="2" t="n">
        <f aca="false">C74</f>
        <v>357700</v>
      </c>
      <c r="C75" s="65" t="s">
        <v>18</v>
      </c>
      <c r="E75" s="63" t="n">
        <v>0.35</v>
      </c>
      <c r="F75" s="45" t="n">
        <f aca="false">B75/2</f>
        <v>178850</v>
      </c>
      <c r="G75" s="65" t="s">
        <v>18</v>
      </c>
      <c r="H75" s="64"/>
      <c r="I75" s="63" t="n">
        <v>0.35</v>
      </c>
      <c r="J75" s="45" t="n">
        <f aca="false">K74</f>
        <v>357700</v>
      </c>
      <c r="K75" s="65" t="s">
        <v>18</v>
      </c>
      <c r="L75" s="42"/>
      <c r="M75" s="63" t="n">
        <v>0.35</v>
      </c>
      <c r="N75" s="45" t="n">
        <f aca="false">O74</f>
        <v>357700</v>
      </c>
      <c r="O75" s="65" t="s">
        <v>18</v>
      </c>
      <c r="S75" s="63" t="n">
        <v>0.35</v>
      </c>
      <c r="T75" s="2" t="n">
        <f aca="false">B75*$AI$23/$AI$71</f>
        <v>381442.775065837</v>
      </c>
      <c r="U75" s="65" t="s">
        <v>18</v>
      </c>
      <c r="W75" s="63" t="n">
        <v>0.35</v>
      </c>
      <c r="X75" s="2" t="n">
        <f aca="false">F75*$AI$23/$AI$71</f>
        <v>190721.387532919</v>
      </c>
      <c r="Y75" s="65" t="s">
        <v>18</v>
      </c>
      <c r="AA75" s="63" t="n">
        <v>0.35</v>
      </c>
      <c r="AB75" s="2" t="n">
        <f aca="false">J75*$AI$23/$AI$71</f>
        <v>381442.775065837</v>
      </c>
      <c r="AC75" s="65" t="s">
        <v>18</v>
      </c>
      <c r="AE75" s="63" t="n">
        <v>0.35</v>
      </c>
      <c r="AF75" s="2" t="n">
        <f aca="false">N75*$AI$23/$AI$71</f>
        <v>381442.775065837</v>
      </c>
      <c r="AG75" s="65" t="s">
        <v>18</v>
      </c>
      <c r="AH75" s="1" t="str">
        <f aca="false">IF(AC73="But Not Over",Y70,"")</f>
        <v/>
      </c>
      <c r="AI75" s="5" t="str">
        <f aca="false">IF(AC73="But Not Over",VLOOKUP(AH75,'CPI Data'!$A$19:$N$117,14),"")</f>
        <v/>
      </c>
    </row>
    <row r="76" customFormat="false" ht="12" hidden="false" customHeight="false" outlineLevel="0" collapsed="false">
      <c r="A76" s="66" t="s">
        <v>20</v>
      </c>
      <c r="B76" s="42"/>
      <c r="C76" s="42"/>
      <c r="E76" s="42"/>
      <c r="F76" s="42"/>
      <c r="G76" s="42"/>
      <c r="H76" s="67"/>
      <c r="I76" s="42"/>
      <c r="J76" s="42"/>
      <c r="K76" s="42"/>
      <c r="L76" s="42"/>
      <c r="M76" s="42"/>
      <c r="N76" s="42"/>
      <c r="O76" s="42"/>
      <c r="S76" s="66" t="s">
        <v>20</v>
      </c>
      <c r="AH76" s="1" t="str">
        <f aca="false">IF(AC74="But Not Over",Y71,"")</f>
        <v/>
      </c>
      <c r="AI76" s="5" t="str">
        <f aca="false">IF(AC74="But Not Over",VLOOKUP(AH76,'CPI Data'!$A$19:$N$117,14),"")</f>
        <v/>
      </c>
    </row>
    <row r="77" customFormat="false" ht="12" hidden="false" customHeight="false" outlineLevel="0" collapsed="false">
      <c r="A77" s="63"/>
      <c r="B77" s="79"/>
      <c r="C77" s="65"/>
      <c r="E77" s="63"/>
      <c r="F77" s="45"/>
      <c r="G77" s="65"/>
      <c r="H77" s="64"/>
      <c r="I77" s="63"/>
      <c r="J77" s="45"/>
      <c r="K77" s="65"/>
      <c r="L77" s="42"/>
      <c r="M77" s="63"/>
      <c r="N77" s="45"/>
      <c r="O77" s="65"/>
      <c r="AH77" s="1" t="str">
        <f aca="false">IF(AC75="But Not Over",Y72,"")</f>
        <v/>
      </c>
      <c r="AI77" s="5" t="str">
        <f aca="false">IF(AC75="But Not Over",VLOOKUP(AH77,'CPI Data'!$A$19:$N$117,14),"")</f>
        <v/>
      </c>
    </row>
    <row r="78" customFormat="false" ht="12.75" hidden="false" customHeight="false" outlineLevel="0" collapsed="false">
      <c r="A78" s="73"/>
      <c r="B78" s="74"/>
      <c r="C78" s="43" t="s">
        <v>7</v>
      </c>
      <c r="D78" s="63"/>
      <c r="E78" s="64"/>
      <c r="F78" s="74"/>
      <c r="G78" s="75" t="n">
        <v>2007</v>
      </c>
      <c r="H78" s="75"/>
      <c r="I78" s="75"/>
      <c r="J78" s="74"/>
      <c r="K78" s="74"/>
      <c r="L78" s="42"/>
      <c r="M78" s="73"/>
      <c r="N78" s="74"/>
      <c r="O78" s="76"/>
      <c r="S78" s="73"/>
      <c r="T78" s="77"/>
      <c r="U78" s="69" t="s">
        <v>21</v>
      </c>
      <c r="V78" s="47"/>
      <c r="W78" s="64"/>
      <c r="X78" s="77"/>
      <c r="Y78" s="75" t="n">
        <v>2007</v>
      </c>
      <c r="Z78" s="75"/>
      <c r="AA78" s="75"/>
      <c r="AB78" s="46" t="str">
        <f aca="false">CONCATENATE("CPI: ",AI83)</f>
        <v>CPI: 207.342</v>
      </c>
      <c r="AC78" s="77"/>
      <c r="AD78" s="47"/>
      <c r="AE78" s="73"/>
      <c r="AF78" s="77"/>
      <c r="AG78" s="78"/>
      <c r="AH78" s="1" t="str">
        <f aca="false">IF(AC76="But Not Over",Y73,"")</f>
        <v/>
      </c>
      <c r="AI78" s="5" t="str">
        <f aca="false">IF(AC76="But Not Over",VLOOKUP(AH78,'CPI Data'!$A$19:$N$117,14),"")</f>
        <v/>
      </c>
    </row>
    <row r="79" customFormat="false" ht="12" hidden="false" customHeight="false" outlineLevel="0" collapsed="false">
      <c r="A79" s="48"/>
      <c r="B79" s="49" t="s">
        <v>8</v>
      </c>
      <c r="C79" s="48"/>
      <c r="D79" s="50"/>
      <c r="E79" s="48"/>
      <c r="F79" s="49" t="s">
        <v>9</v>
      </c>
      <c r="G79" s="48"/>
      <c r="H79" s="49"/>
      <c r="I79" s="48"/>
      <c r="J79" s="49" t="s">
        <v>10</v>
      </c>
      <c r="K79" s="48"/>
      <c r="L79" s="48"/>
      <c r="M79" s="48"/>
      <c r="N79" s="49" t="s">
        <v>11</v>
      </c>
      <c r="O79" s="48"/>
      <c r="S79" s="48"/>
      <c r="T79" s="51" t="s">
        <v>8</v>
      </c>
      <c r="U79" s="52"/>
      <c r="V79" s="53"/>
      <c r="W79" s="48"/>
      <c r="X79" s="51" t="s">
        <v>9</v>
      </c>
      <c r="Y79" s="52"/>
      <c r="Z79" s="54"/>
      <c r="AA79" s="48"/>
      <c r="AB79" s="51" t="s">
        <v>10</v>
      </c>
      <c r="AC79" s="52"/>
      <c r="AD79" s="55"/>
      <c r="AE79" s="48"/>
      <c r="AF79" s="51" t="s">
        <v>11</v>
      </c>
      <c r="AG79" s="52"/>
      <c r="AH79" s="1" t="str">
        <f aca="false">IF(AC77="But Not Over",Y74,"")</f>
        <v/>
      </c>
      <c r="AI79" s="5" t="str">
        <f aca="false">IF(AC77="But Not Over",VLOOKUP(AH79,'CPI Data'!$A$19:$N$117,14),"")</f>
        <v/>
      </c>
    </row>
    <row r="80" customFormat="false" ht="12" hidden="false" customHeight="false" outlineLevel="0" collapsed="false">
      <c r="A80" s="56" t="s">
        <v>12</v>
      </c>
      <c r="B80" s="57" t="s">
        <v>13</v>
      </c>
      <c r="C80" s="57"/>
      <c r="D80" s="50"/>
      <c r="E80" s="56" t="s">
        <v>12</v>
      </c>
      <c r="F80" s="57" t="s">
        <v>13</v>
      </c>
      <c r="G80" s="57"/>
      <c r="H80" s="49"/>
      <c r="I80" s="56" t="s">
        <v>12</v>
      </c>
      <c r="J80" s="57" t="s">
        <v>13</v>
      </c>
      <c r="K80" s="57"/>
      <c r="L80" s="48"/>
      <c r="M80" s="56" t="s">
        <v>12</v>
      </c>
      <c r="N80" s="57" t="s">
        <v>13</v>
      </c>
      <c r="O80" s="57"/>
      <c r="S80" s="56" t="s">
        <v>12</v>
      </c>
      <c r="T80" s="58" t="s">
        <v>13</v>
      </c>
      <c r="U80" s="58"/>
      <c r="V80" s="53"/>
      <c r="W80" s="56" t="s">
        <v>12</v>
      </c>
      <c r="X80" s="58" t="s">
        <v>13</v>
      </c>
      <c r="Y80" s="58"/>
      <c r="Z80" s="54"/>
      <c r="AA80" s="56" t="s">
        <v>12</v>
      </c>
      <c r="AB80" s="58" t="s">
        <v>13</v>
      </c>
      <c r="AC80" s="58"/>
      <c r="AD80" s="55"/>
      <c r="AE80" s="56" t="s">
        <v>12</v>
      </c>
      <c r="AF80" s="58" t="s">
        <v>13</v>
      </c>
      <c r="AG80" s="58"/>
      <c r="AH80" s="1" t="str">
        <f aca="false">IF(AC78="But Not Over",Y75,"")</f>
        <v/>
      </c>
      <c r="AI80" s="5" t="str">
        <f aca="false">IF(AC78="But Not Over",VLOOKUP(AH80,'CPI Data'!$A$19:$N$117,14),"")</f>
        <v/>
      </c>
    </row>
    <row r="81" customFormat="false" ht="12" hidden="false" customHeight="false" outlineLevel="0" collapsed="false">
      <c r="A81" s="59" t="s">
        <v>14</v>
      </c>
      <c r="B81" s="60" t="s">
        <v>15</v>
      </c>
      <c r="C81" s="60" t="s">
        <v>16</v>
      </c>
      <c r="D81" s="50"/>
      <c r="E81" s="59" t="s">
        <v>14</v>
      </c>
      <c r="F81" s="60" t="s">
        <v>15</v>
      </c>
      <c r="G81" s="60" t="s">
        <v>16</v>
      </c>
      <c r="H81" s="49"/>
      <c r="I81" s="59" t="s">
        <v>14</v>
      </c>
      <c r="J81" s="60" t="s">
        <v>15</v>
      </c>
      <c r="K81" s="60" t="s">
        <v>16</v>
      </c>
      <c r="L81" s="48"/>
      <c r="M81" s="59" t="s">
        <v>14</v>
      </c>
      <c r="N81" s="60" t="s">
        <v>15</v>
      </c>
      <c r="O81" s="60" t="s">
        <v>16</v>
      </c>
      <c r="S81" s="59" t="s">
        <v>14</v>
      </c>
      <c r="T81" s="61" t="s">
        <v>15</v>
      </c>
      <c r="U81" s="61" t="s">
        <v>16</v>
      </c>
      <c r="V81" s="53"/>
      <c r="W81" s="59" t="s">
        <v>14</v>
      </c>
      <c r="X81" s="61" t="s">
        <v>15</v>
      </c>
      <c r="Y81" s="61" t="s">
        <v>16</v>
      </c>
      <c r="Z81" s="54"/>
      <c r="AA81" s="59" t="s">
        <v>14</v>
      </c>
      <c r="AB81" s="61" t="s">
        <v>15</v>
      </c>
      <c r="AC81" s="61" t="s">
        <v>16</v>
      </c>
      <c r="AD81" s="55"/>
      <c r="AE81" s="59" t="s">
        <v>14</v>
      </c>
      <c r="AF81" s="61" t="s">
        <v>15</v>
      </c>
      <c r="AG81" s="61" t="s">
        <v>16</v>
      </c>
      <c r="AH81" s="1" t="str">
        <f aca="false">IF(AC79="But Not Over",Y76,"")</f>
        <v/>
      </c>
      <c r="AI81" s="5" t="str">
        <f aca="false">IF(AC79="But Not Over",VLOOKUP(AH81,'CPI Data'!$A$19:$N$117,14),"")</f>
        <v/>
      </c>
    </row>
    <row r="82" customFormat="false" ht="12" hidden="false" customHeight="false" outlineLevel="0" collapsed="false">
      <c r="A82" s="63" t="n">
        <v>0.1</v>
      </c>
      <c r="B82" s="2" t="n">
        <v>0</v>
      </c>
      <c r="C82" s="45" t="n">
        <v>15650</v>
      </c>
      <c r="E82" s="63" t="n">
        <v>0.1</v>
      </c>
      <c r="F82" s="45" t="n">
        <v>0</v>
      </c>
      <c r="G82" s="45" t="n">
        <v>7825</v>
      </c>
      <c r="H82" s="64"/>
      <c r="I82" s="63" t="n">
        <v>0.1</v>
      </c>
      <c r="J82" s="45" t="n">
        <v>0</v>
      </c>
      <c r="K82" s="45" t="n">
        <v>7825</v>
      </c>
      <c r="L82" s="42"/>
      <c r="M82" s="63" t="n">
        <v>0.1</v>
      </c>
      <c r="N82" s="45" t="n">
        <v>0</v>
      </c>
      <c r="O82" s="45" t="n">
        <v>11200</v>
      </c>
      <c r="S82" s="63" t="n">
        <v>0.1</v>
      </c>
      <c r="T82" s="2" t="n">
        <f aca="false">B82*$AI$23/$AI$83</f>
        <v>0</v>
      </c>
      <c r="U82" s="2" t="n">
        <f aca="false">C82*$AI$23/$AI$83</f>
        <v>17329.5622691013</v>
      </c>
      <c r="V82" s="3" t="n">
        <f aca="false">D82*222.8/207.3</f>
        <v>0</v>
      </c>
      <c r="W82" s="63" t="n">
        <v>0.1</v>
      </c>
      <c r="X82" s="2" t="n">
        <f aca="false">F82*$AI$23/$AI$83</f>
        <v>0</v>
      </c>
      <c r="Y82" s="2" t="n">
        <f aca="false">G82*$AI$23/$AI$83</f>
        <v>8664.78113455065</v>
      </c>
      <c r="Z82" s="3" t="n">
        <f aca="false">H82*222.8/207.3</f>
        <v>0</v>
      </c>
      <c r="AA82" s="63" t="n">
        <v>0.1</v>
      </c>
      <c r="AB82" s="2" t="n">
        <f aca="false">J82*$AI$23/$AI$83</f>
        <v>0</v>
      </c>
      <c r="AC82" s="2" t="n">
        <f aca="false">K82*$AI$23/$AI$83</f>
        <v>8664.78113455065</v>
      </c>
      <c r="AD82" s="3" t="n">
        <f aca="false">L82*222.8/207.3</f>
        <v>0</v>
      </c>
      <c r="AE82" s="63" t="n">
        <v>0.1</v>
      </c>
      <c r="AF82" s="2" t="n">
        <f aca="false">N82*$AI$23/$AI$83</f>
        <v>0</v>
      </c>
      <c r="AG82" s="2" t="n">
        <f aca="false">O82*$AI$23/$AI$83</f>
        <v>12401.9870552035</v>
      </c>
      <c r="AH82" s="1" t="str">
        <f aca="false">IF(AC80="But Not Over",Y77,"")</f>
        <v/>
      </c>
      <c r="AI82" s="5" t="str">
        <f aca="false">IF(AC80="But Not Over",VLOOKUP(AH82,'CPI Data'!$A$19:$N$117,14),"")</f>
        <v/>
      </c>
    </row>
    <row r="83" customFormat="false" ht="12" hidden="false" customHeight="false" outlineLevel="0" collapsed="false">
      <c r="A83" s="63" t="n">
        <v>0.15</v>
      </c>
      <c r="B83" s="2" t="n">
        <v>15650</v>
      </c>
      <c r="C83" s="45" t="n">
        <v>63700</v>
      </c>
      <c r="E83" s="63" t="n">
        <v>0.15</v>
      </c>
      <c r="F83" s="45" t="n">
        <v>7825</v>
      </c>
      <c r="G83" s="45" t="n">
        <v>31850</v>
      </c>
      <c r="H83" s="64"/>
      <c r="I83" s="63" t="n">
        <v>0.15</v>
      </c>
      <c r="J83" s="45" t="n">
        <v>7825</v>
      </c>
      <c r="K83" s="45" t="n">
        <v>31850</v>
      </c>
      <c r="L83" s="42"/>
      <c r="M83" s="63" t="n">
        <v>0.15</v>
      </c>
      <c r="N83" s="45" t="n">
        <v>11200</v>
      </c>
      <c r="O83" s="45" t="n">
        <v>42650</v>
      </c>
      <c r="S83" s="63" t="n">
        <v>0.15</v>
      </c>
      <c r="T83" s="2" t="n">
        <f aca="false">B83*$AI$23/$AI$83</f>
        <v>17329.5622691013</v>
      </c>
      <c r="U83" s="2" t="n">
        <f aca="false">C83*$AI$23/$AI$83</f>
        <v>70536.3013764698</v>
      </c>
      <c r="W83" s="63" t="n">
        <v>0.15</v>
      </c>
      <c r="X83" s="2" t="n">
        <f aca="false">F83*$AI$23/$AI$83</f>
        <v>8664.78113455065</v>
      </c>
      <c r="Y83" s="2" t="n">
        <f aca="false">G83*$AI$23/$AI$83</f>
        <v>35268.1506882349</v>
      </c>
      <c r="AA83" s="63" t="n">
        <v>0.15</v>
      </c>
      <c r="AB83" s="2" t="n">
        <f aca="false">J83*$AI$23/$AI$83</f>
        <v>8664.78113455065</v>
      </c>
      <c r="AC83" s="2" t="n">
        <f aca="false">K83*$AI$23/$AI$83</f>
        <v>35268.1506882349</v>
      </c>
      <c r="AE83" s="63" t="n">
        <v>0.15</v>
      </c>
      <c r="AF83" s="2" t="n">
        <f aca="false">N83*$AI$23/$AI$83</f>
        <v>12401.9870552035</v>
      </c>
      <c r="AG83" s="2" t="n">
        <f aca="false">O83*$AI$23/$AI$83</f>
        <v>47227.209634324</v>
      </c>
      <c r="AH83" s="1" t="n">
        <f aca="false">IF(AC81="But Not Over",Y78,"")</f>
        <v>2007</v>
      </c>
      <c r="AI83" s="5" t="n">
        <f aca="false">IF(AC81="But Not Over",VLOOKUP(AH83,'CPI Data'!$A$19:$N$117,14),"")</f>
        <v>207.342</v>
      </c>
    </row>
    <row r="84" customFormat="false" ht="12" hidden="false" customHeight="false" outlineLevel="0" collapsed="false">
      <c r="A84" s="63" t="n">
        <v>0.25</v>
      </c>
      <c r="B84" s="2" t="n">
        <v>63700</v>
      </c>
      <c r="C84" s="45" t="n">
        <v>128500</v>
      </c>
      <c r="E84" s="63" t="n">
        <v>0.25</v>
      </c>
      <c r="F84" s="45" t="n">
        <v>31850</v>
      </c>
      <c r="G84" s="45" t="n">
        <v>64250</v>
      </c>
      <c r="H84" s="64"/>
      <c r="I84" s="63" t="n">
        <v>0.25</v>
      </c>
      <c r="J84" s="45" t="n">
        <v>31850</v>
      </c>
      <c r="K84" s="45" t="n">
        <v>77100</v>
      </c>
      <c r="L84" s="42"/>
      <c r="M84" s="63" t="n">
        <v>0.25</v>
      </c>
      <c r="N84" s="45" t="n">
        <v>42650</v>
      </c>
      <c r="O84" s="45" t="n">
        <v>110100</v>
      </c>
      <c r="S84" s="63" t="n">
        <v>0.25</v>
      </c>
      <c r="T84" s="2" t="n">
        <f aca="false">B84*$AI$23/$AI$83</f>
        <v>70536.3013764698</v>
      </c>
      <c r="U84" s="2" t="n">
        <f aca="false">C84*$AI$23/$AI$83</f>
        <v>142290.655053004</v>
      </c>
      <c r="W84" s="63" t="n">
        <v>0.25</v>
      </c>
      <c r="X84" s="2" t="n">
        <f aca="false">F84*$AI$23/$AI$83</f>
        <v>35268.1506882349</v>
      </c>
      <c r="Y84" s="2" t="n">
        <f aca="false">G84*$AI$23/$AI$83</f>
        <v>71145.3275265021</v>
      </c>
      <c r="AA84" s="63" t="n">
        <v>0.25</v>
      </c>
      <c r="AB84" s="2" t="n">
        <f aca="false">J84*$AI$23/$AI$83</f>
        <v>35268.1506882349</v>
      </c>
      <c r="AC84" s="2" t="n">
        <f aca="false">K84*$AI$23/$AI$83</f>
        <v>85374.3930318025</v>
      </c>
      <c r="AE84" s="63" t="n">
        <v>0.25</v>
      </c>
      <c r="AF84" s="2" t="n">
        <f aca="false">N84*$AI$23/$AI$83</f>
        <v>47227.209634324</v>
      </c>
      <c r="AG84" s="2" t="n">
        <f aca="false">O84*$AI$23/$AI$83</f>
        <v>121915.962033741</v>
      </c>
      <c r="AH84" s="1" t="str">
        <f aca="false">IF(AC82="But Not Over",Y79,"")</f>
        <v/>
      </c>
      <c r="AI84" s="5" t="str">
        <f aca="false">IF(AC82="But Not Over",VLOOKUP(AH84,'CPI Data'!$A$19:$N$117,14),"")</f>
        <v/>
      </c>
    </row>
    <row r="85" customFormat="false" ht="12" hidden="false" customHeight="false" outlineLevel="0" collapsed="false">
      <c r="A85" s="63" t="n">
        <v>0.28</v>
      </c>
      <c r="B85" s="2" t="n">
        <v>128500</v>
      </c>
      <c r="C85" s="45" t="n">
        <v>195850</v>
      </c>
      <c r="E85" s="63" t="n">
        <v>0.28</v>
      </c>
      <c r="F85" s="45" t="n">
        <v>64250</v>
      </c>
      <c r="G85" s="45" t="n">
        <v>97925</v>
      </c>
      <c r="H85" s="64"/>
      <c r="I85" s="63" t="n">
        <v>0.28</v>
      </c>
      <c r="J85" s="45" t="n">
        <v>77100</v>
      </c>
      <c r="K85" s="45" t="n">
        <v>160850</v>
      </c>
      <c r="L85" s="42"/>
      <c r="M85" s="63" t="n">
        <v>0.28</v>
      </c>
      <c r="N85" s="45" t="n">
        <v>110100</v>
      </c>
      <c r="O85" s="45" t="n">
        <v>178350</v>
      </c>
      <c r="S85" s="63" t="n">
        <v>0.28</v>
      </c>
      <c r="T85" s="2" t="n">
        <f aca="false">B85*$AI$23/$AI$83</f>
        <v>142290.655053004</v>
      </c>
      <c r="U85" s="2" t="n">
        <f aca="false">C85*$AI$23/$AI$83</f>
        <v>216868.675425143</v>
      </c>
      <c r="W85" s="63" t="n">
        <v>0.28</v>
      </c>
      <c r="X85" s="2" t="n">
        <f aca="false">F85*$AI$23/$AI$83</f>
        <v>71145.3275265021</v>
      </c>
      <c r="Y85" s="2" t="n">
        <f aca="false">G85*$AI$23/$AI$83</f>
        <v>108434.337712572</v>
      </c>
      <c r="AA85" s="63" t="n">
        <v>0.28</v>
      </c>
      <c r="AB85" s="2" t="n">
        <f aca="false">J85*$AI$23/$AI$83</f>
        <v>85374.3930318025</v>
      </c>
      <c r="AC85" s="2" t="n">
        <f aca="false">K85*$AI$23/$AI$83</f>
        <v>178112.465877632</v>
      </c>
      <c r="AE85" s="63" t="n">
        <v>0.28</v>
      </c>
      <c r="AF85" s="2" t="n">
        <f aca="false">N85*$AI$23/$AI$83</f>
        <v>121915.962033741</v>
      </c>
      <c r="AG85" s="2" t="n">
        <f aca="false">O85*$AI$23/$AI$83</f>
        <v>197490.570651388</v>
      </c>
      <c r="AH85" s="1" t="str">
        <f aca="false">IF(AC83="But Not Over",Y80,"")</f>
        <v/>
      </c>
      <c r="AI85" s="5" t="str">
        <f aca="false">IF(AC83="But Not Over",VLOOKUP(AH85,'CPI Data'!$A$19:$N$117,14),"")</f>
        <v/>
      </c>
    </row>
    <row r="86" customFormat="false" ht="12" hidden="false" customHeight="false" outlineLevel="0" collapsed="false">
      <c r="A86" s="63" t="n">
        <v>0.33</v>
      </c>
      <c r="B86" s="2" t="n">
        <v>195850</v>
      </c>
      <c r="C86" s="45" t="n">
        <v>349700</v>
      </c>
      <c r="E86" s="63" t="n">
        <v>0.33</v>
      </c>
      <c r="F86" s="45" t="n">
        <v>97925</v>
      </c>
      <c r="G86" s="45" t="n">
        <v>174850</v>
      </c>
      <c r="H86" s="64"/>
      <c r="I86" s="63" t="n">
        <v>0.33</v>
      </c>
      <c r="J86" s="45" t="n">
        <v>160850</v>
      </c>
      <c r="K86" s="45" t="n">
        <v>349700</v>
      </c>
      <c r="L86" s="42"/>
      <c r="M86" s="63" t="n">
        <v>0.33</v>
      </c>
      <c r="N86" s="45" t="n">
        <v>178350</v>
      </c>
      <c r="O86" s="45" t="n">
        <v>349700</v>
      </c>
      <c r="S86" s="63" t="n">
        <v>0.33</v>
      </c>
      <c r="T86" s="2" t="n">
        <f aca="false">B86*$AI$23/$AI$83</f>
        <v>216868.675425143</v>
      </c>
      <c r="U86" s="2" t="n">
        <f aca="false">C86*$AI$23/$AI$83</f>
        <v>387229.899393273</v>
      </c>
      <c r="W86" s="63" t="n">
        <v>0.33</v>
      </c>
      <c r="X86" s="2" t="n">
        <f aca="false">F86*$AI$23/$AI$83</f>
        <v>108434.337712572</v>
      </c>
      <c r="Y86" s="2" t="n">
        <f aca="false">G86*$AI$23/$AI$83</f>
        <v>193614.949696636</v>
      </c>
      <c r="AA86" s="63" t="n">
        <v>0.33</v>
      </c>
      <c r="AB86" s="2" t="n">
        <f aca="false">J86*$AI$23/$AI$83</f>
        <v>178112.465877632</v>
      </c>
      <c r="AC86" s="2" t="n">
        <f aca="false">K86*$AI$23/$AI$83</f>
        <v>387229.899393273</v>
      </c>
      <c r="AE86" s="63" t="n">
        <v>0.33</v>
      </c>
      <c r="AF86" s="2" t="n">
        <f aca="false">N86*$AI$23/$AI$83</f>
        <v>197490.570651388</v>
      </c>
      <c r="AG86" s="2" t="n">
        <f aca="false">O86*$AI$23/$AI$83</f>
        <v>387229.899393273</v>
      </c>
      <c r="AH86" s="1" t="str">
        <f aca="false">IF(AC84="But Not Over",Y81,"")</f>
        <v/>
      </c>
      <c r="AI86" s="5" t="str">
        <f aca="false">IF(AC84="But Not Over",VLOOKUP(AH86,'CPI Data'!$A$19:$N$117,14),"")</f>
        <v/>
      </c>
    </row>
    <row r="87" customFormat="false" ht="12" hidden="false" customHeight="false" outlineLevel="0" collapsed="false">
      <c r="A87" s="63" t="n">
        <v>0.35</v>
      </c>
      <c r="B87" s="79" t="n">
        <v>349700</v>
      </c>
      <c r="C87" s="65" t="s">
        <v>18</v>
      </c>
      <c r="E87" s="63" t="n">
        <v>0.35</v>
      </c>
      <c r="F87" s="45" t="n">
        <v>174850</v>
      </c>
      <c r="G87" s="65" t="s">
        <v>18</v>
      </c>
      <c r="H87" s="64"/>
      <c r="I87" s="63" t="n">
        <v>0.35</v>
      </c>
      <c r="J87" s="45" t="n">
        <v>349700</v>
      </c>
      <c r="K87" s="65" t="s">
        <v>18</v>
      </c>
      <c r="L87" s="42"/>
      <c r="M87" s="63" t="n">
        <v>0.35</v>
      </c>
      <c r="N87" s="45" t="n">
        <v>349700</v>
      </c>
      <c r="O87" s="65" t="s">
        <v>18</v>
      </c>
      <c r="S87" s="63" t="n">
        <v>0.35</v>
      </c>
      <c r="T87" s="2" t="n">
        <f aca="false">B87*$AI$23/$AI$83</f>
        <v>387229.899393273</v>
      </c>
      <c r="U87" s="65" t="s">
        <v>18</v>
      </c>
      <c r="W87" s="63" t="n">
        <v>0.35</v>
      </c>
      <c r="X87" s="2" t="n">
        <f aca="false">F87*$AI$23/$AI$83</f>
        <v>193614.949696636</v>
      </c>
      <c r="Y87" s="65" t="s">
        <v>18</v>
      </c>
      <c r="AA87" s="63" t="n">
        <v>0.35</v>
      </c>
      <c r="AB87" s="2" t="n">
        <f aca="false">J87*$AI$23/$AI$83</f>
        <v>387229.899393273</v>
      </c>
      <c r="AC87" s="65" t="s">
        <v>18</v>
      </c>
      <c r="AE87" s="63" t="n">
        <v>0.35</v>
      </c>
      <c r="AF87" s="2" t="n">
        <f aca="false">N87*$AI$23/$AI$83</f>
        <v>387229.899393273</v>
      </c>
      <c r="AG87" s="65" t="s">
        <v>18</v>
      </c>
      <c r="AH87" s="1" t="str">
        <f aca="false">IF(AC85="But Not Over",Y82,"")</f>
        <v/>
      </c>
      <c r="AI87" s="5" t="str">
        <f aca="false">IF(AC85="But Not Over",VLOOKUP(AH87,'CPI Data'!$A$19:$N$117,14),"")</f>
        <v/>
      </c>
    </row>
    <row r="88" customFormat="false" ht="12" hidden="false" customHeight="false" outlineLevel="0" collapsed="false">
      <c r="A88" s="66" t="s">
        <v>20</v>
      </c>
      <c r="B88" s="42"/>
      <c r="C88" s="42"/>
      <c r="E88" s="42"/>
      <c r="F88" s="42"/>
      <c r="G88" s="42"/>
      <c r="H88" s="67"/>
      <c r="I88" s="42"/>
      <c r="J88" s="42"/>
      <c r="K88" s="42"/>
      <c r="L88" s="42"/>
      <c r="M88" s="42"/>
      <c r="N88" s="42"/>
      <c r="O88" s="42"/>
      <c r="S88" s="66" t="s">
        <v>20</v>
      </c>
      <c r="AH88" s="1" t="str">
        <f aca="false">IF(AC86="But Not Over",Y83,"")</f>
        <v/>
      </c>
      <c r="AI88" s="5" t="str">
        <f aca="false">IF(AC86="But Not Over",VLOOKUP(AH88,'CPI Data'!$A$19:$N$117,14),"")</f>
        <v/>
      </c>
    </row>
    <row r="89" customFormat="false" ht="12" hidden="false" customHeight="false" outlineLevel="0" collapsed="false">
      <c r="A89" s="42"/>
      <c r="B89" s="42"/>
      <c r="C89" s="42"/>
      <c r="E89" s="42"/>
      <c r="F89" s="42"/>
      <c r="G89" s="42"/>
      <c r="H89" s="67"/>
      <c r="I89" s="42"/>
      <c r="J89" s="42"/>
      <c r="K89" s="42"/>
      <c r="L89" s="42"/>
      <c r="M89" s="42"/>
      <c r="N89" s="42"/>
      <c r="O89" s="42"/>
      <c r="AH89" s="1" t="str">
        <f aca="false">IF(AC87="But Not Over",Y84,"")</f>
        <v/>
      </c>
      <c r="AI89" s="5" t="str">
        <f aca="false">IF(AC87="But Not Over",VLOOKUP(AH89,'CPI Data'!$A$19:$N$117,14),"")</f>
        <v/>
      </c>
    </row>
    <row r="90" customFormat="false" ht="12.75" hidden="false" customHeight="false" outlineLevel="0" collapsed="false">
      <c r="A90" s="73"/>
      <c r="B90" s="74"/>
      <c r="C90" s="43" t="s">
        <v>7</v>
      </c>
      <c r="D90" s="63"/>
      <c r="E90" s="64"/>
      <c r="F90" s="74"/>
      <c r="G90" s="75" t="n">
        <v>2006</v>
      </c>
      <c r="H90" s="75"/>
      <c r="I90" s="75"/>
      <c r="J90" s="74"/>
      <c r="K90" s="74"/>
      <c r="L90" s="42"/>
      <c r="M90" s="73"/>
      <c r="N90" s="74"/>
      <c r="O90" s="76"/>
      <c r="S90" s="73"/>
      <c r="T90" s="77"/>
      <c r="U90" s="69" t="s">
        <v>21</v>
      </c>
      <c r="V90" s="47"/>
      <c r="W90" s="64"/>
      <c r="X90" s="77"/>
      <c r="Y90" s="75" t="n">
        <v>2006</v>
      </c>
      <c r="Z90" s="75"/>
      <c r="AA90" s="75"/>
      <c r="AB90" s="46" t="str">
        <f aca="false">CONCATENATE("CPI: ",AI95)</f>
        <v>CPI: 201.6</v>
      </c>
      <c r="AC90" s="77"/>
      <c r="AD90" s="47"/>
      <c r="AE90" s="73"/>
      <c r="AF90" s="77"/>
      <c r="AG90" s="78"/>
      <c r="AH90" s="1" t="str">
        <f aca="false">IF(AC88="But Not Over",Y85,"")</f>
        <v/>
      </c>
      <c r="AI90" s="5" t="str">
        <f aca="false">IF(AC88="But Not Over",VLOOKUP(AH90,'CPI Data'!$A$19:$N$117,14),"")</f>
        <v/>
      </c>
    </row>
    <row r="91" customFormat="false" ht="12" hidden="false" customHeight="false" outlineLevel="0" collapsed="false">
      <c r="A91" s="48"/>
      <c r="B91" s="49" t="s">
        <v>8</v>
      </c>
      <c r="C91" s="48"/>
      <c r="D91" s="50"/>
      <c r="E91" s="48"/>
      <c r="F91" s="49" t="s">
        <v>9</v>
      </c>
      <c r="G91" s="48"/>
      <c r="H91" s="49"/>
      <c r="I91" s="48"/>
      <c r="J91" s="49" t="s">
        <v>10</v>
      </c>
      <c r="K91" s="48"/>
      <c r="L91" s="48"/>
      <c r="M91" s="48"/>
      <c r="N91" s="49" t="s">
        <v>11</v>
      </c>
      <c r="O91" s="48"/>
      <c r="S91" s="48"/>
      <c r="T91" s="51" t="s">
        <v>8</v>
      </c>
      <c r="U91" s="52"/>
      <c r="V91" s="53"/>
      <c r="W91" s="48"/>
      <c r="X91" s="51" t="s">
        <v>9</v>
      </c>
      <c r="Y91" s="52"/>
      <c r="Z91" s="54"/>
      <c r="AA91" s="48"/>
      <c r="AB91" s="51" t="s">
        <v>10</v>
      </c>
      <c r="AC91" s="52"/>
      <c r="AD91" s="55"/>
      <c r="AE91" s="48"/>
      <c r="AF91" s="51" t="s">
        <v>11</v>
      </c>
      <c r="AG91" s="52"/>
      <c r="AH91" s="1" t="str">
        <f aca="false">IF(AC89="But Not Over",Y86,"")</f>
        <v/>
      </c>
      <c r="AI91" s="5" t="str">
        <f aca="false">IF(AC89="But Not Over",VLOOKUP(AH91,'CPI Data'!$A$19:$N$117,14),"")</f>
        <v/>
      </c>
    </row>
    <row r="92" customFormat="false" ht="12" hidden="false" customHeight="false" outlineLevel="0" collapsed="false">
      <c r="A92" s="56" t="s">
        <v>12</v>
      </c>
      <c r="B92" s="57" t="s">
        <v>13</v>
      </c>
      <c r="C92" s="57"/>
      <c r="D92" s="50"/>
      <c r="E92" s="56" t="s">
        <v>12</v>
      </c>
      <c r="F92" s="57" t="s">
        <v>13</v>
      </c>
      <c r="G92" s="57"/>
      <c r="H92" s="49"/>
      <c r="I92" s="56" t="s">
        <v>12</v>
      </c>
      <c r="J92" s="57" t="s">
        <v>13</v>
      </c>
      <c r="K92" s="57"/>
      <c r="L92" s="48"/>
      <c r="M92" s="56" t="s">
        <v>12</v>
      </c>
      <c r="N92" s="57" t="s">
        <v>13</v>
      </c>
      <c r="O92" s="57"/>
      <c r="S92" s="56" t="s">
        <v>12</v>
      </c>
      <c r="T92" s="58" t="s">
        <v>13</v>
      </c>
      <c r="U92" s="58"/>
      <c r="V92" s="53"/>
      <c r="W92" s="56" t="s">
        <v>12</v>
      </c>
      <c r="X92" s="58" t="s">
        <v>13</v>
      </c>
      <c r="Y92" s="58"/>
      <c r="Z92" s="54"/>
      <c r="AA92" s="56" t="s">
        <v>12</v>
      </c>
      <c r="AB92" s="58" t="s">
        <v>13</v>
      </c>
      <c r="AC92" s="58"/>
      <c r="AD92" s="55"/>
      <c r="AE92" s="56" t="s">
        <v>12</v>
      </c>
      <c r="AF92" s="58" t="s">
        <v>13</v>
      </c>
      <c r="AG92" s="58"/>
      <c r="AH92" s="1" t="str">
        <f aca="false">IF(AC90="But Not Over",Y87,"")</f>
        <v/>
      </c>
      <c r="AI92" s="5" t="str">
        <f aca="false">IF(AC90="But Not Over",VLOOKUP(AH92,'CPI Data'!$A$19:$N$117,14),"")</f>
        <v/>
      </c>
    </row>
    <row r="93" customFormat="false" ht="12" hidden="false" customHeight="false" outlineLevel="0" collapsed="false">
      <c r="A93" s="59" t="s">
        <v>14</v>
      </c>
      <c r="B93" s="60" t="s">
        <v>15</v>
      </c>
      <c r="C93" s="60" t="s">
        <v>16</v>
      </c>
      <c r="D93" s="50"/>
      <c r="E93" s="59" t="s">
        <v>14</v>
      </c>
      <c r="F93" s="60" t="s">
        <v>15</v>
      </c>
      <c r="G93" s="60" t="s">
        <v>16</v>
      </c>
      <c r="H93" s="49"/>
      <c r="I93" s="59" t="s">
        <v>14</v>
      </c>
      <c r="J93" s="60" t="s">
        <v>15</v>
      </c>
      <c r="K93" s="60" t="s">
        <v>16</v>
      </c>
      <c r="L93" s="48"/>
      <c r="M93" s="59" t="s">
        <v>14</v>
      </c>
      <c r="N93" s="60" t="s">
        <v>15</v>
      </c>
      <c r="O93" s="60" t="s">
        <v>16</v>
      </c>
      <c r="S93" s="59" t="s">
        <v>14</v>
      </c>
      <c r="T93" s="61" t="s">
        <v>15</v>
      </c>
      <c r="U93" s="61" t="s">
        <v>16</v>
      </c>
      <c r="V93" s="53"/>
      <c r="W93" s="59" t="s">
        <v>14</v>
      </c>
      <c r="X93" s="61" t="s">
        <v>15</v>
      </c>
      <c r="Y93" s="61" t="s">
        <v>16</v>
      </c>
      <c r="Z93" s="54"/>
      <c r="AA93" s="59" t="s">
        <v>14</v>
      </c>
      <c r="AB93" s="61" t="s">
        <v>15</v>
      </c>
      <c r="AC93" s="61" t="s">
        <v>16</v>
      </c>
      <c r="AD93" s="55"/>
      <c r="AE93" s="59" t="s">
        <v>14</v>
      </c>
      <c r="AF93" s="61" t="s">
        <v>15</v>
      </c>
      <c r="AG93" s="61" t="s">
        <v>16</v>
      </c>
      <c r="AH93" s="1" t="str">
        <f aca="false">IF(AC91="But Not Over",Y88,"")</f>
        <v/>
      </c>
      <c r="AI93" s="5" t="str">
        <f aca="false">IF(AC91="But Not Over",VLOOKUP(AH93,'CPI Data'!$A$19:$N$117,14),"")</f>
        <v/>
      </c>
    </row>
    <row r="94" customFormat="false" ht="12" hidden="false" customHeight="false" outlineLevel="0" collapsed="false">
      <c r="A94" s="63" t="n">
        <v>0.1</v>
      </c>
      <c r="B94" s="2" t="n">
        <v>0</v>
      </c>
      <c r="C94" s="45" t="n">
        <v>15100</v>
      </c>
      <c r="E94" s="63" t="n">
        <v>0.1</v>
      </c>
      <c r="F94" s="45" t="n">
        <v>0</v>
      </c>
      <c r="G94" s="45" t="n">
        <v>7550</v>
      </c>
      <c r="H94" s="64"/>
      <c r="I94" s="63" t="n">
        <v>0.1</v>
      </c>
      <c r="J94" s="45" t="n">
        <v>0</v>
      </c>
      <c r="K94" s="45" t="n">
        <v>7550</v>
      </c>
      <c r="L94" s="42"/>
      <c r="M94" s="63" t="n">
        <v>0.1</v>
      </c>
      <c r="N94" s="45" t="n">
        <v>0</v>
      </c>
      <c r="O94" s="45" t="n">
        <v>10750</v>
      </c>
      <c r="S94" s="63" t="n">
        <v>0.1</v>
      </c>
      <c r="T94" s="2" t="n">
        <f aca="false">B94*$AI$23/$AI$95</f>
        <v>0</v>
      </c>
      <c r="U94" s="2" t="n">
        <f aca="false">C94*$AI$23/$AI$95</f>
        <v>17196.7728174603</v>
      </c>
      <c r="V94" s="3" t="n">
        <f aca="false">D94*$AI$23/$AI$95</f>
        <v>0</v>
      </c>
      <c r="W94" s="63" t="n">
        <v>0.1</v>
      </c>
      <c r="X94" s="2" t="n">
        <f aca="false">F94*$AI$23/$AI$95</f>
        <v>0</v>
      </c>
      <c r="Y94" s="2" t="n">
        <f aca="false">G94*$AI$23/$AI$95</f>
        <v>8598.38640873016</v>
      </c>
      <c r="Z94" s="3" t="n">
        <f aca="false">H94*$AI$23/$AI$95</f>
        <v>0</v>
      </c>
      <c r="AA94" s="63" t="n">
        <v>0.1</v>
      </c>
      <c r="AB94" s="2" t="n">
        <f aca="false">J94*$AI$23/$AI$95</f>
        <v>0</v>
      </c>
      <c r="AC94" s="2" t="n">
        <f aca="false">K94*$AI$23/$AI$95</f>
        <v>8598.38640873016</v>
      </c>
      <c r="AD94" s="3" t="n">
        <f aca="false">L94*$AI$23/$AI$95</f>
        <v>0</v>
      </c>
      <c r="AE94" s="63" t="n">
        <v>0.1</v>
      </c>
      <c r="AF94" s="2" t="n">
        <f aca="false">N94*$AI$23/$AI$95</f>
        <v>0</v>
      </c>
      <c r="AG94" s="2" t="n">
        <f aca="false">O94*$AI$23/$AI$95</f>
        <v>12242.7356150794</v>
      </c>
      <c r="AH94" s="1" t="str">
        <f aca="false">IF(AC92="But Not Over",Y89,"")</f>
        <v/>
      </c>
      <c r="AI94" s="5" t="str">
        <f aca="false">IF(AC92="But Not Over",VLOOKUP(AH94,'CPI Data'!$A$19:$N$117,14),"")</f>
        <v/>
      </c>
    </row>
    <row r="95" customFormat="false" ht="12" hidden="false" customHeight="false" outlineLevel="0" collapsed="false">
      <c r="A95" s="63" t="n">
        <v>0.15</v>
      </c>
      <c r="B95" s="2" t="n">
        <v>15100</v>
      </c>
      <c r="C95" s="45" t="n">
        <v>61300</v>
      </c>
      <c r="E95" s="63" t="n">
        <v>0.15</v>
      </c>
      <c r="F95" s="45" t="n">
        <v>7550</v>
      </c>
      <c r="G95" s="45" t="n">
        <v>30650</v>
      </c>
      <c r="H95" s="64"/>
      <c r="I95" s="63" t="n">
        <v>0.15</v>
      </c>
      <c r="J95" s="45" t="n">
        <v>7550</v>
      </c>
      <c r="K95" s="45" t="n">
        <v>30650</v>
      </c>
      <c r="L95" s="42"/>
      <c r="M95" s="63" t="n">
        <v>0.15</v>
      </c>
      <c r="N95" s="45" t="n">
        <v>10750</v>
      </c>
      <c r="O95" s="45" t="n">
        <v>41050</v>
      </c>
      <c r="S95" s="63" t="n">
        <v>0.15</v>
      </c>
      <c r="T95" s="2" t="n">
        <f aca="false">B95*$AI$23/$AI$95</f>
        <v>17196.7728174603</v>
      </c>
      <c r="U95" s="2" t="n">
        <f aca="false">C95*$AI$23/$AI$95</f>
        <v>69812.064484127</v>
      </c>
      <c r="W95" s="63" t="n">
        <v>0.15</v>
      </c>
      <c r="X95" s="2" t="n">
        <f aca="false">F95*$AI$23/$AI$95</f>
        <v>8598.38640873016</v>
      </c>
      <c r="Y95" s="2" t="n">
        <f aca="false">G95*$AI$23/$AI$95</f>
        <v>34906.0322420635</v>
      </c>
      <c r="Z95" s="80"/>
      <c r="AA95" s="63" t="n">
        <v>0.15</v>
      </c>
      <c r="AB95" s="2" t="n">
        <f aca="false">J95*$AI$23/$AI$95</f>
        <v>8598.38640873016</v>
      </c>
      <c r="AC95" s="2" t="n">
        <f aca="false">K95*$AI$23/$AI$95</f>
        <v>34906.0322420635</v>
      </c>
      <c r="AD95" s="47"/>
      <c r="AE95" s="63" t="n">
        <v>0.15</v>
      </c>
      <c r="AF95" s="2" t="n">
        <f aca="false">N95*$AI$23/$AI$95</f>
        <v>12242.7356150794</v>
      </c>
      <c r="AG95" s="2" t="n">
        <f aca="false">O95*$AI$23/$AI$95</f>
        <v>46750.1671626984</v>
      </c>
      <c r="AH95" s="1" t="n">
        <f aca="false">IF(AC93="But Not Over",Y90,"")</f>
        <v>2006</v>
      </c>
      <c r="AI95" s="81" t="n">
        <f aca="false">IF(AC93="But Not Over",VLOOKUP(AH95,'CPI Data'!$A$19:$N$117,14),"")</f>
        <v>201.6</v>
      </c>
    </row>
    <row r="96" customFormat="false" ht="12" hidden="false" customHeight="false" outlineLevel="0" collapsed="false">
      <c r="A96" s="63" t="n">
        <v>0.25</v>
      </c>
      <c r="B96" s="2" t="n">
        <v>61300</v>
      </c>
      <c r="C96" s="45" t="n">
        <v>123700</v>
      </c>
      <c r="E96" s="63" t="n">
        <v>0.25</v>
      </c>
      <c r="F96" s="45" t="n">
        <v>30650</v>
      </c>
      <c r="G96" s="45" t="n">
        <v>61850</v>
      </c>
      <c r="H96" s="64"/>
      <c r="I96" s="63" t="n">
        <v>0.25</v>
      </c>
      <c r="J96" s="45" t="n">
        <v>30650</v>
      </c>
      <c r="K96" s="45" t="n">
        <v>74200</v>
      </c>
      <c r="L96" s="42"/>
      <c r="M96" s="63" t="n">
        <v>0.25</v>
      </c>
      <c r="N96" s="45" t="n">
        <v>41050</v>
      </c>
      <c r="O96" s="45" t="n">
        <v>106000</v>
      </c>
      <c r="S96" s="63" t="n">
        <v>0.25</v>
      </c>
      <c r="T96" s="2" t="n">
        <f aca="false">B96*$AI$23/$AI$95</f>
        <v>69812.064484127</v>
      </c>
      <c r="U96" s="2" t="n">
        <f aca="false">C96*$AI$23/$AI$95</f>
        <v>140876.874007937</v>
      </c>
      <c r="W96" s="63" t="n">
        <v>0.25</v>
      </c>
      <c r="X96" s="2" t="n">
        <f aca="false">F96*$AI$23/$AI$95</f>
        <v>34906.0322420635</v>
      </c>
      <c r="Y96" s="2" t="n">
        <f aca="false">G96*$AI$23/$AI$95</f>
        <v>70438.4370039683</v>
      </c>
      <c r="Z96" s="80"/>
      <c r="AA96" s="63" t="n">
        <v>0.25</v>
      </c>
      <c r="AB96" s="2" t="n">
        <f aca="false">J96*$AI$23/$AI$95</f>
        <v>34906.0322420635</v>
      </c>
      <c r="AC96" s="2" t="n">
        <f aca="false">K96*$AI$23/$AI$95</f>
        <v>84503.3472222222</v>
      </c>
      <c r="AD96" s="47"/>
      <c r="AE96" s="63" t="n">
        <v>0.25</v>
      </c>
      <c r="AF96" s="2" t="n">
        <f aca="false">N96*$AI$23/$AI$95</f>
        <v>46750.1671626984</v>
      </c>
      <c r="AG96" s="2" t="n">
        <f aca="false">O96*$AI$23/$AI$95</f>
        <v>120719.067460317</v>
      </c>
      <c r="AH96" s="1" t="str">
        <f aca="false">IF(AC94="But Not Over",Y91,"")</f>
        <v/>
      </c>
      <c r="AI96" s="81" t="str">
        <f aca="false">IF(AC94="But Not Over",VLOOKUP(AH96,'CPI Data'!$A$19:$N$117,14),"")</f>
        <v/>
      </c>
    </row>
    <row r="97" customFormat="false" ht="12" hidden="false" customHeight="false" outlineLevel="0" collapsed="false">
      <c r="A97" s="63" t="n">
        <v>0.28</v>
      </c>
      <c r="B97" s="2" t="n">
        <v>123700</v>
      </c>
      <c r="C97" s="45" t="n">
        <v>188450</v>
      </c>
      <c r="E97" s="63" t="n">
        <v>0.28</v>
      </c>
      <c r="F97" s="45" t="n">
        <v>61850</v>
      </c>
      <c r="G97" s="45" t="n">
        <v>94225</v>
      </c>
      <c r="H97" s="64"/>
      <c r="I97" s="63" t="n">
        <v>0.28</v>
      </c>
      <c r="J97" s="45" t="n">
        <v>74200</v>
      </c>
      <c r="K97" s="45" t="n">
        <v>154800</v>
      </c>
      <c r="L97" s="42"/>
      <c r="M97" s="63" t="n">
        <v>0.28</v>
      </c>
      <c r="N97" s="45" t="n">
        <v>106000</v>
      </c>
      <c r="O97" s="45" t="n">
        <v>171650</v>
      </c>
      <c r="S97" s="63" t="n">
        <v>0.28</v>
      </c>
      <c r="T97" s="2" t="n">
        <f aca="false">B97*$AI$23/$AI$95</f>
        <v>140876.874007937</v>
      </c>
      <c r="U97" s="2" t="n">
        <f aca="false">C97*$AI$23/$AI$95</f>
        <v>214618.002480159</v>
      </c>
      <c r="W97" s="63" t="n">
        <v>0.28</v>
      </c>
      <c r="X97" s="2" t="n">
        <f aca="false">F97*$AI$23/$AI$95</f>
        <v>70438.4370039683</v>
      </c>
      <c r="Y97" s="2" t="n">
        <f aca="false">G97*$AI$23/$AI$95</f>
        <v>107309.001240079</v>
      </c>
      <c r="Z97" s="80"/>
      <c r="AA97" s="63" t="n">
        <v>0.28</v>
      </c>
      <c r="AB97" s="2" t="n">
        <f aca="false">J97*$AI$23/$AI$95</f>
        <v>84503.3472222222</v>
      </c>
      <c r="AC97" s="2" t="n">
        <f aca="false">K97*$AI$23/$AI$95</f>
        <v>176295.392857143</v>
      </c>
      <c r="AD97" s="47"/>
      <c r="AE97" s="63" t="n">
        <v>0.28</v>
      </c>
      <c r="AF97" s="2" t="n">
        <f aca="false">N97*$AI$23/$AI$95</f>
        <v>120719.067460317</v>
      </c>
      <c r="AG97" s="2" t="n">
        <f aca="false">O97*$AI$23/$AI$95</f>
        <v>195485.169146825</v>
      </c>
      <c r="AH97" s="1" t="str">
        <f aca="false">IF(AC95="But Not Over",Y92,"")</f>
        <v/>
      </c>
      <c r="AI97" s="81" t="str">
        <f aca="false">IF(AC95="But Not Over",VLOOKUP(AH97,'CPI Data'!$A$19:$N$117,14),"")</f>
        <v/>
      </c>
    </row>
    <row r="98" customFormat="false" ht="12" hidden="false" customHeight="false" outlineLevel="0" collapsed="false">
      <c r="A98" s="63" t="n">
        <v>0.33</v>
      </c>
      <c r="B98" s="2" t="n">
        <v>188450</v>
      </c>
      <c r="C98" s="45" t="n">
        <v>336550</v>
      </c>
      <c r="E98" s="63" t="n">
        <v>0.33</v>
      </c>
      <c r="F98" s="45" t="n">
        <v>94225</v>
      </c>
      <c r="G98" s="45" t="n">
        <v>168275</v>
      </c>
      <c r="H98" s="64"/>
      <c r="I98" s="63" t="n">
        <v>0.33</v>
      </c>
      <c r="J98" s="45" t="n">
        <v>154800</v>
      </c>
      <c r="K98" s="45" t="n">
        <v>336550</v>
      </c>
      <c r="L98" s="42"/>
      <c r="M98" s="63" t="n">
        <v>0.33</v>
      </c>
      <c r="N98" s="45" t="n">
        <v>171650</v>
      </c>
      <c r="O98" s="45" t="n">
        <v>336550</v>
      </c>
      <c r="S98" s="63" t="n">
        <v>0.33</v>
      </c>
      <c r="T98" s="2" t="n">
        <f aca="false">B98*$AI$23/$AI$95</f>
        <v>214618.002480159</v>
      </c>
      <c r="U98" s="2" t="n">
        <f aca="false">C98*$AI$23/$AI$95</f>
        <v>383283.039186508</v>
      </c>
      <c r="W98" s="63" t="n">
        <v>0.33</v>
      </c>
      <c r="X98" s="2" t="n">
        <f aca="false">F98*$AI$23/$AI$95</f>
        <v>107309.001240079</v>
      </c>
      <c r="Y98" s="2" t="n">
        <f aca="false">G98*$AI$23/$AI$95</f>
        <v>191641.519593254</v>
      </c>
      <c r="Z98" s="80"/>
      <c r="AA98" s="63" t="n">
        <v>0.33</v>
      </c>
      <c r="AB98" s="2" t="n">
        <f aca="false">J98*$AI$23/$AI$95</f>
        <v>176295.392857143</v>
      </c>
      <c r="AC98" s="2" t="n">
        <f aca="false">K98*$AI$23/$AI$95</f>
        <v>383283.039186508</v>
      </c>
      <c r="AD98" s="47"/>
      <c r="AE98" s="63" t="n">
        <v>0.33</v>
      </c>
      <c r="AF98" s="2" t="n">
        <f aca="false">N98*$AI$23/$AI$95</f>
        <v>195485.169146825</v>
      </c>
      <c r="AG98" s="2" t="n">
        <f aca="false">O98*$AI$23/$AI$95</f>
        <v>383283.039186508</v>
      </c>
      <c r="AH98" s="1" t="str">
        <f aca="false">IF(AC96="But Not Over",Y93,"")</f>
        <v/>
      </c>
      <c r="AI98" s="81" t="str">
        <f aca="false">IF(AC96="But Not Over",VLOOKUP(AH98,'CPI Data'!$A$19:$N$117,14),"")</f>
        <v/>
      </c>
    </row>
    <row r="99" customFormat="false" ht="12" hidden="false" customHeight="false" outlineLevel="0" collapsed="false">
      <c r="A99" s="63" t="n">
        <v>0.35</v>
      </c>
      <c r="B99" s="2" t="n">
        <v>336550</v>
      </c>
      <c r="C99" s="65" t="s">
        <v>18</v>
      </c>
      <c r="E99" s="63" t="n">
        <v>0.35</v>
      </c>
      <c r="F99" s="45" t="n">
        <v>168275</v>
      </c>
      <c r="G99" s="65" t="s">
        <v>18</v>
      </c>
      <c r="H99" s="64"/>
      <c r="I99" s="63" t="n">
        <v>0.35</v>
      </c>
      <c r="J99" s="45" t="n">
        <v>336550</v>
      </c>
      <c r="K99" s="65" t="s">
        <v>18</v>
      </c>
      <c r="L99" s="42"/>
      <c r="M99" s="63" t="n">
        <v>0.35</v>
      </c>
      <c r="N99" s="45" t="n">
        <v>336550</v>
      </c>
      <c r="O99" s="65" t="s">
        <v>18</v>
      </c>
      <c r="S99" s="63" t="n">
        <v>0.35</v>
      </c>
      <c r="T99" s="2" t="n">
        <f aca="false">B99*$AI$23/$AI$95</f>
        <v>383283.039186508</v>
      </c>
      <c r="U99" s="65" t="s">
        <v>18</v>
      </c>
      <c r="W99" s="63" t="n">
        <v>0.35</v>
      </c>
      <c r="X99" s="2" t="n">
        <f aca="false">F99*$AI$23/$AI$95</f>
        <v>191641.519593254</v>
      </c>
      <c r="Y99" s="65" t="s">
        <v>18</v>
      </c>
      <c r="Z99" s="80"/>
      <c r="AA99" s="63" t="n">
        <v>0.35</v>
      </c>
      <c r="AB99" s="2" t="n">
        <f aca="false">J99*$AI$23/$AI$95</f>
        <v>383283.039186508</v>
      </c>
      <c r="AC99" s="65" t="s">
        <v>18</v>
      </c>
      <c r="AD99" s="47"/>
      <c r="AE99" s="63" t="n">
        <v>0.35</v>
      </c>
      <c r="AF99" s="2" t="n">
        <f aca="false">N99*$AI$23/$AI$95</f>
        <v>383283.039186508</v>
      </c>
      <c r="AG99" s="65" t="s">
        <v>18</v>
      </c>
      <c r="AH99" s="1" t="str">
        <f aca="false">IF(AC97="But Not Over",Y94,"")</f>
        <v/>
      </c>
      <c r="AI99" s="81" t="str">
        <f aca="false">IF(AC97="But Not Over",VLOOKUP(AH99,'CPI Data'!$A$19:$N$117,14),"")</f>
        <v/>
      </c>
    </row>
    <row r="100" customFormat="false" ht="12" hidden="false" customHeight="false" outlineLevel="0" collapsed="false">
      <c r="A100" s="66" t="s">
        <v>20</v>
      </c>
      <c r="B100" s="42"/>
      <c r="C100" s="42"/>
      <c r="E100" s="42"/>
      <c r="F100" s="42"/>
      <c r="G100" s="42"/>
      <c r="H100" s="67"/>
      <c r="I100" s="42"/>
      <c r="J100" s="42"/>
      <c r="K100" s="42"/>
      <c r="L100" s="42"/>
      <c r="M100" s="42"/>
      <c r="N100" s="42"/>
      <c r="O100" s="42"/>
      <c r="S100" s="66" t="s">
        <v>20</v>
      </c>
      <c r="T100" s="45"/>
      <c r="U100" s="45"/>
      <c r="W100" s="42"/>
      <c r="X100" s="45"/>
      <c r="Y100" s="45"/>
      <c r="Z100" s="68"/>
      <c r="AA100" s="42"/>
      <c r="AB100" s="45"/>
      <c r="AC100" s="45"/>
      <c r="AD100" s="47"/>
      <c r="AE100" s="42"/>
      <c r="AF100" s="45"/>
      <c r="AG100" s="45"/>
      <c r="AH100" s="1" t="str">
        <f aca="false">IF(AC98="But Not Over",Y95,"")</f>
        <v/>
      </c>
      <c r="AI100" s="81" t="str">
        <f aca="false">IF(AC98="But Not Over",VLOOKUP(AH100,'CPI Data'!$A$19:$N$117,14),"")</f>
        <v/>
      </c>
    </row>
    <row r="101" customFormat="false" ht="12" hidden="false" customHeight="false" outlineLevel="0" collapsed="false">
      <c r="A101" s="63"/>
      <c r="B101" s="2"/>
      <c r="C101" s="45"/>
      <c r="E101" s="63"/>
      <c r="F101" s="45"/>
      <c r="G101" s="45"/>
      <c r="H101" s="64"/>
      <c r="I101" s="63"/>
      <c r="J101" s="45"/>
      <c r="K101" s="45"/>
      <c r="L101" s="42"/>
      <c r="M101" s="63"/>
      <c r="N101" s="45"/>
      <c r="O101" s="45"/>
      <c r="AH101" s="1" t="str">
        <f aca="false">IF(AC99="But Not Over",Y96,"")</f>
        <v/>
      </c>
      <c r="AI101" s="81" t="str">
        <f aca="false">IF(AC99="But Not Over",VLOOKUP(AH101,'CPI Data'!$A$19:$N$117,14),"")</f>
        <v/>
      </c>
    </row>
    <row r="102" customFormat="false" ht="12.75" hidden="false" customHeight="false" outlineLevel="0" collapsed="false">
      <c r="A102" s="73"/>
      <c r="B102" s="64"/>
      <c r="C102" s="43" t="s">
        <v>7</v>
      </c>
      <c r="E102" s="64"/>
      <c r="F102" s="74"/>
      <c r="G102" s="75" t="n">
        <v>2005</v>
      </c>
      <c r="H102" s="75"/>
      <c r="I102" s="75"/>
      <c r="J102" s="74"/>
      <c r="K102" s="74"/>
      <c r="L102" s="42"/>
      <c r="M102" s="73"/>
      <c r="N102" s="74"/>
      <c r="O102" s="76"/>
      <c r="S102" s="73"/>
      <c r="T102" s="82"/>
      <c r="U102" s="69" t="s">
        <v>21</v>
      </c>
      <c r="W102" s="64"/>
      <c r="X102" s="77"/>
      <c r="Y102" s="75" t="n">
        <v>2005</v>
      </c>
      <c r="Z102" s="75"/>
      <c r="AA102" s="75"/>
      <c r="AB102" s="46" t="str">
        <f aca="false">CONCATENATE("CPI: ",AI107)</f>
        <v>CPI: 195.3</v>
      </c>
      <c r="AC102" s="77"/>
      <c r="AD102" s="47"/>
      <c r="AE102" s="73"/>
      <c r="AF102" s="77"/>
      <c r="AG102" s="78"/>
      <c r="AH102" s="1" t="str">
        <f aca="false">IF(AC100="But Not Over",Y97,"")</f>
        <v/>
      </c>
      <c r="AI102" s="81" t="str">
        <f aca="false">IF(AC100="But Not Over",VLOOKUP(AH102,'CPI Data'!$A$19:$N$117,14),"")</f>
        <v/>
      </c>
    </row>
    <row r="103" customFormat="false" ht="12" hidden="false" customHeight="false" outlineLevel="0" collapsed="false">
      <c r="A103" s="48"/>
      <c r="B103" s="49" t="s">
        <v>8</v>
      </c>
      <c r="C103" s="48"/>
      <c r="D103" s="50"/>
      <c r="E103" s="48"/>
      <c r="F103" s="49" t="s">
        <v>9</v>
      </c>
      <c r="G103" s="48"/>
      <c r="H103" s="49"/>
      <c r="I103" s="49"/>
      <c r="J103" s="49" t="s">
        <v>10</v>
      </c>
      <c r="K103" s="48"/>
      <c r="L103" s="48"/>
      <c r="M103" s="48"/>
      <c r="N103" s="49" t="s">
        <v>11</v>
      </c>
      <c r="O103" s="48"/>
      <c r="S103" s="48"/>
      <c r="T103" s="51" t="s">
        <v>8</v>
      </c>
      <c r="U103" s="52"/>
      <c r="V103" s="53"/>
      <c r="W103" s="48"/>
      <c r="X103" s="51" t="s">
        <v>9</v>
      </c>
      <c r="Y103" s="52"/>
      <c r="Z103" s="54"/>
      <c r="AA103" s="49"/>
      <c r="AB103" s="51" t="s">
        <v>10</v>
      </c>
      <c r="AC103" s="52"/>
      <c r="AD103" s="55"/>
      <c r="AE103" s="48"/>
      <c r="AF103" s="51" t="s">
        <v>11</v>
      </c>
      <c r="AG103" s="52"/>
      <c r="AH103" s="1" t="str">
        <f aca="false">IF(AC101="But Not Over",Y98,"")</f>
        <v/>
      </c>
      <c r="AI103" s="81" t="str">
        <f aca="false">IF(AC101="But Not Over",VLOOKUP(AH103,'CPI Data'!$A$19:$N$117,14),"")</f>
        <v/>
      </c>
    </row>
    <row r="104" customFormat="false" ht="12" hidden="false" customHeight="false" outlineLevel="0" collapsed="false">
      <c r="A104" s="56" t="s">
        <v>12</v>
      </c>
      <c r="B104" s="57" t="s">
        <v>13</v>
      </c>
      <c r="C104" s="57"/>
      <c r="D104" s="50"/>
      <c r="E104" s="56" t="s">
        <v>12</v>
      </c>
      <c r="F104" s="57" t="s">
        <v>13</v>
      </c>
      <c r="G104" s="57"/>
      <c r="H104" s="49"/>
      <c r="I104" s="56" t="s">
        <v>12</v>
      </c>
      <c r="J104" s="57" t="s">
        <v>13</v>
      </c>
      <c r="K104" s="57"/>
      <c r="L104" s="48"/>
      <c r="M104" s="56" t="s">
        <v>12</v>
      </c>
      <c r="N104" s="57" t="s">
        <v>13</v>
      </c>
      <c r="O104" s="57"/>
      <c r="S104" s="56" t="s">
        <v>12</v>
      </c>
      <c r="T104" s="58" t="s">
        <v>13</v>
      </c>
      <c r="U104" s="58"/>
      <c r="V104" s="53"/>
      <c r="W104" s="56" t="s">
        <v>12</v>
      </c>
      <c r="X104" s="58" t="s">
        <v>13</v>
      </c>
      <c r="Y104" s="58"/>
      <c r="Z104" s="54"/>
      <c r="AA104" s="56" t="s">
        <v>12</v>
      </c>
      <c r="AB104" s="58" t="s">
        <v>13</v>
      </c>
      <c r="AC104" s="58"/>
      <c r="AD104" s="55"/>
      <c r="AE104" s="56" t="s">
        <v>12</v>
      </c>
      <c r="AF104" s="58" t="s">
        <v>13</v>
      </c>
      <c r="AG104" s="58"/>
      <c r="AH104" s="1" t="str">
        <f aca="false">IF(AC102="But Not Over",Y99,"")</f>
        <v/>
      </c>
      <c r="AI104" s="81" t="str">
        <f aca="false">IF(AC102="But Not Over",VLOOKUP(AH104,'CPI Data'!$A$19:$N$117,14),"")</f>
        <v/>
      </c>
    </row>
    <row r="105" customFormat="false" ht="12" hidden="false" customHeight="false" outlineLevel="0" collapsed="false">
      <c r="A105" s="59" t="s">
        <v>14</v>
      </c>
      <c r="B105" s="60" t="s">
        <v>15</v>
      </c>
      <c r="C105" s="60" t="s">
        <v>16</v>
      </c>
      <c r="D105" s="50"/>
      <c r="E105" s="59" t="s">
        <v>14</v>
      </c>
      <c r="F105" s="60" t="s">
        <v>15</v>
      </c>
      <c r="G105" s="60" t="s">
        <v>16</v>
      </c>
      <c r="H105" s="49"/>
      <c r="I105" s="59" t="s">
        <v>14</v>
      </c>
      <c r="J105" s="60" t="s">
        <v>15</v>
      </c>
      <c r="K105" s="60" t="s">
        <v>16</v>
      </c>
      <c r="L105" s="48"/>
      <c r="M105" s="59" t="s">
        <v>14</v>
      </c>
      <c r="N105" s="60" t="s">
        <v>15</v>
      </c>
      <c r="O105" s="60" t="s">
        <v>16</v>
      </c>
      <c r="S105" s="59" t="s">
        <v>14</v>
      </c>
      <c r="T105" s="61" t="s">
        <v>15</v>
      </c>
      <c r="U105" s="61" t="s">
        <v>16</v>
      </c>
      <c r="V105" s="53"/>
      <c r="W105" s="59" t="s">
        <v>14</v>
      </c>
      <c r="X105" s="61" t="s">
        <v>15</v>
      </c>
      <c r="Y105" s="61" t="s">
        <v>16</v>
      </c>
      <c r="Z105" s="54"/>
      <c r="AA105" s="59" t="s">
        <v>14</v>
      </c>
      <c r="AB105" s="61" t="s">
        <v>15</v>
      </c>
      <c r="AC105" s="61" t="s">
        <v>16</v>
      </c>
      <c r="AD105" s="55"/>
      <c r="AE105" s="59" t="s">
        <v>14</v>
      </c>
      <c r="AF105" s="61" t="s">
        <v>15</v>
      </c>
      <c r="AG105" s="61" t="s">
        <v>16</v>
      </c>
      <c r="AH105" s="1" t="str">
        <f aca="false">IF(AC103="But Not Over",Y100,"")</f>
        <v/>
      </c>
      <c r="AI105" s="81" t="str">
        <f aca="false">IF(AC103="But Not Over",VLOOKUP(AH105,'CPI Data'!$A$19:$N$117,14),"")</f>
        <v/>
      </c>
    </row>
    <row r="106" customFormat="false" ht="12" hidden="false" customHeight="false" outlineLevel="0" collapsed="false">
      <c r="A106" s="63" t="n">
        <v>0.1</v>
      </c>
      <c r="B106" s="2" t="n">
        <v>0</v>
      </c>
      <c r="C106" s="45" t="n">
        <v>14600</v>
      </c>
      <c r="E106" s="63" t="n">
        <v>0.1</v>
      </c>
      <c r="F106" s="45" t="n">
        <v>0</v>
      </c>
      <c r="G106" s="45" t="n">
        <v>7300</v>
      </c>
      <c r="H106" s="64"/>
      <c r="I106" s="63" t="n">
        <v>0.1</v>
      </c>
      <c r="J106" s="45" t="n">
        <v>0</v>
      </c>
      <c r="K106" s="45" t="n">
        <v>7300</v>
      </c>
      <c r="L106" s="42"/>
      <c r="M106" s="63" t="n">
        <v>0.1</v>
      </c>
      <c r="N106" s="45" t="n">
        <v>0</v>
      </c>
      <c r="O106" s="45" t="n">
        <v>10450</v>
      </c>
      <c r="S106" s="63" t="n">
        <v>0.1</v>
      </c>
      <c r="T106" s="2" t="n">
        <f aca="false">B106*$AI$23/$AI$107</f>
        <v>0</v>
      </c>
      <c r="U106" s="2" t="n">
        <f aca="false">C106*$AI$23/$AI$107</f>
        <v>17163.7091653866</v>
      </c>
      <c r="V106" s="3" t="n">
        <f aca="false">D106*$AI$23/$AI$107</f>
        <v>0</v>
      </c>
      <c r="W106" s="63" t="n">
        <v>0.1</v>
      </c>
      <c r="X106" s="2" t="n">
        <f aca="false">F106*$AI$23/$AI$107</f>
        <v>0</v>
      </c>
      <c r="Y106" s="2" t="n">
        <f aca="false">G106*$AI$23/$AI$107</f>
        <v>8581.85458269329</v>
      </c>
      <c r="Z106" s="3" t="n">
        <f aca="false">H106*$AI$23/$AI$107</f>
        <v>0</v>
      </c>
      <c r="AA106" s="63" t="n">
        <v>0.1</v>
      </c>
      <c r="AB106" s="2" t="n">
        <f aca="false">J106*$AI$23/$AI$107</f>
        <v>0</v>
      </c>
      <c r="AC106" s="2" t="n">
        <f aca="false">K106*$AI$23/$AI$107</f>
        <v>8581.85458269329</v>
      </c>
      <c r="AD106" s="3" t="n">
        <f aca="false">L106*$AI$23/$AI$107</f>
        <v>0</v>
      </c>
      <c r="AE106" s="63" t="n">
        <v>0.1</v>
      </c>
      <c r="AF106" s="2" t="n">
        <f aca="false">N106*$AI$23/$AI$107</f>
        <v>0</v>
      </c>
      <c r="AG106" s="2" t="n">
        <f aca="false">O106*$AI$23/$AI$107</f>
        <v>12284.9836149514</v>
      </c>
      <c r="AH106" s="1" t="str">
        <f aca="false">IF(AC104="But Not Over",Y101,"")</f>
        <v/>
      </c>
      <c r="AI106" s="81" t="str">
        <f aca="false">IF(AC104="But Not Over",VLOOKUP(AH106,'CPI Data'!$A$19:$N$117,14),"")</f>
        <v/>
      </c>
    </row>
    <row r="107" customFormat="false" ht="12" hidden="false" customHeight="false" outlineLevel="0" collapsed="false">
      <c r="A107" s="63" t="n">
        <v>0.15</v>
      </c>
      <c r="B107" s="2" t="n">
        <v>14600</v>
      </c>
      <c r="C107" s="45" t="n">
        <v>59400</v>
      </c>
      <c r="E107" s="63" t="n">
        <v>0.15</v>
      </c>
      <c r="F107" s="45" t="n">
        <v>7300</v>
      </c>
      <c r="G107" s="45" t="n">
        <v>29700</v>
      </c>
      <c r="H107" s="64"/>
      <c r="I107" s="63" t="n">
        <v>0.15</v>
      </c>
      <c r="J107" s="45" t="n">
        <v>7300</v>
      </c>
      <c r="K107" s="45" t="n">
        <v>29700</v>
      </c>
      <c r="L107" s="42"/>
      <c r="M107" s="63" t="n">
        <v>0.15</v>
      </c>
      <c r="N107" s="45" t="n">
        <v>10450</v>
      </c>
      <c r="O107" s="45" t="n">
        <v>39800</v>
      </c>
      <c r="S107" s="63" t="n">
        <v>0.15</v>
      </c>
      <c r="T107" s="2" t="n">
        <f aca="false">B107*$AI$23/$AI$107</f>
        <v>17163.7091653866</v>
      </c>
      <c r="U107" s="2" t="n">
        <f aca="false">C107*$AI$23/$AI$107</f>
        <v>69830.4331797235</v>
      </c>
      <c r="W107" s="63" t="n">
        <v>0.15</v>
      </c>
      <c r="X107" s="2" t="n">
        <f aca="false">F107*$AI$23/$AI$107</f>
        <v>8581.85458269329</v>
      </c>
      <c r="Y107" s="2" t="n">
        <f aca="false">G107*$AI$23/$AI$107</f>
        <v>34915.2165898617</v>
      </c>
      <c r="Z107" s="80"/>
      <c r="AA107" s="63" t="n">
        <v>0.15</v>
      </c>
      <c r="AB107" s="2" t="n">
        <f aca="false">J107*$AI$23/$AI$107</f>
        <v>8581.85458269329</v>
      </c>
      <c r="AC107" s="2" t="n">
        <f aca="false">K107*$AI$23/$AI$107</f>
        <v>34915.2165898617</v>
      </c>
      <c r="AD107" s="47"/>
      <c r="AE107" s="63" t="n">
        <v>0.15</v>
      </c>
      <c r="AF107" s="2" t="n">
        <f aca="false">N107*$AI$23/$AI$107</f>
        <v>12284.9836149514</v>
      </c>
      <c r="AG107" s="2" t="n">
        <f aca="false">O107*$AI$23/$AI$107</f>
        <v>46788.7414234511</v>
      </c>
      <c r="AH107" s="1" t="n">
        <f aca="false">IF(AC105="But Not Over",Y102,"")</f>
        <v>2005</v>
      </c>
      <c r="AI107" s="81" t="n">
        <f aca="false">IF(AC105="But Not Over",VLOOKUP(AH107,'CPI Data'!$A$19:$N$117,14),"")</f>
        <v>195.3</v>
      </c>
    </row>
    <row r="108" customFormat="false" ht="12" hidden="false" customHeight="false" outlineLevel="0" collapsed="false">
      <c r="A108" s="63" t="n">
        <v>0.25</v>
      </c>
      <c r="B108" s="2" t="n">
        <v>59400</v>
      </c>
      <c r="C108" s="45" t="n">
        <v>119950</v>
      </c>
      <c r="E108" s="63" t="n">
        <v>0.25</v>
      </c>
      <c r="F108" s="45" t="n">
        <v>29700</v>
      </c>
      <c r="G108" s="45" t="n">
        <v>59975</v>
      </c>
      <c r="H108" s="64"/>
      <c r="I108" s="63" t="n">
        <v>0.25</v>
      </c>
      <c r="J108" s="45" t="n">
        <v>29700</v>
      </c>
      <c r="K108" s="45" t="n">
        <v>71950</v>
      </c>
      <c r="L108" s="42"/>
      <c r="M108" s="63" t="n">
        <v>0.25</v>
      </c>
      <c r="N108" s="45" t="n">
        <v>39800</v>
      </c>
      <c r="O108" s="45" t="n">
        <v>102800</v>
      </c>
      <c r="S108" s="63" t="n">
        <v>0.25</v>
      </c>
      <c r="T108" s="2" t="n">
        <f aca="false">B108*$AI$23/$AI$107</f>
        <v>69830.4331797235</v>
      </c>
      <c r="U108" s="2" t="n">
        <f aca="false">C108*$AI$23/$AI$107</f>
        <v>141012.802355351</v>
      </c>
      <c r="W108" s="63" t="n">
        <v>0.25</v>
      </c>
      <c r="X108" s="2" t="n">
        <f aca="false">F108*$AI$23/$AI$107</f>
        <v>34915.2165898617</v>
      </c>
      <c r="Y108" s="2" t="n">
        <f aca="false">G108*$AI$23/$AI$107</f>
        <v>70506.4011776754</v>
      </c>
      <c r="Z108" s="80"/>
      <c r="AA108" s="63" t="n">
        <v>0.25</v>
      </c>
      <c r="AB108" s="2" t="n">
        <f aca="false">J108*$AI$23/$AI$107</f>
        <v>34915.2165898617</v>
      </c>
      <c r="AC108" s="2" t="n">
        <f aca="false">K108*$AI$23/$AI$107</f>
        <v>84584.1694828469</v>
      </c>
      <c r="AD108" s="47"/>
      <c r="AE108" s="63" t="n">
        <v>0.25</v>
      </c>
      <c r="AF108" s="2" t="n">
        <f aca="false">N108*$AI$23/$AI$107</f>
        <v>46788.7414234511</v>
      </c>
      <c r="AG108" s="2" t="n">
        <f aca="false">O108*$AI$23/$AI$107</f>
        <v>120851.322068612</v>
      </c>
      <c r="AH108" s="1" t="str">
        <f aca="false">IF(AC106="But Not Over",Y103,"")</f>
        <v/>
      </c>
      <c r="AI108" s="81" t="str">
        <f aca="false">IF(AC106="But Not Over",VLOOKUP(AH108,'CPI Data'!$A$19:$N$117,14),"")</f>
        <v/>
      </c>
    </row>
    <row r="109" customFormat="false" ht="12" hidden="false" customHeight="false" outlineLevel="0" collapsed="false">
      <c r="A109" s="63" t="n">
        <v>0.28</v>
      </c>
      <c r="B109" s="2" t="n">
        <v>119950</v>
      </c>
      <c r="C109" s="45" t="n">
        <v>182800</v>
      </c>
      <c r="E109" s="63" t="n">
        <v>0.28</v>
      </c>
      <c r="F109" s="45" t="n">
        <v>59975</v>
      </c>
      <c r="G109" s="45" t="n">
        <v>91400</v>
      </c>
      <c r="H109" s="64"/>
      <c r="I109" s="63" t="n">
        <v>0.28</v>
      </c>
      <c r="J109" s="45" t="n">
        <v>71950</v>
      </c>
      <c r="K109" s="45" t="n">
        <v>150150</v>
      </c>
      <c r="L109" s="42"/>
      <c r="M109" s="63" t="n">
        <v>0.28</v>
      </c>
      <c r="N109" s="45" t="n">
        <v>102800</v>
      </c>
      <c r="O109" s="45" t="n">
        <v>166450</v>
      </c>
      <c r="S109" s="63" t="n">
        <v>0.28</v>
      </c>
      <c r="T109" s="2" t="n">
        <f aca="false">B109*$AI$23/$AI$107</f>
        <v>141012.802355351</v>
      </c>
      <c r="U109" s="2" t="n">
        <f aca="false">C109*$AI$23/$AI$107</f>
        <v>214899.043522785</v>
      </c>
      <c r="W109" s="63" t="n">
        <v>0.28</v>
      </c>
      <c r="X109" s="2" t="n">
        <f aca="false">F109*$AI$23/$AI$107</f>
        <v>70506.4011776754</v>
      </c>
      <c r="Y109" s="2" t="n">
        <f aca="false">G109*$AI$23/$AI$107</f>
        <v>107449.521761393</v>
      </c>
      <c r="Z109" s="80"/>
      <c r="AA109" s="63" t="n">
        <v>0.28</v>
      </c>
      <c r="AB109" s="2" t="n">
        <f aca="false">J109*$AI$23/$AI$107</f>
        <v>84584.1694828469</v>
      </c>
      <c r="AC109" s="2" t="n">
        <f aca="false">K109*$AI$23/$AI$107</f>
        <v>176515.817204301</v>
      </c>
      <c r="AD109" s="47"/>
      <c r="AE109" s="63" t="n">
        <v>0.28</v>
      </c>
      <c r="AF109" s="2" t="n">
        <f aca="false">N109*$AI$23/$AI$107</f>
        <v>120851.322068612</v>
      </c>
      <c r="AG109" s="2" t="n">
        <f aca="false">O109*$AI$23/$AI$107</f>
        <v>195678.040450589</v>
      </c>
      <c r="AH109" s="1" t="str">
        <f aca="false">IF(AC107="But Not Over",Y104,"")</f>
        <v/>
      </c>
      <c r="AI109" s="81" t="str">
        <f aca="false">IF(AC107="But Not Over",VLOOKUP(AH109,'CPI Data'!$A$19:$N$117,14),"")</f>
        <v/>
      </c>
    </row>
    <row r="110" customFormat="false" ht="12" hidden="false" customHeight="false" outlineLevel="0" collapsed="false">
      <c r="A110" s="63" t="n">
        <v>0.33</v>
      </c>
      <c r="B110" s="2" t="n">
        <v>182800</v>
      </c>
      <c r="C110" s="45" t="n">
        <v>326450</v>
      </c>
      <c r="E110" s="63" t="n">
        <v>0.33</v>
      </c>
      <c r="F110" s="45" t="n">
        <v>91400</v>
      </c>
      <c r="G110" s="45" t="n">
        <v>163225</v>
      </c>
      <c r="H110" s="64"/>
      <c r="I110" s="63" t="n">
        <v>0.33</v>
      </c>
      <c r="J110" s="45" t="n">
        <v>150150</v>
      </c>
      <c r="K110" s="45" t="n">
        <v>326450</v>
      </c>
      <c r="L110" s="42"/>
      <c r="M110" s="63" t="n">
        <v>0.33</v>
      </c>
      <c r="N110" s="45" t="n">
        <v>166450</v>
      </c>
      <c r="O110" s="45" t="n">
        <v>326450</v>
      </c>
      <c r="S110" s="63" t="n">
        <v>0.33</v>
      </c>
      <c r="T110" s="2" t="n">
        <f aca="false">B110*$AI$23/$AI$107</f>
        <v>214899.043522785</v>
      </c>
      <c r="U110" s="2" t="n">
        <f aca="false">C110*$AI$23/$AI$107</f>
        <v>383773.483358935</v>
      </c>
      <c r="W110" s="63" t="n">
        <v>0.33</v>
      </c>
      <c r="X110" s="2" t="n">
        <f aca="false">F110*$AI$23/$AI$107</f>
        <v>107449.521761393</v>
      </c>
      <c r="Y110" s="2" t="n">
        <f aca="false">G110*$AI$23/$AI$107</f>
        <v>191886.741679467</v>
      </c>
      <c r="Z110" s="80"/>
      <c r="AA110" s="63" t="n">
        <v>0.33</v>
      </c>
      <c r="AB110" s="2" t="n">
        <f aca="false">J110*$AI$23/$AI$107</f>
        <v>176515.817204301</v>
      </c>
      <c r="AC110" s="2" t="n">
        <f aca="false">K110*$AI$23/$AI$107</f>
        <v>383773.483358935</v>
      </c>
      <c r="AD110" s="47"/>
      <c r="AE110" s="63" t="n">
        <v>0.33</v>
      </c>
      <c r="AF110" s="2" t="n">
        <f aca="false">N110*$AI$23/$AI$107</f>
        <v>195678.040450589</v>
      </c>
      <c r="AG110" s="2" t="n">
        <f aca="false">O110*$AI$23/$AI$107</f>
        <v>383773.483358935</v>
      </c>
      <c r="AH110" s="1" t="str">
        <f aca="false">IF(AC108="But Not Over",Y105,"")</f>
        <v/>
      </c>
      <c r="AI110" s="81" t="str">
        <f aca="false">IF(AC108="But Not Over",VLOOKUP(AH110,'CPI Data'!$A$19:$N$117,14),"")</f>
        <v/>
      </c>
    </row>
    <row r="111" customFormat="false" ht="12" hidden="false" customHeight="false" outlineLevel="0" collapsed="false">
      <c r="A111" s="63" t="n">
        <v>0.35</v>
      </c>
      <c r="B111" s="2" t="n">
        <v>326450</v>
      </c>
      <c r="C111" s="65" t="s">
        <v>18</v>
      </c>
      <c r="D111" s="62"/>
      <c r="E111" s="83" t="n">
        <v>0.35</v>
      </c>
      <c r="F111" s="65" t="n">
        <v>163225</v>
      </c>
      <c r="G111" s="65" t="s">
        <v>18</v>
      </c>
      <c r="H111" s="64"/>
      <c r="I111" s="63" t="n">
        <v>0.35</v>
      </c>
      <c r="J111" s="45" t="n">
        <v>326450</v>
      </c>
      <c r="K111" s="65" t="s">
        <v>18</v>
      </c>
      <c r="L111" s="42"/>
      <c r="M111" s="63" t="n">
        <v>0.35</v>
      </c>
      <c r="N111" s="45" t="n">
        <v>326450</v>
      </c>
      <c r="O111" s="65" t="s">
        <v>18</v>
      </c>
      <c r="S111" s="63" t="n">
        <v>0.35</v>
      </c>
      <c r="T111" s="2" t="n">
        <f aca="false">B111*$AI$23/$AI$107</f>
        <v>383773.483358935</v>
      </c>
      <c r="U111" s="65" t="s">
        <v>18</v>
      </c>
      <c r="V111" s="84"/>
      <c r="W111" s="83" t="n">
        <v>0.35</v>
      </c>
      <c r="X111" s="2" t="n">
        <f aca="false">F111*$AI$23/$AI$107</f>
        <v>191886.741679467</v>
      </c>
      <c r="Y111" s="65" t="s">
        <v>18</v>
      </c>
      <c r="Z111" s="80"/>
      <c r="AA111" s="63" t="n">
        <v>0.35</v>
      </c>
      <c r="AB111" s="2" t="n">
        <f aca="false">J111*$AI$23/$AI$107</f>
        <v>383773.483358935</v>
      </c>
      <c r="AC111" s="65" t="s">
        <v>18</v>
      </c>
      <c r="AD111" s="47"/>
      <c r="AE111" s="63" t="n">
        <v>0.35</v>
      </c>
      <c r="AF111" s="2" t="n">
        <f aca="false">N111*$AI$23/$AI$107</f>
        <v>383773.483358935</v>
      </c>
      <c r="AG111" s="65" t="s">
        <v>18</v>
      </c>
      <c r="AH111" s="1" t="str">
        <f aca="false">IF(AC109="But Not Over",Y106,"")</f>
        <v/>
      </c>
      <c r="AI111" s="81" t="str">
        <f aca="false">IF(AC109="But Not Over",VLOOKUP(AH111,'CPI Data'!$A$19:$N$117,14),"")</f>
        <v/>
      </c>
    </row>
    <row r="112" customFormat="false" ht="12" hidden="false" customHeight="false" outlineLevel="0" collapsed="false">
      <c r="A112" s="66" t="s">
        <v>20</v>
      </c>
      <c r="B112" s="42"/>
      <c r="C112" s="42"/>
      <c r="E112" s="42"/>
      <c r="F112" s="42"/>
      <c r="G112" s="42"/>
      <c r="H112" s="67"/>
      <c r="I112" s="42"/>
      <c r="J112" s="42"/>
      <c r="K112" s="42"/>
      <c r="L112" s="42"/>
      <c r="M112" s="42"/>
      <c r="N112" s="42"/>
      <c r="O112" s="42"/>
      <c r="S112" s="66" t="s">
        <v>20</v>
      </c>
      <c r="T112" s="45"/>
      <c r="U112" s="45"/>
      <c r="W112" s="42"/>
      <c r="X112" s="45"/>
      <c r="Y112" s="45"/>
      <c r="Z112" s="68"/>
      <c r="AA112" s="42"/>
      <c r="AB112" s="45"/>
      <c r="AC112" s="45"/>
      <c r="AD112" s="47"/>
      <c r="AE112" s="42"/>
      <c r="AF112" s="45"/>
      <c r="AG112" s="45"/>
      <c r="AH112" s="1" t="str">
        <f aca="false">IF(AC110="But Not Over",Y107,"")</f>
        <v/>
      </c>
      <c r="AI112" s="81" t="str">
        <f aca="false">IF(AC110="But Not Over",VLOOKUP(AH112,'CPI Data'!$A$19:$N$117,14),"")</f>
        <v/>
      </c>
    </row>
    <row r="113" customFormat="false" ht="12" hidden="false" customHeight="false" outlineLevel="0" collapsed="false">
      <c r="A113" s="42"/>
      <c r="B113" s="42"/>
      <c r="C113" s="42"/>
      <c r="E113" s="42"/>
      <c r="F113" s="42"/>
      <c r="G113" s="42"/>
      <c r="H113" s="64"/>
      <c r="I113" s="42"/>
      <c r="J113" s="42"/>
      <c r="K113" s="42"/>
      <c r="L113" s="42"/>
      <c r="M113" s="42"/>
      <c r="N113" s="42"/>
      <c r="O113" s="42"/>
      <c r="AH113" s="1" t="str">
        <f aca="false">IF(AC111="But Not Over",Y108,"")</f>
        <v/>
      </c>
      <c r="AI113" s="81" t="str">
        <f aca="false">IF(AC111="But Not Over",VLOOKUP(AH113,'CPI Data'!$A$19:$N$117,14),"")</f>
        <v/>
      </c>
    </row>
    <row r="114" customFormat="false" ht="12.75" hidden="false" customHeight="false" outlineLevel="0" collapsed="false">
      <c r="A114" s="73"/>
      <c r="B114" s="74"/>
      <c r="C114" s="43" t="s">
        <v>7</v>
      </c>
      <c r="E114" s="64"/>
      <c r="F114" s="64"/>
      <c r="G114" s="75" t="n">
        <v>2004</v>
      </c>
      <c r="H114" s="75"/>
      <c r="I114" s="75"/>
      <c r="J114" s="74"/>
      <c r="K114" s="74"/>
      <c r="L114" s="42"/>
      <c r="M114" s="73"/>
      <c r="N114" s="74"/>
      <c r="O114" s="76"/>
      <c r="S114" s="73"/>
      <c r="T114" s="77"/>
      <c r="U114" s="69" t="s">
        <v>21</v>
      </c>
      <c r="W114" s="64"/>
      <c r="X114" s="82"/>
      <c r="Y114" s="75" t="n">
        <v>2004</v>
      </c>
      <c r="Z114" s="75"/>
      <c r="AA114" s="75"/>
      <c r="AB114" s="46" t="str">
        <f aca="false">CONCATENATE("CPI: ",AI119)</f>
        <v>CPI: 188.9</v>
      </c>
      <c r="AC114" s="77"/>
      <c r="AD114" s="47"/>
      <c r="AE114" s="73"/>
      <c r="AF114" s="77"/>
      <c r="AG114" s="78"/>
      <c r="AH114" s="1" t="str">
        <f aca="false">IF(AC112="But Not Over",Y109,"")</f>
        <v/>
      </c>
      <c r="AI114" s="81" t="str">
        <f aca="false">IF(AC112="But Not Over",VLOOKUP(AH114,'CPI Data'!$A$19:$N$117,14),"")</f>
        <v/>
      </c>
    </row>
    <row r="115" customFormat="false" ht="12" hidden="false" customHeight="false" outlineLevel="0" collapsed="false">
      <c r="A115" s="48"/>
      <c r="B115" s="49" t="s">
        <v>8</v>
      </c>
      <c r="C115" s="48"/>
      <c r="D115" s="50"/>
      <c r="E115" s="48"/>
      <c r="F115" s="49" t="s">
        <v>9</v>
      </c>
      <c r="G115" s="48"/>
      <c r="H115" s="49"/>
      <c r="I115" s="49"/>
      <c r="J115" s="49" t="s">
        <v>10</v>
      </c>
      <c r="K115" s="48"/>
      <c r="L115" s="48"/>
      <c r="M115" s="48"/>
      <c r="N115" s="49" t="s">
        <v>11</v>
      </c>
      <c r="O115" s="48"/>
      <c r="S115" s="48"/>
      <c r="T115" s="51" t="s">
        <v>8</v>
      </c>
      <c r="U115" s="52"/>
      <c r="V115" s="53"/>
      <c r="W115" s="48"/>
      <c r="X115" s="51" t="s">
        <v>9</v>
      </c>
      <c r="Y115" s="52"/>
      <c r="Z115" s="54"/>
      <c r="AA115" s="49"/>
      <c r="AB115" s="51" t="s">
        <v>10</v>
      </c>
      <c r="AC115" s="52"/>
      <c r="AD115" s="55"/>
      <c r="AE115" s="48"/>
      <c r="AF115" s="51" t="s">
        <v>11</v>
      </c>
      <c r="AG115" s="52"/>
      <c r="AH115" s="1" t="str">
        <f aca="false">IF(AC113="But Not Over",Y110,"")</f>
        <v/>
      </c>
      <c r="AI115" s="81" t="str">
        <f aca="false">IF(AC113="But Not Over",VLOOKUP(AH115,'CPI Data'!$A$19:$N$117,14),"")</f>
        <v/>
      </c>
    </row>
    <row r="116" customFormat="false" ht="12" hidden="false" customHeight="false" outlineLevel="0" collapsed="false">
      <c r="A116" s="56" t="s">
        <v>12</v>
      </c>
      <c r="B116" s="57" t="s">
        <v>13</v>
      </c>
      <c r="C116" s="57"/>
      <c r="D116" s="50"/>
      <c r="E116" s="56" t="s">
        <v>12</v>
      </c>
      <c r="F116" s="57" t="s">
        <v>13</v>
      </c>
      <c r="G116" s="57"/>
      <c r="H116" s="49"/>
      <c r="I116" s="56" t="s">
        <v>12</v>
      </c>
      <c r="J116" s="57" t="s">
        <v>13</v>
      </c>
      <c r="K116" s="57"/>
      <c r="L116" s="48"/>
      <c r="M116" s="56" t="s">
        <v>12</v>
      </c>
      <c r="N116" s="57" t="s">
        <v>13</v>
      </c>
      <c r="O116" s="57"/>
      <c r="S116" s="56" t="s">
        <v>12</v>
      </c>
      <c r="T116" s="58" t="s">
        <v>13</v>
      </c>
      <c r="U116" s="58"/>
      <c r="V116" s="53"/>
      <c r="W116" s="56" t="s">
        <v>12</v>
      </c>
      <c r="X116" s="58" t="s">
        <v>13</v>
      </c>
      <c r="Y116" s="58"/>
      <c r="Z116" s="54"/>
      <c r="AA116" s="56" t="s">
        <v>12</v>
      </c>
      <c r="AB116" s="58" t="s">
        <v>13</v>
      </c>
      <c r="AC116" s="58"/>
      <c r="AD116" s="55"/>
      <c r="AE116" s="56" t="s">
        <v>12</v>
      </c>
      <c r="AF116" s="58" t="s">
        <v>13</v>
      </c>
      <c r="AG116" s="58"/>
      <c r="AH116" s="1" t="str">
        <f aca="false">IF(AC114="But Not Over",Y111,"")</f>
        <v/>
      </c>
      <c r="AI116" s="81" t="str">
        <f aca="false">IF(AC114="But Not Over",VLOOKUP(AH116,'CPI Data'!$A$19:$N$117,14),"")</f>
        <v/>
      </c>
    </row>
    <row r="117" customFormat="false" ht="12" hidden="false" customHeight="false" outlineLevel="0" collapsed="false">
      <c r="A117" s="59" t="s">
        <v>14</v>
      </c>
      <c r="B117" s="60" t="s">
        <v>15</v>
      </c>
      <c r="C117" s="60" t="s">
        <v>16</v>
      </c>
      <c r="D117" s="50"/>
      <c r="E117" s="59" t="s">
        <v>14</v>
      </c>
      <c r="F117" s="60" t="s">
        <v>15</v>
      </c>
      <c r="G117" s="60" t="s">
        <v>16</v>
      </c>
      <c r="H117" s="49"/>
      <c r="I117" s="59" t="s">
        <v>14</v>
      </c>
      <c r="J117" s="60" t="s">
        <v>15</v>
      </c>
      <c r="K117" s="60" t="s">
        <v>16</v>
      </c>
      <c r="L117" s="48"/>
      <c r="M117" s="59" t="s">
        <v>14</v>
      </c>
      <c r="N117" s="60" t="s">
        <v>15</v>
      </c>
      <c r="O117" s="60" t="s">
        <v>16</v>
      </c>
      <c r="S117" s="59" t="s">
        <v>14</v>
      </c>
      <c r="T117" s="61" t="s">
        <v>15</v>
      </c>
      <c r="U117" s="61" t="s">
        <v>16</v>
      </c>
      <c r="V117" s="53"/>
      <c r="W117" s="59" t="s">
        <v>14</v>
      </c>
      <c r="X117" s="61" t="s">
        <v>15</v>
      </c>
      <c r="Y117" s="61" t="s">
        <v>16</v>
      </c>
      <c r="Z117" s="54"/>
      <c r="AA117" s="59" t="s">
        <v>14</v>
      </c>
      <c r="AB117" s="61" t="s">
        <v>15</v>
      </c>
      <c r="AC117" s="61" t="s">
        <v>16</v>
      </c>
      <c r="AD117" s="55"/>
      <c r="AE117" s="59" t="s">
        <v>14</v>
      </c>
      <c r="AF117" s="61" t="s">
        <v>15</v>
      </c>
      <c r="AG117" s="61" t="s">
        <v>16</v>
      </c>
      <c r="AH117" s="1" t="str">
        <f aca="false">IF(AC115="But Not Over",Y112,"")</f>
        <v/>
      </c>
      <c r="AI117" s="81" t="str">
        <f aca="false">IF(AC115="But Not Over",VLOOKUP(AH117,'CPI Data'!$A$19:$N$117,14),"")</f>
        <v/>
      </c>
    </row>
    <row r="118" customFormat="false" ht="12" hidden="false" customHeight="false" outlineLevel="0" collapsed="false">
      <c r="A118" s="63" t="n">
        <v>0.1</v>
      </c>
      <c r="B118" s="2" t="n">
        <v>0</v>
      </c>
      <c r="C118" s="45" t="n">
        <v>14300</v>
      </c>
      <c r="E118" s="63" t="n">
        <v>0.1</v>
      </c>
      <c r="F118" s="45" t="n">
        <v>0</v>
      </c>
      <c r="G118" s="45" t="n">
        <v>7150</v>
      </c>
      <c r="H118" s="64"/>
      <c r="I118" s="63" t="n">
        <v>0.1</v>
      </c>
      <c r="J118" s="45" t="n">
        <v>0</v>
      </c>
      <c r="K118" s="45" t="n">
        <v>7150</v>
      </c>
      <c r="L118" s="42"/>
      <c r="M118" s="63" t="n">
        <v>0.1</v>
      </c>
      <c r="N118" s="45" t="n">
        <v>0</v>
      </c>
      <c r="O118" s="45" t="n">
        <v>10200</v>
      </c>
      <c r="S118" s="63" t="n">
        <v>0.1</v>
      </c>
      <c r="T118" s="2" t="n">
        <f aca="false">B118*$AI$23/$AI$119</f>
        <v>0</v>
      </c>
      <c r="U118" s="2" t="n">
        <f aca="false">C118*$AI$23/$AI$119</f>
        <v>17380.5939650609</v>
      </c>
      <c r="V118" s="3" t="n">
        <f aca="false">D118*$AI$23/$AI$119</f>
        <v>0</v>
      </c>
      <c r="W118" s="63" t="n">
        <v>0.1</v>
      </c>
      <c r="X118" s="2" t="n">
        <f aca="false">F118*$AI$23/$AI$119</f>
        <v>0</v>
      </c>
      <c r="Y118" s="2" t="n">
        <f aca="false">G118*$AI$23/$AI$119</f>
        <v>8690.29698253044</v>
      </c>
      <c r="Z118" s="3" t="n">
        <f aca="false">H118*$AI$23/$AI$119</f>
        <v>0</v>
      </c>
      <c r="AA118" s="63" t="n">
        <v>0.1</v>
      </c>
      <c r="AB118" s="2" t="n">
        <f aca="false">J118*$AI$23/$AI$119</f>
        <v>0</v>
      </c>
      <c r="AC118" s="2" t="n">
        <f aca="false">K118*$AI$23/$AI$119</f>
        <v>8690.29698253044</v>
      </c>
      <c r="AD118" s="3" t="n">
        <f aca="false">L118*$AI$23/$AI$119</f>
        <v>0</v>
      </c>
      <c r="AE118" s="63" t="n">
        <v>0.1</v>
      </c>
      <c r="AF118" s="2" t="n">
        <f aca="false">N118*$AI$23/$AI$119</f>
        <v>0</v>
      </c>
      <c r="AG118" s="2" t="n">
        <f aca="false">O118*$AI$23/$AI$119</f>
        <v>12397.3467443092</v>
      </c>
      <c r="AH118" s="1" t="str">
        <f aca="false">IF(AC116="But Not Over",Y113,"")</f>
        <v/>
      </c>
      <c r="AI118" s="81" t="str">
        <f aca="false">IF(AC116="But Not Over",VLOOKUP(AH118,'CPI Data'!$A$19:$N$117,14),"")</f>
        <v/>
      </c>
    </row>
    <row r="119" customFormat="false" ht="12" hidden="false" customHeight="false" outlineLevel="0" collapsed="false">
      <c r="A119" s="63" t="n">
        <v>0.15</v>
      </c>
      <c r="B119" s="2" t="n">
        <v>14300</v>
      </c>
      <c r="C119" s="45" t="n">
        <v>58100</v>
      </c>
      <c r="E119" s="63" t="n">
        <v>0.15</v>
      </c>
      <c r="F119" s="45" t="n">
        <v>7150</v>
      </c>
      <c r="G119" s="45" t="n">
        <v>29050</v>
      </c>
      <c r="H119" s="64"/>
      <c r="I119" s="63" t="n">
        <v>0.15</v>
      </c>
      <c r="J119" s="45" t="n">
        <v>7150</v>
      </c>
      <c r="K119" s="45" t="n">
        <v>29050</v>
      </c>
      <c r="L119" s="42"/>
      <c r="M119" s="63" t="n">
        <v>0.15</v>
      </c>
      <c r="N119" s="45" t="n">
        <v>10200</v>
      </c>
      <c r="O119" s="45" t="n">
        <v>38900</v>
      </c>
      <c r="S119" s="63" t="n">
        <v>0.15</v>
      </c>
      <c r="T119" s="2" t="n">
        <f aca="false">B119*$AI$23/$AI$119</f>
        <v>17380.5939650609</v>
      </c>
      <c r="U119" s="2" t="n">
        <f aca="false">C119*$AI$23/$AI$119</f>
        <v>70616.2593965061</v>
      </c>
      <c r="W119" s="63" t="n">
        <v>0.15</v>
      </c>
      <c r="X119" s="2" t="n">
        <f aca="false">F119*$AI$23/$AI$119</f>
        <v>8690.29698253044</v>
      </c>
      <c r="Y119" s="2" t="n">
        <f aca="false">G119*$AI$23/$AI$119</f>
        <v>35308.129698253</v>
      </c>
      <c r="Z119" s="80"/>
      <c r="AA119" s="63" t="n">
        <v>0.15</v>
      </c>
      <c r="AB119" s="2" t="n">
        <f aca="false">J119*$AI$23/$AI$119</f>
        <v>8690.29698253044</v>
      </c>
      <c r="AC119" s="2" t="n">
        <f aca="false">K119*$AI$23/$AI$119</f>
        <v>35308.129698253</v>
      </c>
      <c r="AD119" s="47"/>
      <c r="AE119" s="63" t="n">
        <v>0.15</v>
      </c>
      <c r="AF119" s="2" t="n">
        <f aca="false">N119*$AI$23/$AI$119</f>
        <v>12397.3467443092</v>
      </c>
      <c r="AG119" s="2" t="n">
        <f aca="false">O119*$AI$23/$AI$119</f>
        <v>47280.0772895712</v>
      </c>
      <c r="AH119" s="1" t="n">
        <f aca="false">IF(AC117="But Not Over",Y114,"")</f>
        <v>2004</v>
      </c>
      <c r="AI119" s="81" t="n">
        <f aca="false">IF(AC117="But Not Over",VLOOKUP(AH119,'CPI Data'!$A$19:$N$117,14),"")</f>
        <v>188.9</v>
      </c>
    </row>
    <row r="120" customFormat="false" ht="12" hidden="false" customHeight="false" outlineLevel="0" collapsed="false">
      <c r="A120" s="63" t="n">
        <v>0.25</v>
      </c>
      <c r="B120" s="2" t="n">
        <v>58100</v>
      </c>
      <c r="C120" s="45" t="n">
        <v>117250</v>
      </c>
      <c r="E120" s="63" t="n">
        <v>0.25</v>
      </c>
      <c r="F120" s="45" t="n">
        <v>29050</v>
      </c>
      <c r="G120" s="45" t="n">
        <v>58625</v>
      </c>
      <c r="H120" s="64"/>
      <c r="I120" s="63" t="n">
        <v>0.25</v>
      </c>
      <c r="J120" s="45" t="n">
        <v>29050</v>
      </c>
      <c r="K120" s="45" t="n">
        <v>70350</v>
      </c>
      <c r="L120" s="42"/>
      <c r="M120" s="63" t="n">
        <v>0.25</v>
      </c>
      <c r="N120" s="45" t="n">
        <v>38900</v>
      </c>
      <c r="O120" s="45" t="n">
        <v>100500</v>
      </c>
      <c r="S120" s="63" t="n">
        <v>0.25</v>
      </c>
      <c r="T120" s="2" t="n">
        <f aca="false">B120*$AI$23/$AI$119</f>
        <v>70616.2593965061</v>
      </c>
      <c r="U120" s="2" t="n">
        <f aca="false">C120*$AI$23/$AI$119</f>
        <v>142508.716251985</v>
      </c>
      <c r="W120" s="63" t="n">
        <v>0.25</v>
      </c>
      <c r="X120" s="2" t="n">
        <f aca="false">F120*$AI$23/$AI$119</f>
        <v>35308.129698253</v>
      </c>
      <c r="Y120" s="2" t="n">
        <f aca="false">G120*$AI$23/$AI$119</f>
        <v>71254.3581259926</v>
      </c>
      <c r="Z120" s="80"/>
      <c r="AA120" s="63" t="n">
        <v>0.25</v>
      </c>
      <c r="AB120" s="2" t="n">
        <f aca="false">J120*$AI$23/$AI$119</f>
        <v>35308.129698253</v>
      </c>
      <c r="AC120" s="2" t="n">
        <f aca="false">K120*$AI$23/$AI$119</f>
        <v>85505.2297511911</v>
      </c>
      <c r="AD120" s="47"/>
      <c r="AE120" s="63" t="n">
        <v>0.25</v>
      </c>
      <c r="AF120" s="2" t="n">
        <f aca="false">N120*$AI$23/$AI$119</f>
        <v>47280.0772895712</v>
      </c>
      <c r="AG120" s="2" t="n">
        <f aca="false">O120*$AI$23/$AI$119</f>
        <v>122150.328215987</v>
      </c>
      <c r="AH120" s="1" t="str">
        <f aca="false">IF(AC118="But Not Over",Y115,"")</f>
        <v/>
      </c>
      <c r="AI120" s="81" t="str">
        <f aca="false">IF(AC118="But Not Over",VLOOKUP(AH120,'CPI Data'!$A$19:$N$117,14),"")</f>
        <v/>
      </c>
    </row>
    <row r="121" customFormat="false" ht="12" hidden="false" customHeight="false" outlineLevel="0" collapsed="false">
      <c r="A121" s="63" t="n">
        <v>0.28</v>
      </c>
      <c r="B121" s="2" t="n">
        <v>117250</v>
      </c>
      <c r="C121" s="45" t="n">
        <v>178650</v>
      </c>
      <c r="E121" s="63" t="n">
        <v>0.28</v>
      </c>
      <c r="F121" s="45" t="n">
        <v>58625</v>
      </c>
      <c r="G121" s="45" t="n">
        <v>89325</v>
      </c>
      <c r="H121" s="64"/>
      <c r="I121" s="63" t="n">
        <v>0.28</v>
      </c>
      <c r="J121" s="45" t="n">
        <v>70350</v>
      </c>
      <c r="K121" s="45" t="n">
        <v>146750</v>
      </c>
      <c r="L121" s="42"/>
      <c r="M121" s="63" t="n">
        <v>0.28</v>
      </c>
      <c r="N121" s="45" t="n">
        <v>100500</v>
      </c>
      <c r="O121" s="45" t="n">
        <v>162700</v>
      </c>
      <c r="S121" s="63" t="n">
        <v>0.28</v>
      </c>
      <c r="T121" s="2" t="n">
        <f aca="false">B121*$AI$23/$AI$119</f>
        <v>142508.716251985</v>
      </c>
      <c r="U121" s="2" t="n">
        <f aca="false">C121*$AI$23/$AI$119</f>
        <v>217135.881948121</v>
      </c>
      <c r="W121" s="63" t="n">
        <v>0.28</v>
      </c>
      <c r="X121" s="2" t="n">
        <f aca="false">F121*$AI$23/$AI$119</f>
        <v>71254.3581259926</v>
      </c>
      <c r="Y121" s="2" t="n">
        <f aca="false">G121*$AI$23/$AI$119</f>
        <v>108567.94097406</v>
      </c>
      <c r="Z121" s="80"/>
      <c r="AA121" s="63" t="n">
        <v>0.28</v>
      </c>
      <c r="AB121" s="2" t="n">
        <f aca="false">J121*$AI$23/$AI$119</f>
        <v>85505.2297511911</v>
      </c>
      <c r="AC121" s="2" t="n">
        <f aca="false">K121*$AI$23/$AI$119</f>
        <v>178363.78771837</v>
      </c>
      <c r="AD121" s="47"/>
      <c r="AE121" s="63" t="n">
        <v>0.28</v>
      </c>
      <c r="AF121" s="2" t="n">
        <f aca="false">N121*$AI$23/$AI$119</f>
        <v>122150.328215987</v>
      </c>
      <c r="AG121" s="2" t="n">
        <f aca="false">O121*$AI$23/$AI$119</f>
        <v>197749.834833245</v>
      </c>
      <c r="AH121" s="1" t="str">
        <f aca="false">IF(AC119="But Not Over",Y116,"")</f>
        <v/>
      </c>
      <c r="AI121" s="81" t="str">
        <f aca="false">IF(AC119="But Not Over",VLOOKUP(AH121,'CPI Data'!$A$19:$N$117,14),"")</f>
        <v/>
      </c>
    </row>
    <row r="122" customFormat="false" ht="12" hidden="false" customHeight="false" outlineLevel="0" collapsed="false">
      <c r="A122" s="63" t="n">
        <v>0.33</v>
      </c>
      <c r="B122" s="2" t="n">
        <v>178650</v>
      </c>
      <c r="C122" s="45" t="n">
        <v>319100</v>
      </c>
      <c r="E122" s="63" t="n">
        <v>0.33</v>
      </c>
      <c r="F122" s="45" t="n">
        <v>89325</v>
      </c>
      <c r="G122" s="45" t="n">
        <v>159550</v>
      </c>
      <c r="H122" s="64"/>
      <c r="I122" s="63" t="n">
        <v>0.33</v>
      </c>
      <c r="J122" s="45" t="n">
        <v>146750</v>
      </c>
      <c r="K122" s="45" t="n">
        <v>319100</v>
      </c>
      <c r="L122" s="42"/>
      <c r="M122" s="63" t="n">
        <v>0.33</v>
      </c>
      <c r="N122" s="45" t="n">
        <v>162700</v>
      </c>
      <c r="O122" s="45" t="n">
        <v>319100</v>
      </c>
      <c r="S122" s="63" t="n">
        <v>0.33</v>
      </c>
      <c r="T122" s="2" t="n">
        <f aca="false">B122*$AI$23/$AI$119</f>
        <v>217135.881948121</v>
      </c>
      <c r="U122" s="2" t="n">
        <f aca="false">C122*$AI$23/$AI$119</f>
        <v>387842.484912652</v>
      </c>
      <c r="W122" s="63" t="n">
        <v>0.33</v>
      </c>
      <c r="X122" s="2" t="n">
        <f aca="false">F122*$AI$23/$AI$119</f>
        <v>108567.94097406</v>
      </c>
      <c r="Y122" s="2" t="n">
        <f aca="false">G122*$AI$23/$AI$119</f>
        <v>193921.242456326</v>
      </c>
      <c r="Z122" s="80"/>
      <c r="AA122" s="63" t="n">
        <v>0.33</v>
      </c>
      <c r="AB122" s="2" t="n">
        <f aca="false">J122*$AI$23/$AI$119</f>
        <v>178363.78771837</v>
      </c>
      <c r="AC122" s="2" t="n">
        <f aca="false">K122*$AI$23/$AI$119</f>
        <v>387842.484912652</v>
      </c>
      <c r="AD122" s="47"/>
      <c r="AE122" s="63" t="n">
        <v>0.33</v>
      </c>
      <c r="AF122" s="2" t="n">
        <f aca="false">N122*$AI$23/$AI$119</f>
        <v>197749.834833245</v>
      </c>
      <c r="AG122" s="2" t="n">
        <f aca="false">O122*$AI$23/$AI$119</f>
        <v>387842.484912652</v>
      </c>
      <c r="AH122" s="1" t="str">
        <f aca="false">IF(AC120="But Not Over",Y117,"")</f>
        <v/>
      </c>
      <c r="AI122" s="81" t="str">
        <f aca="false">IF(AC120="But Not Over",VLOOKUP(AH122,'CPI Data'!$A$19:$N$117,14),"")</f>
        <v/>
      </c>
    </row>
    <row r="123" customFormat="false" ht="12" hidden="false" customHeight="false" outlineLevel="0" collapsed="false">
      <c r="A123" s="63" t="n">
        <v>0.35</v>
      </c>
      <c r="B123" s="2" t="n">
        <v>319100</v>
      </c>
      <c r="C123" s="65" t="s">
        <v>18</v>
      </c>
      <c r="D123" s="62"/>
      <c r="E123" s="83" t="n">
        <v>0.35</v>
      </c>
      <c r="F123" s="65" t="n">
        <v>159550</v>
      </c>
      <c r="G123" s="65" t="s">
        <v>18</v>
      </c>
      <c r="H123" s="62"/>
      <c r="I123" s="83" t="n">
        <v>0.35</v>
      </c>
      <c r="J123" s="65" t="n">
        <v>319100</v>
      </c>
      <c r="K123" s="65" t="s">
        <v>18</v>
      </c>
      <c r="L123" s="85"/>
      <c r="M123" s="83" t="n">
        <v>0.35</v>
      </c>
      <c r="N123" s="65" t="n">
        <v>319500</v>
      </c>
      <c r="O123" s="65" t="s">
        <v>18</v>
      </c>
      <c r="S123" s="63" t="n">
        <v>0.35</v>
      </c>
      <c r="T123" s="2" t="n">
        <f aca="false">B123*$AI$23/$AI$119</f>
        <v>387842.484912652</v>
      </c>
      <c r="U123" s="65" t="s">
        <v>18</v>
      </c>
      <c r="V123" s="84"/>
      <c r="W123" s="83" t="n">
        <v>0.35</v>
      </c>
      <c r="X123" s="2" t="n">
        <f aca="false">F123*$AI$23/$AI$119</f>
        <v>193921.242456326</v>
      </c>
      <c r="Y123" s="65" t="s">
        <v>18</v>
      </c>
      <c r="Z123" s="84"/>
      <c r="AA123" s="83" t="n">
        <v>0.35</v>
      </c>
      <c r="AB123" s="2" t="n">
        <f aca="false">J123*$AI$23/$AI$119</f>
        <v>387842.484912652</v>
      </c>
      <c r="AC123" s="65" t="s">
        <v>18</v>
      </c>
      <c r="AD123" s="86"/>
      <c r="AE123" s="83" t="n">
        <v>0.35</v>
      </c>
      <c r="AF123" s="2" t="n">
        <f aca="false">N123*$AI$23/$AI$119</f>
        <v>388328.655373213</v>
      </c>
      <c r="AG123" s="65" t="s">
        <v>18</v>
      </c>
      <c r="AH123" s="1" t="str">
        <f aca="false">IF(AC121="But Not Over",Y118,"")</f>
        <v/>
      </c>
      <c r="AI123" s="81" t="str">
        <f aca="false">IF(AC121="But Not Over",VLOOKUP(AH123,'CPI Data'!$A$19:$N$117,14),"")</f>
        <v/>
      </c>
    </row>
    <row r="124" customFormat="false" ht="12" hidden="false" customHeight="false" outlineLevel="0" collapsed="false">
      <c r="A124" s="66" t="s">
        <v>20</v>
      </c>
      <c r="B124" s="42"/>
      <c r="C124" s="42"/>
      <c r="E124" s="42"/>
      <c r="F124" s="42"/>
      <c r="G124" s="42"/>
      <c r="H124" s="67"/>
      <c r="I124" s="42"/>
      <c r="J124" s="42"/>
      <c r="K124" s="42"/>
      <c r="L124" s="42"/>
      <c r="M124" s="42"/>
      <c r="N124" s="42"/>
      <c r="O124" s="42"/>
      <c r="S124" s="66" t="s">
        <v>20</v>
      </c>
      <c r="T124" s="45"/>
      <c r="U124" s="45"/>
      <c r="W124" s="42"/>
      <c r="X124" s="45"/>
      <c r="Y124" s="45"/>
      <c r="Z124" s="68"/>
      <c r="AA124" s="42"/>
      <c r="AB124" s="45"/>
      <c r="AC124" s="45"/>
      <c r="AD124" s="47"/>
      <c r="AE124" s="42"/>
      <c r="AF124" s="45"/>
      <c r="AG124" s="45"/>
      <c r="AH124" s="1" t="str">
        <f aca="false">IF(AC122="But Not Over",Y119,"")</f>
        <v/>
      </c>
      <c r="AI124" s="81" t="str">
        <f aca="false">IF(AC122="But Not Over",VLOOKUP(AH124,'CPI Data'!$A$19:$N$117,14),"")</f>
        <v/>
      </c>
    </row>
    <row r="125" customFormat="false" ht="12" hidden="false" customHeight="false" outlineLevel="0" collapsed="false">
      <c r="A125" s="42"/>
      <c r="B125" s="42"/>
      <c r="C125" s="42"/>
      <c r="E125" s="42"/>
      <c r="F125" s="42"/>
      <c r="G125" s="42"/>
      <c r="H125" s="64"/>
      <c r="I125" s="42"/>
      <c r="J125" s="42"/>
      <c r="K125" s="42"/>
      <c r="L125" s="42"/>
      <c r="M125" s="42"/>
      <c r="N125" s="42"/>
      <c r="O125" s="42"/>
      <c r="AH125" s="1" t="str">
        <f aca="false">IF(AC123="But Not Over",Y120,"")</f>
        <v/>
      </c>
      <c r="AI125" s="81" t="str">
        <f aca="false">IF(AC123="But Not Over",VLOOKUP(AH125,'CPI Data'!$A$19:$N$117,14),"")</f>
        <v/>
      </c>
    </row>
    <row r="126" customFormat="false" ht="12.75" hidden="false" customHeight="false" outlineLevel="0" collapsed="false">
      <c r="B126" s="74"/>
      <c r="C126" s="43" t="s">
        <v>7</v>
      </c>
      <c r="G126" s="75" t="n">
        <v>2003</v>
      </c>
      <c r="H126" s="75"/>
      <c r="I126" s="75"/>
      <c r="J126" s="74"/>
      <c r="L126" s="87"/>
      <c r="N126" s="74"/>
      <c r="T126" s="77"/>
      <c r="U126" s="69" t="s">
        <v>21</v>
      </c>
      <c r="W126" s="1"/>
      <c r="Y126" s="75" t="n">
        <v>2003</v>
      </c>
      <c r="Z126" s="75"/>
      <c r="AA126" s="75"/>
      <c r="AB126" s="46" t="str">
        <f aca="false">CONCATENATE("CPI: ",AI131)</f>
        <v>CPI: 184</v>
      </c>
      <c r="AD126" s="88"/>
      <c r="AE126" s="1"/>
      <c r="AF126" s="77"/>
      <c r="AH126" s="1" t="str">
        <f aca="false">IF(AC124="But Not Over",Y121,"")</f>
        <v/>
      </c>
      <c r="AI126" s="81" t="str">
        <f aca="false">IF(AC124="But Not Over",VLOOKUP(AH126,'CPI Data'!$A$19:$N$117,14),"")</f>
        <v/>
      </c>
    </row>
    <row r="127" customFormat="false" ht="12" hidden="false" customHeight="false" outlineLevel="0" collapsed="false">
      <c r="A127" s="49"/>
      <c r="B127" s="49" t="s">
        <v>8</v>
      </c>
      <c r="C127" s="49"/>
      <c r="D127" s="49"/>
      <c r="E127" s="49"/>
      <c r="F127" s="49" t="s">
        <v>9</v>
      </c>
      <c r="G127" s="49"/>
      <c r="H127" s="49"/>
      <c r="I127" s="49"/>
      <c r="J127" s="49" t="s">
        <v>10</v>
      </c>
      <c r="K127" s="48"/>
      <c r="L127" s="48"/>
      <c r="M127" s="48"/>
      <c r="N127" s="49" t="s">
        <v>11</v>
      </c>
      <c r="O127" s="49"/>
      <c r="S127" s="49"/>
      <c r="T127" s="51" t="s">
        <v>8</v>
      </c>
      <c r="U127" s="51"/>
      <c r="V127" s="54"/>
      <c r="W127" s="49"/>
      <c r="X127" s="51" t="s">
        <v>9</v>
      </c>
      <c r="Y127" s="51"/>
      <c r="Z127" s="54"/>
      <c r="AA127" s="49"/>
      <c r="AB127" s="51" t="s">
        <v>10</v>
      </c>
      <c r="AC127" s="52"/>
      <c r="AD127" s="55"/>
      <c r="AE127" s="48"/>
      <c r="AF127" s="51" t="s">
        <v>11</v>
      </c>
      <c r="AG127" s="51"/>
      <c r="AH127" s="1" t="str">
        <f aca="false">IF(AC125="But Not Over",Y122,"")</f>
        <v/>
      </c>
      <c r="AI127" s="81" t="str">
        <f aca="false">IF(AC125="But Not Over",VLOOKUP(AH127,'CPI Data'!$A$19:$N$117,14),"")</f>
        <v/>
      </c>
    </row>
    <row r="128" customFormat="false" ht="12" hidden="false" customHeight="false" outlineLevel="0" collapsed="false">
      <c r="A128" s="56" t="s">
        <v>12</v>
      </c>
      <c r="B128" s="57" t="s">
        <v>13</v>
      </c>
      <c r="C128" s="57"/>
      <c r="D128" s="49"/>
      <c r="E128" s="56" t="s">
        <v>12</v>
      </c>
      <c r="F128" s="57" t="s">
        <v>13</v>
      </c>
      <c r="G128" s="57"/>
      <c r="H128" s="49"/>
      <c r="I128" s="56" t="s">
        <v>12</v>
      </c>
      <c r="J128" s="57" t="s">
        <v>13</v>
      </c>
      <c r="K128" s="57"/>
      <c r="L128" s="89"/>
      <c r="M128" s="56" t="s">
        <v>12</v>
      </c>
      <c r="N128" s="57" t="s">
        <v>13</v>
      </c>
      <c r="O128" s="57"/>
      <c r="S128" s="56" t="s">
        <v>12</v>
      </c>
      <c r="T128" s="58" t="s">
        <v>13</v>
      </c>
      <c r="U128" s="58"/>
      <c r="V128" s="54"/>
      <c r="W128" s="56" t="s">
        <v>12</v>
      </c>
      <c r="X128" s="58" t="s">
        <v>13</v>
      </c>
      <c r="Y128" s="58"/>
      <c r="Z128" s="54"/>
      <c r="AA128" s="56" t="s">
        <v>12</v>
      </c>
      <c r="AB128" s="58" t="s">
        <v>13</v>
      </c>
      <c r="AC128" s="58"/>
      <c r="AD128" s="90"/>
      <c r="AE128" s="56" t="s">
        <v>12</v>
      </c>
      <c r="AF128" s="58" t="s">
        <v>13</v>
      </c>
      <c r="AG128" s="58"/>
      <c r="AH128" s="1" t="str">
        <f aca="false">IF(AC126="But Not Over",Y123,"")</f>
        <v/>
      </c>
      <c r="AI128" s="81" t="str">
        <f aca="false">IF(AC126="But Not Over",VLOOKUP(AH128,'CPI Data'!$A$19:$N$117,14),"")</f>
        <v/>
      </c>
    </row>
    <row r="129" customFormat="false" ht="12" hidden="false" customHeight="false" outlineLevel="0" collapsed="false">
      <c r="A129" s="59" t="s">
        <v>14</v>
      </c>
      <c r="B129" s="60" t="s">
        <v>15</v>
      </c>
      <c r="C129" s="60" t="s">
        <v>16</v>
      </c>
      <c r="D129" s="49"/>
      <c r="E129" s="59" t="s">
        <v>14</v>
      </c>
      <c r="F129" s="60" t="s">
        <v>15</v>
      </c>
      <c r="G129" s="60" t="s">
        <v>16</v>
      </c>
      <c r="H129" s="49"/>
      <c r="I129" s="59" t="s">
        <v>14</v>
      </c>
      <c r="J129" s="60" t="s">
        <v>15</v>
      </c>
      <c r="K129" s="60" t="s">
        <v>16</v>
      </c>
      <c r="L129" s="89"/>
      <c r="M129" s="59" t="s">
        <v>14</v>
      </c>
      <c r="N129" s="60" t="s">
        <v>15</v>
      </c>
      <c r="O129" s="60" t="s">
        <v>16</v>
      </c>
      <c r="S129" s="59" t="s">
        <v>14</v>
      </c>
      <c r="T129" s="61" t="s">
        <v>15</v>
      </c>
      <c r="U129" s="61" t="s">
        <v>16</v>
      </c>
      <c r="V129" s="54"/>
      <c r="W129" s="59" t="s">
        <v>14</v>
      </c>
      <c r="X129" s="61" t="s">
        <v>15</v>
      </c>
      <c r="Y129" s="61" t="s">
        <v>16</v>
      </c>
      <c r="Z129" s="54"/>
      <c r="AA129" s="59" t="s">
        <v>14</v>
      </c>
      <c r="AB129" s="61" t="s">
        <v>15</v>
      </c>
      <c r="AC129" s="61" t="s">
        <v>16</v>
      </c>
      <c r="AD129" s="90"/>
      <c r="AE129" s="59" t="s">
        <v>14</v>
      </c>
      <c r="AF129" s="61" t="s">
        <v>15</v>
      </c>
      <c r="AG129" s="61" t="s">
        <v>16</v>
      </c>
      <c r="AH129" s="1" t="str">
        <f aca="false">IF(AC127="But Not Over",Y124,"")</f>
        <v/>
      </c>
      <c r="AI129" s="81" t="str">
        <f aca="false">IF(AC127="But Not Over",VLOOKUP(AH129,'CPI Data'!$A$19:$N$117,14),"")</f>
        <v/>
      </c>
    </row>
    <row r="130" customFormat="false" ht="12" hidden="false" customHeight="false" outlineLevel="0" collapsed="false">
      <c r="A130" s="91" t="n">
        <v>0.1</v>
      </c>
      <c r="B130" s="92" t="n">
        <v>0</v>
      </c>
      <c r="C130" s="92" t="n">
        <v>14000</v>
      </c>
      <c r="D130" s="64"/>
      <c r="E130" s="91" t="n">
        <v>0.1</v>
      </c>
      <c r="F130" s="92" t="n">
        <v>0</v>
      </c>
      <c r="G130" s="92" t="n">
        <v>7000</v>
      </c>
      <c r="H130" s="64"/>
      <c r="I130" s="91" t="n">
        <v>0.1</v>
      </c>
      <c r="J130" s="92" t="n">
        <v>0</v>
      </c>
      <c r="K130" s="92" t="n">
        <v>7000</v>
      </c>
      <c r="L130" s="93"/>
      <c r="M130" s="91" t="n">
        <v>0.1</v>
      </c>
      <c r="N130" s="92" t="n">
        <v>0</v>
      </c>
      <c r="O130" s="92" t="n">
        <v>10000</v>
      </c>
      <c r="S130" s="91" t="n">
        <v>0.1</v>
      </c>
      <c r="T130" s="2" t="n">
        <f aca="false">B130*$AI$23/$AI$131</f>
        <v>0</v>
      </c>
      <c r="U130" s="2" t="n">
        <f aca="false">C130*$AI$23/$AI$131</f>
        <v>17469.1086956522</v>
      </c>
      <c r="V130" s="3" t="n">
        <f aca="false">D130*$AI$23/$AI$131</f>
        <v>0</v>
      </c>
      <c r="W130" s="91" t="n">
        <v>0.1</v>
      </c>
      <c r="X130" s="2" t="n">
        <f aca="false">F130*$AI$23/$AI$131</f>
        <v>0</v>
      </c>
      <c r="Y130" s="2" t="n">
        <f aca="false">G130*$AI$23/$AI$131</f>
        <v>8734.55434782609</v>
      </c>
      <c r="Z130" s="3" t="n">
        <f aca="false">H130*$AI$23/$AI$131</f>
        <v>0</v>
      </c>
      <c r="AA130" s="91" t="n">
        <v>0.1</v>
      </c>
      <c r="AB130" s="2" t="n">
        <f aca="false">J130*$AI$23/$AI$131</f>
        <v>0</v>
      </c>
      <c r="AC130" s="2" t="n">
        <f aca="false">K130*$AI$23/$AI$131</f>
        <v>8734.55434782609</v>
      </c>
      <c r="AD130" s="3" t="n">
        <f aca="false">L130*$AI$23/$AI$131</f>
        <v>0</v>
      </c>
      <c r="AE130" s="91" t="n">
        <v>0.1</v>
      </c>
      <c r="AF130" s="2" t="n">
        <f aca="false">N130*$AI$23/$AI$131</f>
        <v>0</v>
      </c>
      <c r="AG130" s="2" t="n">
        <f aca="false">O130*$AI$23/$AI$131</f>
        <v>12477.9347826087</v>
      </c>
      <c r="AH130" s="1" t="str">
        <f aca="false">IF(AC128="But Not Over",Y125,"")</f>
        <v/>
      </c>
      <c r="AI130" s="81" t="str">
        <f aca="false">IF(AC128="But Not Over",VLOOKUP(AH130,'CPI Data'!$A$19:$N$117,14),"")</f>
        <v/>
      </c>
    </row>
    <row r="131" customFormat="false" ht="12" hidden="false" customHeight="false" outlineLevel="0" collapsed="false">
      <c r="A131" s="91" t="n">
        <v>0.15</v>
      </c>
      <c r="B131" s="92" t="n">
        <v>14000</v>
      </c>
      <c r="C131" s="92" t="n">
        <v>56800</v>
      </c>
      <c r="D131" s="64"/>
      <c r="E131" s="91" t="n">
        <v>0.15</v>
      </c>
      <c r="F131" s="92" t="n">
        <v>7000</v>
      </c>
      <c r="G131" s="92" t="n">
        <v>23725</v>
      </c>
      <c r="H131" s="64"/>
      <c r="I131" s="91" t="n">
        <v>0.15</v>
      </c>
      <c r="J131" s="92" t="n">
        <v>7000</v>
      </c>
      <c r="K131" s="92" t="n">
        <v>28400</v>
      </c>
      <c r="L131" s="93"/>
      <c r="M131" s="91" t="n">
        <v>0.15</v>
      </c>
      <c r="N131" s="92" t="n">
        <v>10000</v>
      </c>
      <c r="O131" s="92" t="n">
        <v>38050</v>
      </c>
      <c r="S131" s="91" t="n">
        <v>0.15</v>
      </c>
      <c r="T131" s="2" t="n">
        <f aca="false">B131*$AI$23/$AI$131</f>
        <v>17469.1086956522</v>
      </c>
      <c r="U131" s="2" t="n">
        <f aca="false">C131*$AI$23/$AI$131</f>
        <v>70874.6695652174</v>
      </c>
      <c r="V131" s="80"/>
      <c r="W131" s="91" t="n">
        <v>0.15</v>
      </c>
      <c r="X131" s="2" t="n">
        <f aca="false">F131*$AI$23/$AI$131</f>
        <v>8734.55434782609</v>
      </c>
      <c r="Y131" s="2" t="n">
        <f aca="false">G131*$AI$23/$AI$131</f>
        <v>29603.9002717391</v>
      </c>
      <c r="Z131" s="80"/>
      <c r="AA131" s="91" t="n">
        <v>0.15</v>
      </c>
      <c r="AB131" s="2" t="n">
        <f aca="false">J131*$AI$23/$AI$131</f>
        <v>8734.55434782609</v>
      </c>
      <c r="AC131" s="2" t="n">
        <f aca="false">K131*$AI$23/$AI$131</f>
        <v>35437.3347826087</v>
      </c>
      <c r="AD131" s="94"/>
      <c r="AE131" s="91" t="n">
        <v>0.15</v>
      </c>
      <c r="AF131" s="2" t="n">
        <f aca="false">N131*$AI$23/$AI$131</f>
        <v>12477.9347826087</v>
      </c>
      <c r="AG131" s="2" t="n">
        <f aca="false">O131*$AI$23/$AI$131</f>
        <v>47478.5418478261</v>
      </c>
      <c r="AH131" s="1" t="n">
        <f aca="false">IF(AC129="But Not Over",Y126,"")</f>
        <v>2003</v>
      </c>
      <c r="AI131" s="81" t="n">
        <f aca="false">IF(AC129="But Not Over",VLOOKUP(AH131,'CPI Data'!$A$19:$N$117,14),"")</f>
        <v>184</v>
      </c>
    </row>
    <row r="132" customFormat="false" ht="12" hidden="false" customHeight="false" outlineLevel="0" collapsed="false">
      <c r="A132" s="91" t="n">
        <v>0.25</v>
      </c>
      <c r="B132" s="92" t="n">
        <v>56800</v>
      </c>
      <c r="C132" s="92" t="n">
        <v>114650</v>
      </c>
      <c r="D132" s="64"/>
      <c r="E132" s="91" t="n">
        <v>0.25</v>
      </c>
      <c r="F132" s="92" t="n">
        <v>23725</v>
      </c>
      <c r="G132" s="92" t="n">
        <v>57325</v>
      </c>
      <c r="H132" s="64"/>
      <c r="I132" s="91" t="n">
        <v>0.25</v>
      </c>
      <c r="J132" s="92" t="n">
        <v>28400</v>
      </c>
      <c r="K132" s="92" t="n">
        <v>68800</v>
      </c>
      <c r="L132" s="93"/>
      <c r="M132" s="91" t="n">
        <v>0.25</v>
      </c>
      <c r="N132" s="92" t="n">
        <v>38050</v>
      </c>
      <c r="O132" s="92" t="n">
        <v>98250</v>
      </c>
      <c r="S132" s="91" t="n">
        <v>0.25</v>
      </c>
      <c r="T132" s="2" t="n">
        <f aca="false">B132*$AI$23/$AI$131</f>
        <v>70874.6695652174</v>
      </c>
      <c r="U132" s="2" t="n">
        <f aca="false">C132*$AI$23/$AI$131</f>
        <v>143059.522282609</v>
      </c>
      <c r="V132" s="80"/>
      <c r="W132" s="91" t="n">
        <v>0.25</v>
      </c>
      <c r="X132" s="2" t="n">
        <f aca="false">F132*$AI$23/$AI$131</f>
        <v>29603.9002717391</v>
      </c>
      <c r="Y132" s="2" t="n">
        <f aca="false">G132*$AI$23/$AI$131</f>
        <v>71529.7611413043</v>
      </c>
      <c r="Z132" s="80"/>
      <c r="AA132" s="91" t="n">
        <v>0.25</v>
      </c>
      <c r="AB132" s="2" t="n">
        <f aca="false">J132*$AI$23/$AI$131</f>
        <v>35437.3347826087</v>
      </c>
      <c r="AC132" s="2" t="n">
        <f aca="false">K132*$AI$23/$AI$131</f>
        <v>85848.1913043478</v>
      </c>
      <c r="AD132" s="94"/>
      <c r="AE132" s="91" t="n">
        <v>0.25</v>
      </c>
      <c r="AF132" s="2" t="n">
        <f aca="false">N132*$AI$23/$AI$131</f>
        <v>47478.5418478261</v>
      </c>
      <c r="AG132" s="2" t="n">
        <f aca="false">O132*$AI$23/$AI$131</f>
        <v>122595.70923913</v>
      </c>
      <c r="AH132" s="1" t="str">
        <f aca="false">IF(AC130="But Not Over",Y127,"")</f>
        <v/>
      </c>
      <c r="AI132" s="81" t="str">
        <f aca="false">IF(AC130="But Not Over",VLOOKUP(AH132,'CPI Data'!$A$19:$N$117,14),"")</f>
        <v/>
      </c>
    </row>
    <row r="133" customFormat="false" ht="12" hidden="false" customHeight="false" outlineLevel="0" collapsed="false">
      <c r="A133" s="91" t="n">
        <v>0.28</v>
      </c>
      <c r="B133" s="92" t="n">
        <v>114650</v>
      </c>
      <c r="C133" s="92" t="n">
        <v>174700</v>
      </c>
      <c r="D133" s="64"/>
      <c r="E133" s="91" t="n">
        <v>0.28</v>
      </c>
      <c r="F133" s="92" t="n">
        <v>57325</v>
      </c>
      <c r="G133" s="92" t="n">
        <v>87350</v>
      </c>
      <c r="H133" s="64"/>
      <c r="I133" s="91" t="n">
        <v>0.28</v>
      </c>
      <c r="J133" s="92" t="n">
        <v>68800</v>
      </c>
      <c r="K133" s="92" t="n">
        <v>143500</v>
      </c>
      <c r="L133" s="93"/>
      <c r="M133" s="91" t="n">
        <v>0.28</v>
      </c>
      <c r="N133" s="92" t="n">
        <v>98250</v>
      </c>
      <c r="O133" s="92" t="n">
        <v>159100</v>
      </c>
      <c r="S133" s="91" t="n">
        <v>0.28</v>
      </c>
      <c r="T133" s="2" t="n">
        <f aca="false">B133*$AI$23/$AI$131</f>
        <v>143059.522282609</v>
      </c>
      <c r="U133" s="2" t="n">
        <f aca="false">C133*$AI$23/$AI$131</f>
        <v>217989.520652174</v>
      </c>
      <c r="V133" s="80"/>
      <c r="W133" s="91" t="n">
        <v>0.28</v>
      </c>
      <c r="X133" s="2" t="n">
        <f aca="false">F133*$AI$23/$AI$131</f>
        <v>71529.7611413043</v>
      </c>
      <c r="Y133" s="2" t="n">
        <f aca="false">G133*$AI$23/$AI$131</f>
        <v>108994.760326087</v>
      </c>
      <c r="Z133" s="80"/>
      <c r="AA133" s="91" t="n">
        <v>0.28</v>
      </c>
      <c r="AB133" s="2" t="n">
        <f aca="false">J133*$AI$23/$AI$131</f>
        <v>85848.1913043478</v>
      </c>
      <c r="AC133" s="2" t="n">
        <f aca="false">K133*$AI$23/$AI$131</f>
        <v>179058.364130435</v>
      </c>
      <c r="AD133" s="94"/>
      <c r="AE133" s="91" t="n">
        <v>0.28</v>
      </c>
      <c r="AF133" s="2" t="n">
        <f aca="false">N133*$AI$23/$AI$131</f>
        <v>122595.70923913</v>
      </c>
      <c r="AG133" s="2" t="n">
        <f aca="false">O133*$AI$23/$AI$131</f>
        <v>198523.942391304</v>
      </c>
      <c r="AH133" s="1" t="str">
        <f aca="false">IF(AC131="But Not Over",Y128,"")</f>
        <v/>
      </c>
      <c r="AI133" s="81" t="str">
        <f aca="false">IF(AC131="But Not Over",VLOOKUP(AH133,'CPI Data'!$A$19:$N$117,14),"")</f>
        <v/>
      </c>
    </row>
    <row r="134" customFormat="false" ht="12" hidden="false" customHeight="false" outlineLevel="0" collapsed="false">
      <c r="A134" s="91" t="n">
        <v>0.33</v>
      </c>
      <c r="B134" s="92" t="n">
        <v>174700</v>
      </c>
      <c r="C134" s="95" t="n">
        <v>311950</v>
      </c>
      <c r="D134" s="64"/>
      <c r="E134" s="91" t="n">
        <v>0.33</v>
      </c>
      <c r="F134" s="92" t="n">
        <v>87350</v>
      </c>
      <c r="G134" s="95" t="n">
        <v>155975</v>
      </c>
      <c r="H134" s="64"/>
      <c r="I134" s="91" t="n">
        <v>0.33</v>
      </c>
      <c r="J134" s="92" t="n">
        <v>143500</v>
      </c>
      <c r="K134" s="95" t="n">
        <v>311950</v>
      </c>
      <c r="L134" s="93"/>
      <c r="M134" s="91" t="n">
        <v>0.33</v>
      </c>
      <c r="N134" s="92" t="n">
        <v>159100</v>
      </c>
      <c r="O134" s="95" t="n">
        <v>311950</v>
      </c>
      <c r="S134" s="91" t="n">
        <v>0.33</v>
      </c>
      <c r="T134" s="2" t="n">
        <f aca="false">B134*$AI$23/$AI$131</f>
        <v>217989.520652174</v>
      </c>
      <c r="U134" s="2" t="n">
        <f aca="false">C134*$AI$23/$AI$131</f>
        <v>389249.175543478</v>
      </c>
      <c r="V134" s="80"/>
      <c r="W134" s="91" t="n">
        <v>0.33</v>
      </c>
      <c r="X134" s="2" t="n">
        <f aca="false">F134*$AI$23/$AI$131</f>
        <v>108994.760326087</v>
      </c>
      <c r="Y134" s="2" t="n">
        <f aca="false">G134*$AI$23/$AI$131</f>
        <v>194624.587771739</v>
      </c>
      <c r="Z134" s="80"/>
      <c r="AA134" s="91" t="n">
        <v>0.33</v>
      </c>
      <c r="AB134" s="2" t="n">
        <f aca="false">J134*$AI$23/$AI$131</f>
        <v>179058.364130435</v>
      </c>
      <c r="AC134" s="2" t="n">
        <f aca="false">K134*$AI$23/$AI$131</f>
        <v>389249.175543478</v>
      </c>
      <c r="AD134" s="94"/>
      <c r="AE134" s="91" t="n">
        <v>0.33</v>
      </c>
      <c r="AF134" s="2" t="n">
        <f aca="false">N134*$AI$23/$AI$131</f>
        <v>198523.942391304</v>
      </c>
      <c r="AG134" s="2" t="n">
        <f aca="false">O134*$AI$23/$AI$131</f>
        <v>389249.175543478</v>
      </c>
      <c r="AH134" s="1" t="str">
        <f aca="false">IF(AC132="But Not Over",Y129,"")</f>
        <v/>
      </c>
      <c r="AI134" s="81" t="str">
        <f aca="false">IF(AC132="But Not Over",VLOOKUP(AH134,'CPI Data'!$A$19:$N$117,14),"")</f>
        <v/>
      </c>
    </row>
    <row r="135" customFormat="false" ht="12" hidden="false" customHeight="false" outlineLevel="0" collapsed="false">
      <c r="A135" s="91" t="n">
        <v>0.35</v>
      </c>
      <c r="B135" s="92" t="n">
        <v>311950</v>
      </c>
      <c r="C135" s="95" t="s">
        <v>18</v>
      </c>
      <c r="D135" s="64"/>
      <c r="E135" s="91" t="n">
        <v>0.35</v>
      </c>
      <c r="F135" s="92" t="n">
        <v>155975</v>
      </c>
      <c r="G135" s="95" t="s">
        <v>18</v>
      </c>
      <c r="H135" s="64"/>
      <c r="I135" s="91" t="n">
        <v>0.35</v>
      </c>
      <c r="J135" s="92" t="n">
        <v>311950</v>
      </c>
      <c r="K135" s="95" t="s">
        <v>18</v>
      </c>
      <c r="L135" s="93"/>
      <c r="M135" s="91" t="n">
        <v>0.35</v>
      </c>
      <c r="N135" s="92" t="n">
        <v>311950</v>
      </c>
      <c r="O135" s="95" t="s">
        <v>18</v>
      </c>
      <c r="S135" s="91" t="n">
        <v>0.35</v>
      </c>
      <c r="T135" s="2" t="n">
        <f aca="false">B135*$AI$23/$AI$131</f>
        <v>389249.175543478</v>
      </c>
      <c r="U135" s="79" t="s">
        <v>18</v>
      </c>
      <c r="V135" s="80"/>
      <c r="W135" s="91" t="n">
        <v>0.35</v>
      </c>
      <c r="X135" s="2" t="n">
        <f aca="false">F135*$AI$23/$AI$131</f>
        <v>194624.587771739</v>
      </c>
      <c r="Y135" s="79" t="s">
        <v>18</v>
      </c>
      <c r="Z135" s="80"/>
      <c r="AA135" s="91" t="n">
        <v>0.35</v>
      </c>
      <c r="AB135" s="2" t="n">
        <f aca="false">J135*$AI$23/$AI$131</f>
        <v>389249.175543478</v>
      </c>
      <c r="AC135" s="79" t="s">
        <v>18</v>
      </c>
      <c r="AD135" s="94"/>
      <c r="AE135" s="91" t="n">
        <v>0.35</v>
      </c>
      <c r="AF135" s="2" t="n">
        <f aca="false">N135*$AI$23/$AI$131</f>
        <v>389249.175543478</v>
      </c>
      <c r="AG135" s="79" t="s">
        <v>18</v>
      </c>
      <c r="AH135" s="1" t="str">
        <f aca="false">IF(AC133="But Not Over",Y130,"")</f>
        <v/>
      </c>
      <c r="AI135" s="81" t="str">
        <f aca="false">IF(AC133="But Not Over",VLOOKUP(AH135,'CPI Data'!$A$19:$N$117,14),"")</f>
        <v/>
      </c>
    </row>
    <row r="136" customFormat="false" ht="12" hidden="false" customHeight="false" outlineLevel="0" collapsed="false">
      <c r="A136" s="66" t="s">
        <v>20</v>
      </c>
      <c r="B136" s="42"/>
      <c r="C136" s="42"/>
      <c r="E136" s="42"/>
      <c r="F136" s="42"/>
      <c r="G136" s="42"/>
      <c r="H136" s="67"/>
      <c r="I136" s="42"/>
      <c r="J136" s="42"/>
      <c r="K136" s="42"/>
      <c r="L136" s="42"/>
      <c r="M136" s="42"/>
      <c r="N136" s="42"/>
      <c r="O136" s="42"/>
      <c r="S136" s="66" t="s">
        <v>20</v>
      </c>
      <c r="T136" s="45"/>
      <c r="U136" s="45"/>
      <c r="W136" s="42"/>
      <c r="X136" s="45"/>
      <c r="Y136" s="45"/>
      <c r="Z136" s="68"/>
      <c r="AA136" s="42"/>
      <c r="AB136" s="45"/>
      <c r="AC136" s="45"/>
      <c r="AD136" s="47"/>
      <c r="AE136" s="42"/>
      <c r="AF136" s="45"/>
      <c r="AG136" s="45"/>
      <c r="AH136" s="1" t="str">
        <f aca="false">IF(AC134="But Not Over",Y131,"")</f>
        <v/>
      </c>
      <c r="AI136" s="81" t="str">
        <f aca="false">IF(AC134="But Not Over",VLOOKUP(AH136,'CPI Data'!$A$19:$N$117,14),"")</f>
        <v/>
      </c>
    </row>
    <row r="137" customFormat="false" ht="12" hidden="false" customHeight="false" outlineLevel="0" collapsed="false">
      <c r="A137" s="64"/>
      <c r="B137" s="96"/>
      <c r="C137" s="64"/>
      <c r="D137" s="64"/>
      <c r="E137" s="64"/>
      <c r="F137" s="96"/>
      <c r="G137" s="64"/>
      <c r="H137" s="64"/>
      <c r="I137" s="64"/>
      <c r="J137" s="96"/>
      <c r="K137" s="64"/>
      <c r="L137" s="93"/>
      <c r="M137" s="64"/>
      <c r="N137" s="96"/>
      <c r="O137" s="64"/>
      <c r="AH137" s="1" t="str">
        <f aca="false">IF(AC135="But Not Over",Y132,"")</f>
        <v/>
      </c>
      <c r="AI137" s="81" t="str">
        <f aca="false">IF(AC135="But Not Over",VLOOKUP(AH137,'CPI Data'!$A$19:$N$117,14),"")</f>
        <v/>
      </c>
    </row>
    <row r="138" customFormat="false" ht="12.75" hidden="false" customHeight="false" outlineLevel="0" collapsed="false">
      <c r="A138" s="64"/>
      <c r="B138" s="74"/>
      <c r="C138" s="43" t="s">
        <v>7</v>
      </c>
      <c r="E138" s="64"/>
      <c r="G138" s="75" t="n">
        <v>2002</v>
      </c>
      <c r="H138" s="75"/>
      <c r="I138" s="75"/>
      <c r="J138" s="74"/>
      <c r="L138" s="97"/>
      <c r="M138" s="64"/>
      <c r="N138" s="74"/>
      <c r="S138" s="64"/>
      <c r="T138" s="77"/>
      <c r="U138" s="69" t="s">
        <v>21</v>
      </c>
      <c r="W138" s="64"/>
      <c r="Y138" s="75" t="n">
        <v>2002</v>
      </c>
      <c r="Z138" s="75"/>
      <c r="AA138" s="75"/>
      <c r="AB138" s="46" t="str">
        <f aca="false">CONCATENATE("CPI: ",AI143)</f>
        <v>CPI: 179.9</v>
      </c>
      <c r="AD138" s="98"/>
      <c r="AE138" s="64"/>
      <c r="AF138" s="77"/>
      <c r="AH138" s="1" t="str">
        <f aca="false">IF(AC136="But Not Over",Y133,"")</f>
        <v/>
      </c>
      <c r="AI138" s="81" t="str">
        <f aca="false">IF(AC136="But Not Over",VLOOKUP(AH138,'CPI Data'!$A$19:$N$117,14),"")</f>
        <v/>
      </c>
    </row>
    <row r="139" customFormat="false" ht="12" hidden="false" customHeight="false" outlineLevel="0" collapsed="false">
      <c r="A139" s="49"/>
      <c r="B139" s="49" t="s">
        <v>8</v>
      </c>
      <c r="C139" s="49"/>
      <c r="D139" s="49"/>
      <c r="E139" s="49"/>
      <c r="F139" s="49" t="s">
        <v>9</v>
      </c>
      <c r="G139" s="49"/>
      <c r="H139" s="49"/>
      <c r="I139" s="49"/>
      <c r="J139" s="49" t="s">
        <v>10</v>
      </c>
      <c r="K139" s="48"/>
      <c r="L139" s="48"/>
      <c r="M139" s="48"/>
      <c r="N139" s="49" t="s">
        <v>11</v>
      </c>
      <c r="O139" s="49"/>
      <c r="S139" s="49"/>
      <c r="T139" s="51" t="s">
        <v>8</v>
      </c>
      <c r="U139" s="51"/>
      <c r="V139" s="54"/>
      <c r="W139" s="49"/>
      <c r="X139" s="51" t="s">
        <v>9</v>
      </c>
      <c r="Y139" s="51"/>
      <c r="Z139" s="54"/>
      <c r="AA139" s="49"/>
      <c r="AB139" s="51" t="s">
        <v>10</v>
      </c>
      <c r="AC139" s="52"/>
      <c r="AD139" s="55"/>
      <c r="AE139" s="48"/>
      <c r="AF139" s="51" t="s">
        <v>11</v>
      </c>
      <c r="AG139" s="51"/>
      <c r="AH139" s="1" t="str">
        <f aca="false">IF(AC137="But Not Over",Y134,"")</f>
        <v/>
      </c>
      <c r="AI139" s="81" t="str">
        <f aca="false">IF(AC137="But Not Over",VLOOKUP(AH139,'CPI Data'!$A$19:$N$117,14),"")</f>
        <v/>
      </c>
    </row>
    <row r="140" customFormat="false" ht="12" hidden="false" customHeight="false" outlineLevel="0" collapsed="false">
      <c r="A140" s="56" t="s">
        <v>12</v>
      </c>
      <c r="B140" s="57" t="s">
        <v>13</v>
      </c>
      <c r="C140" s="57"/>
      <c r="D140" s="49"/>
      <c r="E140" s="56" t="s">
        <v>12</v>
      </c>
      <c r="F140" s="57" t="s">
        <v>13</v>
      </c>
      <c r="G140" s="57"/>
      <c r="H140" s="49"/>
      <c r="I140" s="56" t="s">
        <v>12</v>
      </c>
      <c r="J140" s="57" t="s">
        <v>13</v>
      </c>
      <c r="K140" s="57"/>
      <c r="L140" s="89"/>
      <c r="M140" s="56" t="s">
        <v>12</v>
      </c>
      <c r="N140" s="57" t="s">
        <v>13</v>
      </c>
      <c r="O140" s="57"/>
      <c r="S140" s="56" t="s">
        <v>12</v>
      </c>
      <c r="T140" s="58" t="s">
        <v>13</v>
      </c>
      <c r="U140" s="58"/>
      <c r="V140" s="54"/>
      <c r="W140" s="56" t="s">
        <v>12</v>
      </c>
      <c r="X140" s="58" t="s">
        <v>13</v>
      </c>
      <c r="Y140" s="58"/>
      <c r="Z140" s="54"/>
      <c r="AA140" s="56" t="s">
        <v>12</v>
      </c>
      <c r="AB140" s="58" t="s">
        <v>13</v>
      </c>
      <c r="AC140" s="58"/>
      <c r="AD140" s="90"/>
      <c r="AE140" s="56" t="s">
        <v>12</v>
      </c>
      <c r="AF140" s="58" t="s">
        <v>13</v>
      </c>
      <c r="AG140" s="58"/>
      <c r="AH140" s="1" t="str">
        <f aca="false">IF(AC138="But Not Over",Y135,"")</f>
        <v/>
      </c>
      <c r="AI140" s="81" t="str">
        <f aca="false">IF(AC138="But Not Over",VLOOKUP(AH140,'CPI Data'!$A$19:$N$117,14),"")</f>
        <v/>
      </c>
    </row>
    <row r="141" customFormat="false" ht="12" hidden="false" customHeight="false" outlineLevel="0" collapsed="false">
      <c r="A141" s="59" t="s">
        <v>14</v>
      </c>
      <c r="B141" s="60" t="s">
        <v>15</v>
      </c>
      <c r="C141" s="60" t="s">
        <v>16</v>
      </c>
      <c r="D141" s="49"/>
      <c r="E141" s="59" t="s">
        <v>14</v>
      </c>
      <c r="F141" s="60" t="s">
        <v>15</v>
      </c>
      <c r="G141" s="60" t="s">
        <v>16</v>
      </c>
      <c r="H141" s="49"/>
      <c r="I141" s="59" t="s">
        <v>14</v>
      </c>
      <c r="J141" s="60" t="s">
        <v>15</v>
      </c>
      <c r="K141" s="60" t="s">
        <v>16</v>
      </c>
      <c r="L141" s="89"/>
      <c r="M141" s="59" t="s">
        <v>14</v>
      </c>
      <c r="N141" s="60" t="s">
        <v>15</v>
      </c>
      <c r="O141" s="60" t="s">
        <v>16</v>
      </c>
      <c r="S141" s="59" t="s">
        <v>14</v>
      </c>
      <c r="T141" s="61" t="s">
        <v>15</v>
      </c>
      <c r="U141" s="61" t="s">
        <v>16</v>
      </c>
      <c r="V141" s="54"/>
      <c r="W141" s="59" t="s">
        <v>14</v>
      </c>
      <c r="X141" s="61" t="s">
        <v>15</v>
      </c>
      <c r="Y141" s="61" t="s">
        <v>16</v>
      </c>
      <c r="Z141" s="54"/>
      <c r="AA141" s="59" t="s">
        <v>14</v>
      </c>
      <c r="AB141" s="61" t="s">
        <v>15</v>
      </c>
      <c r="AC141" s="61" t="s">
        <v>16</v>
      </c>
      <c r="AD141" s="90"/>
      <c r="AE141" s="59" t="s">
        <v>14</v>
      </c>
      <c r="AF141" s="61" t="s">
        <v>15</v>
      </c>
      <c r="AG141" s="61" t="s">
        <v>16</v>
      </c>
      <c r="AH141" s="1" t="str">
        <f aca="false">IF(AC139="But Not Over",Y136,"")</f>
        <v/>
      </c>
      <c r="AI141" s="81" t="str">
        <f aca="false">IF(AC139="But Not Over",VLOOKUP(AH141,'CPI Data'!$A$19:$N$117,14),"")</f>
        <v/>
      </c>
    </row>
    <row r="142" customFormat="false" ht="12" hidden="false" customHeight="false" outlineLevel="0" collapsed="false">
      <c r="A142" s="91" t="n">
        <v>0.1</v>
      </c>
      <c r="B142" s="92" t="n">
        <v>0</v>
      </c>
      <c r="C142" s="92" t="n">
        <v>12000</v>
      </c>
      <c r="D142" s="64"/>
      <c r="E142" s="91" t="n">
        <v>0.1</v>
      </c>
      <c r="F142" s="92" t="n">
        <v>0</v>
      </c>
      <c r="G142" s="92" t="n">
        <v>6000</v>
      </c>
      <c r="H142" s="64"/>
      <c r="I142" s="91" t="n">
        <v>0.1</v>
      </c>
      <c r="J142" s="92" t="n">
        <v>0</v>
      </c>
      <c r="K142" s="92" t="n">
        <v>6000</v>
      </c>
      <c r="L142" s="93"/>
      <c r="M142" s="91" t="n">
        <v>0.1</v>
      </c>
      <c r="N142" s="92" t="n">
        <v>0</v>
      </c>
      <c r="O142" s="92" t="n">
        <v>10000</v>
      </c>
      <c r="S142" s="91" t="n">
        <v>0.1</v>
      </c>
      <c r="T142" s="2" t="n">
        <f aca="false">B142*$AI$23/$AI$143</f>
        <v>0</v>
      </c>
      <c r="U142" s="2" t="n">
        <f aca="false">C142*$AI$23/$AI$143</f>
        <v>15314.7748749305</v>
      </c>
      <c r="V142" s="3" t="n">
        <f aca="false">D142*$AI$23/$AI$143</f>
        <v>0</v>
      </c>
      <c r="W142" s="91" t="n">
        <v>0.1</v>
      </c>
      <c r="X142" s="2" t="n">
        <f aca="false">F142*$AI$23/$AI$143</f>
        <v>0</v>
      </c>
      <c r="Y142" s="2" t="n">
        <f aca="false">G142*$AI$23/$AI$143</f>
        <v>7657.38743746526</v>
      </c>
      <c r="Z142" s="3" t="n">
        <f aca="false">H142*$AI$23/$AI$143</f>
        <v>0</v>
      </c>
      <c r="AA142" s="91" t="n">
        <v>0.1</v>
      </c>
      <c r="AB142" s="2" t="n">
        <f aca="false">J142*$AI$23/$AI$143</f>
        <v>0</v>
      </c>
      <c r="AC142" s="2" t="n">
        <f aca="false">K142*$AI$23/$AI$143</f>
        <v>7657.38743746526</v>
      </c>
      <c r="AD142" s="3" t="n">
        <f aca="false">L142*$AI$23/$AI$143</f>
        <v>0</v>
      </c>
      <c r="AE142" s="91" t="n">
        <v>0.1</v>
      </c>
      <c r="AF142" s="2" t="n">
        <f aca="false">N142*$AI$23/$AI$143</f>
        <v>0</v>
      </c>
      <c r="AG142" s="2" t="n">
        <f aca="false">O142*$AI$23/$AI$143</f>
        <v>12762.3123957754</v>
      </c>
      <c r="AH142" s="1" t="str">
        <f aca="false">IF(AC140="But Not Over",Y137,"")</f>
        <v/>
      </c>
      <c r="AI142" s="81" t="str">
        <f aca="false">IF(AC140="But Not Over",VLOOKUP(AH142,'CPI Data'!$A$19:$N$117,14),"")</f>
        <v/>
      </c>
    </row>
    <row r="143" customFormat="false" ht="12" hidden="false" customHeight="false" outlineLevel="0" collapsed="false">
      <c r="A143" s="91" t="n">
        <v>0.15</v>
      </c>
      <c r="B143" s="92" t="n">
        <v>12000</v>
      </c>
      <c r="C143" s="92" t="n">
        <v>46700</v>
      </c>
      <c r="D143" s="64"/>
      <c r="E143" s="91" t="n">
        <v>0.15</v>
      </c>
      <c r="F143" s="92" t="n">
        <v>6000</v>
      </c>
      <c r="G143" s="92" t="n">
        <v>23350</v>
      </c>
      <c r="H143" s="64"/>
      <c r="I143" s="91" t="n">
        <v>0.15</v>
      </c>
      <c r="J143" s="92" t="n">
        <v>6000</v>
      </c>
      <c r="K143" s="92" t="n">
        <v>27950</v>
      </c>
      <c r="L143" s="93"/>
      <c r="M143" s="91" t="n">
        <v>0.15</v>
      </c>
      <c r="N143" s="92" t="n">
        <v>10000</v>
      </c>
      <c r="O143" s="92" t="n">
        <v>37450</v>
      </c>
      <c r="S143" s="91" t="n">
        <v>0.15</v>
      </c>
      <c r="T143" s="2" t="n">
        <f aca="false">B143*$AI$23/$AI$143</f>
        <v>15314.7748749305</v>
      </c>
      <c r="U143" s="2" t="n">
        <f aca="false">C143*$AI$23/$AI$143</f>
        <v>59599.9988882713</v>
      </c>
      <c r="V143" s="80"/>
      <c r="W143" s="91" t="n">
        <v>0.15</v>
      </c>
      <c r="X143" s="2" t="n">
        <f aca="false">F143*$AI$23/$AI$143</f>
        <v>7657.38743746526</v>
      </c>
      <c r="Y143" s="2" t="n">
        <f aca="false">G143*$AI$23/$AI$143</f>
        <v>29799.9994441356</v>
      </c>
      <c r="Z143" s="80"/>
      <c r="AA143" s="91" t="n">
        <v>0.15</v>
      </c>
      <c r="AB143" s="2" t="n">
        <f aca="false">J143*$AI$23/$AI$143</f>
        <v>7657.38743746526</v>
      </c>
      <c r="AC143" s="2" t="n">
        <f aca="false">K143*$AI$23/$AI$143</f>
        <v>35670.6631461923</v>
      </c>
      <c r="AD143" s="94"/>
      <c r="AE143" s="91" t="n">
        <v>0.15</v>
      </c>
      <c r="AF143" s="2" t="n">
        <f aca="false">N143*$AI$23/$AI$143</f>
        <v>12762.3123957754</v>
      </c>
      <c r="AG143" s="2" t="n">
        <f aca="false">O143*$AI$23/$AI$143</f>
        <v>47794.859922179</v>
      </c>
      <c r="AH143" s="1" t="n">
        <f aca="false">IF(AC141="But Not Over",Y138,"")</f>
        <v>2002</v>
      </c>
      <c r="AI143" s="81" t="n">
        <f aca="false">IF(AC141="But Not Over",VLOOKUP(AH143,'CPI Data'!$A$19:$N$117,14),"")</f>
        <v>179.9</v>
      </c>
    </row>
    <row r="144" customFormat="false" ht="12" hidden="false" customHeight="false" outlineLevel="0" collapsed="false">
      <c r="A144" s="91" t="n">
        <v>0.27</v>
      </c>
      <c r="B144" s="92" t="n">
        <v>46700</v>
      </c>
      <c r="C144" s="92" t="n">
        <v>112850</v>
      </c>
      <c r="D144" s="64"/>
      <c r="E144" s="91" t="n">
        <v>0.27</v>
      </c>
      <c r="F144" s="92" t="n">
        <v>23350</v>
      </c>
      <c r="G144" s="92" t="n">
        <v>56425</v>
      </c>
      <c r="H144" s="64"/>
      <c r="I144" s="91" t="n">
        <v>0.27</v>
      </c>
      <c r="J144" s="92" t="n">
        <v>27950</v>
      </c>
      <c r="K144" s="92" t="n">
        <v>67700</v>
      </c>
      <c r="L144" s="93"/>
      <c r="M144" s="91" t="n">
        <v>0.27</v>
      </c>
      <c r="N144" s="92" t="n">
        <v>37450</v>
      </c>
      <c r="O144" s="92" t="n">
        <v>96700</v>
      </c>
      <c r="S144" s="91" t="n">
        <v>0.27</v>
      </c>
      <c r="T144" s="2" t="n">
        <f aca="false">B144*$AI$23/$AI$143</f>
        <v>59599.9988882713</v>
      </c>
      <c r="U144" s="2" t="n">
        <f aca="false">C144*$AI$23/$AI$143</f>
        <v>144022.695386326</v>
      </c>
      <c r="V144" s="80"/>
      <c r="W144" s="91" t="n">
        <v>0.27</v>
      </c>
      <c r="X144" s="2" t="n">
        <f aca="false">F144*$AI$23/$AI$143</f>
        <v>29799.9994441356</v>
      </c>
      <c r="Y144" s="2" t="n">
        <f aca="false">G144*$AI$23/$AI$143</f>
        <v>72011.3476931629</v>
      </c>
      <c r="Z144" s="80"/>
      <c r="AA144" s="91" t="n">
        <v>0.27</v>
      </c>
      <c r="AB144" s="2" t="n">
        <f aca="false">J144*$AI$23/$AI$143</f>
        <v>35670.6631461923</v>
      </c>
      <c r="AC144" s="2" t="n">
        <f aca="false">K144*$AI$23/$AI$143</f>
        <v>86400.8549193997</v>
      </c>
      <c r="AD144" s="94"/>
      <c r="AE144" s="91" t="n">
        <v>0.27</v>
      </c>
      <c r="AF144" s="2" t="n">
        <f aca="false">N144*$AI$23/$AI$143</f>
        <v>47794.859922179</v>
      </c>
      <c r="AG144" s="2" t="n">
        <f aca="false">O144*$AI$23/$AI$143</f>
        <v>123411.560867148</v>
      </c>
      <c r="AH144" s="1" t="str">
        <f aca="false">IF(AC142="But Not Over",Y139,"")</f>
        <v/>
      </c>
      <c r="AI144" s="81" t="str">
        <f aca="false">IF(AC142="But Not Over",VLOOKUP(AH144,'CPI Data'!$A$19:$N$117,14),"")</f>
        <v/>
      </c>
    </row>
    <row r="145" customFormat="false" ht="12" hidden="false" customHeight="false" outlineLevel="0" collapsed="false">
      <c r="A145" s="91" t="n">
        <v>0.3</v>
      </c>
      <c r="B145" s="92" t="n">
        <v>112850</v>
      </c>
      <c r="C145" s="92" t="n">
        <v>171950</v>
      </c>
      <c r="E145" s="91" t="n">
        <v>0.3</v>
      </c>
      <c r="F145" s="92" t="n">
        <v>56425</v>
      </c>
      <c r="G145" s="92" t="n">
        <v>85975</v>
      </c>
      <c r="H145" s="64"/>
      <c r="I145" s="91" t="n">
        <v>0.3</v>
      </c>
      <c r="J145" s="92" t="n">
        <v>67700</v>
      </c>
      <c r="K145" s="92" t="n">
        <v>141250</v>
      </c>
      <c r="L145" s="97"/>
      <c r="M145" s="91" t="n">
        <v>0.3</v>
      </c>
      <c r="N145" s="92" t="n">
        <v>96700</v>
      </c>
      <c r="O145" s="92" t="n">
        <v>156600</v>
      </c>
      <c r="S145" s="91" t="n">
        <v>0.3</v>
      </c>
      <c r="T145" s="2" t="n">
        <f aca="false">B145*$AI$23/$AI$143</f>
        <v>144022.695386326</v>
      </c>
      <c r="U145" s="2" t="n">
        <f aca="false">C145*$AI$23/$AI$143</f>
        <v>219447.961645358</v>
      </c>
      <c r="W145" s="91" t="n">
        <v>0.3</v>
      </c>
      <c r="X145" s="2" t="n">
        <f aca="false">F145*$AI$23/$AI$143</f>
        <v>72011.3476931629</v>
      </c>
      <c r="Y145" s="2" t="n">
        <f aca="false">G145*$AI$23/$AI$143</f>
        <v>109723.980822679</v>
      </c>
      <c r="Z145" s="80"/>
      <c r="AA145" s="91" t="n">
        <v>0.3</v>
      </c>
      <c r="AB145" s="2" t="n">
        <f aca="false">J145*$AI$23/$AI$143</f>
        <v>86400.8549193997</v>
      </c>
      <c r="AC145" s="2" t="n">
        <f aca="false">K145*$AI$23/$AI$143</f>
        <v>180267.662590328</v>
      </c>
      <c r="AD145" s="98"/>
      <c r="AE145" s="91" t="n">
        <v>0.3</v>
      </c>
      <c r="AF145" s="2" t="n">
        <f aca="false">N145*$AI$23/$AI$143</f>
        <v>123411.560867148</v>
      </c>
      <c r="AG145" s="2" t="n">
        <f aca="false">O145*$AI$23/$AI$143</f>
        <v>199857.812117843</v>
      </c>
      <c r="AH145" s="1" t="str">
        <f aca="false">IF(AC143="But Not Over",Y140,"")</f>
        <v/>
      </c>
      <c r="AI145" s="81" t="str">
        <f aca="false">IF(AC143="But Not Over",VLOOKUP(AH145,'CPI Data'!$A$19:$N$117,14),"")</f>
        <v/>
      </c>
    </row>
    <row r="146" customFormat="false" ht="12" hidden="false" customHeight="false" outlineLevel="0" collapsed="false">
      <c r="A146" s="91" t="n">
        <v>0.35</v>
      </c>
      <c r="B146" s="92" t="n">
        <v>171950</v>
      </c>
      <c r="C146" s="95" t="n">
        <v>307050</v>
      </c>
      <c r="E146" s="91" t="n">
        <v>0.35</v>
      </c>
      <c r="F146" s="92" t="n">
        <v>85975</v>
      </c>
      <c r="G146" s="95" t="n">
        <v>153525</v>
      </c>
      <c r="H146" s="67"/>
      <c r="I146" s="91" t="n">
        <v>0.35</v>
      </c>
      <c r="J146" s="92" t="n">
        <v>141250</v>
      </c>
      <c r="K146" s="95" t="n">
        <v>307050</v>
      </c>
      <c r="L146" s="42"/>
      <c r="M146" s="91" t="n">
        <v>0.35</v>
      </c>
      <c r="N146" s="92" t="n">
        <v>156600</v>
      </c>
      <c r="O146" s="95" t="n">
        <v>307050</v>
      </c>
      <c r="S146" s="91" t="n">
        <v>0.35</v>
      </c>
      <c r="T146" s="2" t="n">
        <f aca="false">B146*$AI$23/$AI$143</f>
        <v>219447.961645358</v>
      </c>
      <c r="U146" s="2" t="n">
        <f aca="false">C146*$AI$23/$AI$143</f>
        <v>391866.802112285</v>
      </c>
      <c r="W146" s="91" t="n">
        <v>0.35</v>
      </c>
      <c r="X146" s="2" t="n">
        <f aca="false">F146*$AI$23/$AI$143</f>
        <v>109723.980822679</v>
      </c>
      <c r="Y146" s="2" t="n">
        <f aca="false">G146*$AI$23/$AI$143</f>
        <v>195933.401056142</v>
      </c>
      <c r="Z146" s="68"/>
      <c r="AA146" s="91" t="n">
        <v>0.35</v>
      </c>
      <c r="AB146" s="2" t="n">
        <f aca="false">J146*$AI$23/$AI$143</f>
        <v>180267.662590328</v>
      </c>
      <c r="AC146" s="2" t="n">
        <f aca="false">K146*$AI$23/$AI$143</f>
        <v>391866.802112285</v>
      </c>
      <c r="AD146" s="47"/>
      <c r="AE146" s="91" t="n">
        <v>0.35</v>
      </c>
      <c r="AF146" s="2" t="n">
        <f aca="false">N146*$AI$23/$AI$143</f>
        <v>199857.812117843</v>
      </c>
      <c r="AG146" s="2" t="n">
        <f aca="false">O146*$AI$23/$AI$143</f>
        <v>391866.802112285</v>
      </c>
      <c r="AH146" s="1" t="str">
        <f aca="false">IF(AC144="But Not Over",Y141,"")</f>
        <v/>
      </c>
      <c r="AI146" s="81" t="str">
        <f aca="false">IF(AC144="But Not Over",VLOOKUP(AH146,'CPI Data'!$A$19:$N$117,14),"")</f>
        <v/>
      </c>
    </row>
    <row r="147" customFormat="false" ht="12" hidden="false" customHeight="false" outlineLevel="0" collapsed="false">
      <c r="A147" s="91" t="n">
        <v>0.386</v>
      </c>
      <c r="B147" s="92" t="n">
        <v>307050</v>
      </c>
      <c r="C147" s="95" t="s">
        <v>18</v>
      </c>
      <c r="E147" s="91" t="n">
        <v>0.386</v>
      </c>
      <c r="F147" s="92" t="n">
        <v>153525</v>
      </c>
      <c r="G147" s="95" t="s">
        <v>18</v>
      </c>
      <c r="H147" s="67"/>
      <c r="I147" s="91" t="n">
        <v>0.386</v>
      </c>
      <c r="J147" s="92" t="n">
        <v>307050</v>
      </c>
      <c r="K147" s="95" t="s">
        <v>18</v>
      </c>
      <c r="L147" s="42"/>
      <c r="M147" s="91" t="n">
        <v>0.386</v>
      </c>
      <c r="N147" s="92" t="n">
        <v>307050</v>
      </c>
      <c r="O147" s="95" t="s">
        <v>18</v>
      </c>
      <c r="S147" s="91" t="n">
        <v>0.386</v>
      </c>
      <c r="T147" s="2" t="n">
        <f aca="false">B147*$AI$23/$AI$143</f>
        <v>391866.802112285</v>
      </c>
      <c r="U147" s="79" t="s">
        <v>18</v>
      </c>
      <c r="W147" s="91" t="n">
        <v>0.386</v>
      </c>
      <c r="X147" s="2" t="n">
        <f aca="false">F147*$AI$23/$AI$143</f>
        <v>195933.401056142</v>
      </c>
      <c r="Y147" s="79" t="s">
        <v>18</v>
      </c>
      <c r="Z147" s="68"/>
      <c r="AA147" s="91" t="n">
        <v>0.386</v>
      </c>
      <c r="AB147" s="2" t="n">
        <f aca="false">J147*$AI$23/$AI$143</f>
        <v>391866.802112285</v>
      </c>
      <c r="AC147" s="79" t="s">
        <v>18</v>
      </c>
      <c r="AD147" s="47"/>
      <c r="AE147" s="91" t="n">
        <v>0.386</v>
      </c>
      <c r="AF147" s="2" t="n">
        <f aca="false">N147*$AI$23/$AI$143</f>
        <v>391866.802112285</v>
      </c>
      <c r="AG147" s="79" t="s">
        <v>18</v>
      </c>
      <c r="AH147" s="1" t="str">
        <f aca="false">IF(AC145="But Not Over",Y142,"")</f>
        <v/>
      </c>
      <c r="AI147" s="81" t="str">
        <f aca="false">IF(AC145="But Not Over",VLOOKUP(AH147,'CPI Data'!$A$19:$N$117,14),"")</f>
        <v/>
      </c>
    </row>
    <row r="148" customFormat="false" ht="12" hidden="false" customHeight="false" outlineLevel="0" collapsed="false">
      <c r="A148" s="66" t="s">
        <v>22</v>
      </c>
      <c r="B148" s="42"/>
      <c r="C148" s="42"/>
      <c r="E148" s="42"/>
      <c r="F148" s="42"/>
      <c r="G148" s="42"/>
      <c r="H148" s="67"/>
      <c r="I148" s="42"/>
      <c r="J148" s="42"/>
      <c r="K148" s="42"/>
      <c r="L148" s="42"/>
      <c r="M148" s="42"/>
      <c r="N148" s="42"/>
      <c r="O148" s="42"/>
      <c r="S148" s="66" t="s">
        <v>22</v>
      </c>
      <c r="T148" s="45"/>
      <c r="U148" s="45"/>
      <c r="W148" s="42"/>
      <c r="X148" s="45"/>
      <c r="Y148" s="45"/>
      <c r="Z148" s="68"/>
      <c r="AA148" s="42"/>
      <c r="AB148" s="45"/>
      <c r="AC148" s="45"/>
      <c r="AD148" s="47"/>
      <c r="AE148" s="42"/>
      <c r="AF148" s="45"/>
      <c r="AG148" s="45"/>
      <c r="AH148" s="1" t="str">
        <f aca="false">IF(AC146="But Not Over",Y143,"")</f>
        <v/>
      </c>
      <c r="AI148" s="81" t="str">
        <f aca="false">IF(AC146="But Not Over",VLOOKUP(AH148,'CPI Data'!$A$19:$N$117,14),"")</f>
        <v/>
      </c>
    </row>
    <row r="149" customFormat="false" ht="12" hidden="false" customHeight="false" outlineLevel="0" collapsed="false">
      <c r="A149" s="42"/>
      <c r="B149" s="42"/>
      <c r="C149" s="42"/>
      <c r="D149" s="67"/>
      <c r="E149" s="42"/>
      <c r="F149" s="42"/>
      <c r="H149" s="73"/>
      <c r="I149" s="42"/>
      <c r="J149" s="42"/>
      <c r="K149" s="42"/>
      <c r="L149" s="42"/>
      <c r="M149" s="42"/>
      <c r="N149" s="42"/>
      <c r="O149" s="42"/>
      <c r="AH149" s="1" t="str">
        <f aca="false">IF(AC147="But Not Over",Y144,"")</f>
        <v/>
      </c>
      <c r="AI149" s="81" t="str">
        <f aca="false">IF(AC147="But Not Over",VLOOKUP(AH149,'CPI Data'!$A$19:$N$117,14),"")</f>
        <v/>
      </c>
    </row>
    <row r="150" customFormat="false" ht="12.75" hidden="false" customHeight="false" outlineLevel="0" collapsed="false">
      <c r="A150" s="64"/>
      <c r="B150" s="74"/>
      <c r="C150" s="43" t="s">
        <v>7</v>
      </c>
      <c r="E150" s="64"/>
      <c r="F150" s="64"/>
      <c r="G150" s="75" t="n">
        <v>2001</v>
      </c>
      <c r="H150" s="75"/>
      <c r="I150" s="75"/>
      <c r="J150" s="74"/>
      <c r="L150" s="97"/>
      <c r="M150" s="64"/>
      <c r="N150" s="74"/>
      <c r="S150" s="64"/>
      <c r="T150" s="77"/>
      <c r="U150" s="69" t="s">
        <v>21</v>
      </c>
      <c r="W150" s="64"/>
      <c r="X150" s="82"/>
      <c r="Y150" s="75" t="n">
        <v>2001</v>
      </c>
      <c r="Z150" s="75"/>
      <c r="AA150" s="75"/>
      <c r="AB150" s="46" t="str">
        <f aca="false">CONCATENATE("CPI: ",AI155)</f>
        <v>CPI: 177.1</v>
      </c>
      <c r="AD150" s="98"/>
      <c r="AE150" s="64"/>
      <c r="AF150" s="77"/>
      <c r="AH150" s="1" t="str">
        <f aca="false">IF(AC148="But Not Over",Y145,"")</f>
        <v/>
      </c>
      <c r="AI150" s="81" t="str">
        <f aca="false">IF(AC148="But Not Over",VLOOKUP(AH150,'CPI Data'!$A$19:$N$117,14),"")</f>
        <v/>
      </c>
    </row>
    <row r="151" customFormat="false" ht="12" hidden="false" customHeight="false" outlineLevel="0" collapsed="false">
      <c r="A151" s="49"/>
      <c r="B151" s="49" t="s">
        <v>8</v>
      </c>
      <c r="C151" s="50"/>
      <c r="D151" s="50"/>
      <c r="E151" s="49"/>
      <c r="F151" s="49" t="s">
        <v>9</v>
      </c>
      <c r="G151" s="50"/>
      <c r="H151" s="49"/>
      <c r="I151" s="49"/>
      <c r="J151" s="49" t="s">
        <v>10</v>
      </c>
      <c r="K151" s="48"/>
      <c r="L151" s="48"/>
      <c r="M151" s="48"/>
      <c r="N151" s="49" t="s">
        <v>11</v>
      </c>
      <c r="O151" s="50"/>
      <c r="S151" s="49"/>
      <c r="T151" s="51" t="s">
        <v>8</v>
      </c>
      <c r="U151" s="99"/>
      <c r="V151" s="53"/>
      <c r="W151" s="49"/>
      <c r="X151" s="51" t="s">
        <v>9</v>
      </c>
      <c r="Y151" s="99"/>
      <c r="Z151" s="54"/>
      <c r="AA151" s="49"/>
      <c r="AB151" s="51" t="s">
        <v>10</v>
      </c>
      <c r="AC151" s="52"/>
      <c r="AD151" s="55"/>
      <c r="AE151" s="48"/>
      <c r="AF151" s="51" t="s">
        <v>11</v>
      </c>
      <c r="AG151" s="99"/>
      <c r="AH151" s="1" t="str">
        <f aca="false">IF(AC149="But Not Over",Y146,"")</f>
        <v/>
      </c>
      <c r="AI151" s="81" t="str">
        <f aca="false">IF(AC149="But Not Over",VLOOKUP(AH151,'CPI Data'!$A$19:$N$117,14),"")</f>
        <v/>
      </c>
    </row>
    <row r="152" customFormat="false" ht="12" hidden="false" customHeight="false" outlineLevel="0" collapsed="false">
      <c r="A152" s="56" t="s">
        <v>12</v>
      </c>
      <c r="B152" s="57" t="s">
        <v>13</v>
      </c>
      <c r="C152" s="57"/>
      <c r="D152" s="49"/>
      <c r="E152" s="56" t="s">
        <v>12</v>
      </c>
      <c r="F152" s="57" t="s">
        <v>13</v>
      </c>
      <c r="G152" s="57"/>
      <c r="H152" s="100"/>
      <c r="I152" s="56" t="s">
        <v>12</v>
      </c>
      <c r="J152" s="57" t="s">
        <v>13</v>
      </c>
      <c r="K152" s="57"/>
      <c r="L152" s="89"/>
      <c r="M152" s="56" t="s">
        <v>12</v>
      </c>
      <c r="N152" s="57" t="s">
        <v>13</v>
      </c>
      <c r="O152" s="57"/>
      <c r="S152" s="56" t="s">
        <v>12</v>
      </c>
      <c r="T152" s="58" t="s">
        <v>13</v>
      </c>
      <c r="U152" s="58"/>
      <c r="V152" s="54"/>
      <c r="W152" s="56" t="s">
        <v>12</v>
      </c>
      <c r="X152" s="58" t="s">
        <v>13</v>
      </c>
      <c r="Y152" s="58"/>
      <c r="Z152" s="101"/>
      <c r="AA152" s="56" t="s">
        <v>12</v>
      </c>
      <c r="AB152" s="58" t="s">
        <v>13</v>
      </c>
      <c r="AC152" s="58"/>
      <c r="AD152" s="90"/>
      <c r="AE152" s="56" t="s">
        <v>12</v>
      </c>
      <c r="AF152" s="58" t="s">
        <v>13</v>
      </c>
      <c r="AG152" s="58"/>
      <c r="AH152" s="1" t="str">
        <f aca="false">IF(AC150="But Not Over",Y147,"")</f>
        <v/>
      </c>
      <c r="AI152" s="81" t="str">
        <f aca="false">IF(AC150="But Not Over",VLOOKUP(AH152,'CPI Data'!$A$19:$N$117,14),"")</f>
        <v/>
      </c>
    </row>
    <row r="153" customFormat="false" ht="12" hidden="false" customHeight="false" outlineLevel="0" collapsed="false">
      <c r="A153" s="59" t="s">
        <v>14</v>
      </c>
      <c r="B153" s="60" t="s">
        <v>15</v>
      </c>
      <c r="C153" s="60" t="s">
        <v>16</v>
      </c>
      <c r="D153" s="49"/>
      <c r="E153" s="59" t="s">
        <v>14</v>
      </c>
      <c r="F153" s="60" t="s">
        <v>15</v>
      </c>
      <c r="G153" s="60" t="s">
        <v>16</v>
      </c>
      <c r="H153" s="100"/>
      <c r="I153" s="59" t="s">
        <v>14</v>
      </c>
      <c r="J153" s="60" t="s">
        <v>15</v>
      </c>
      <c r="K153" s="60" t="s">
        <v>16</v>
      </c>
      <c r="L153" s="89"/>
      <c r="M153" s="59" t="s">
        <v>14</v>
      </c>
      <c r="N153" s="60" t="s">
        <v>15</v>
      </c>
      <c r="O153" s="60" t="s">
        <v>16</v>
      </c>
      <c r="S153" s="59" t="s">
        <v>14</v>
      </c>
      <c r="T153" s="61" t="s">
        <v>15</v>
      </c>
      <c r="U153" s="61" t="s">
        <v>16</v>
      </c>
      <c r="V153" s="54"/>
      <c r="W153" s="59" t="s">
        <v>14</v>
      </c>
      <c r="X153" s="61" t="s">
        <v>15</v>
      </c>
      <c r="Y153" s="61" t="s">
        <v>16</v>
      </c>
      <c r="Z153" s="101"/>
      <c r="AA153" s="59" t="s">
        <v>14</v>
      </c>
      <c r="AB153" s="61" t="s">
        <v>15</v>
      </c>
      <c r="AC153" s="61" t="s">
        <v>16</v>
      </c>
      <c r="AD153" s="90"/>
      <c r="AE153" s="59" t="s">
        <v>14</v>
      </c>
      <c r="AF153" s="61" t="s">
        <v>15</v>
      </c>
      <c r="AG153" s="61" t="s">
        <v>16</v>
      </c>
      <c r="AH153" s="1" t="str">
        <f aca="false">IF(AC151="But Not Over",Y148,"")</f>
        <v/>
      </c>
      <c r="AI153" s="81" t="str">
        <f aca="false">IF(AC151="But Not Over",VLOOKUP(AH153,'CPI Data'!$A$19:$N$117,14),"")</f>
        <v/>
      </c>
    </row>
    <row r="154" customFormat="false" ht="12" hidden="false" customHeight="false" outlineLevel="0" collapsed="false">
      <c r="A154" s="91" t="n">
        <v>0.15</v>
      </c>
      <c r="B154" s="92" t="n">
        <v>0</v>
      </c>
      <c r="C154" s="92" t="n">
        <v>45200</v>
      </c>
      <c r="D154" s="92"/>
      <c r="E154" s="91" t="n">
        <v>0.15</v>
      </c>
      <c r="F154" s="92" t="n">
        <v>0</v>
      </c>
      <c r="G154" s="92" t="n">
        <v>22600</v>
      </c>
      <c r="H154" s="102"/>
      <c r="I154" s="91" t="n">
        <v>0.15</v>
      </c>
      <c r="J154" s="92" t="n">
        <v>0</v>
      </c>
      <c r="K154" s="92" t="n">
        <v>27050</v>
      </c>
      <c r="L154" s="103"/>
      <c r="M154" s="91" t="n">
        <v>0.15</v>
      </c>
      <c r="N154" s="92" t="n">
        <v>0</v>
      </c>
      <c r="O154" s="92" t="n">
        <v>36250</v>
      </c>
      <c r="S154" s="91" t="n">
        <v>0.15</v>
      </c>
      <c r="T154" s="2" t="n">
        <f aca="false">B154*$AI$23/$AI$155</f>
        <v>0</v>
      </c>
      <c r="U154" s="2" t="n">
        <f aca="false">C154*$AI$23/$AI$155</f>
        <v>58597.678147939</v>
      </c>
      <c r="V154" s="3" t="n">
        <f aca="false">D154*$AI$23/$AI$155</f>
        <v>0</v>
      </c>
      <c r="W154" s="92" t="n">
        <f aca="false">E154*$AI$23/$AI$155</f>
        <v>0.194461321287408</v>
      </c>
      <c r="X154" s="2" t="n">
        <f aca="false">F154*$AI$23/$AI$155</f>
        <v>0</v>
      </c>
      <c r="Y154" s="2" t="n">
        <f aca="false">G154*$AI$23/$AI$155</f>
        <v>29298.8390739695</v>
      </c>
      <c r="Z154" s="3" t="n">
        <f aca="false">H154*$AI$23/$AI$155</f>
        <v>0</v>
      </c>
      <c r="AA154" s="92" t="n">
        <f aca="false">I154*$AI$23/$AI$155</f>
        <v>0.194461321287408</v>
      </c>
      <c r="AB154" s="2" t="n">
        <f aca="false">J154*$AI$23/$AI$155</f>
        <v>0</v>
      </c>
      <c r="AC154" s="2" t="n">
        <f aca="false">K154*$AI$23/$AI$155</f>
        <v>35067.8582721626</v>
      </c>
      <c r="AD154" s="3" t="n">
        <f aca="false">L154*$AI$23/$AI$155</f>
        <v>0</v>
      </c>
      <c r="AE154" s="92" t="n">
        <f aca="false">M154*$AI$23/$AI$155</f>
        <v>0.194461321287408</v>
      </c>
      <c r="AF154" s="2" t="n">
        <f aca="false">N154*$AI$23/$AI$155</f>
        <v>0</v>
      </c>
      <c r="AG154" s="2" t="n">
        <f aca="false">O154*$AI$23/$AI$155</f>
        <v>46994.8193111237</v>
      </c>
      <c r="AH154" s="1" t="str">
        <f aca="false">IF(AC152="But Not Over",Y149,"")</f>
        <v/>
      </c>
      <c r="AI154" s="81" t="str">
        <f aca="false">IF(AC152="But Not Over",VLOOKUP(AH154,'CPI Data'!$A$19:$N$117,14),"")</f>
        <v/>
      </c>
    </row>
    <row r="155" customFormat="false" ht="12" hidden="false" customHeight="false" outlineLevel="0" collapsed="false">
      <c r="A155" s="91" t="n">
        <v>0.275</v>
      </c>
      <c r="B155" s="92" t="n">
        <v>45200</v>
      </c>
      <c r="C155" s="92" t="n">
        <v>109250</v>
      </c>
      <c r="D155" s="92"/>
      <c r="E155" s="91" t="n">
        <v>0.275</v>
      </c>
      <c r="F155" s="92" t="n">
        <v>22600</v>
      </c>
      <c r="G155" s="92" t="n">
        <v>54625</v>
      </c>
      <c r="H155" s="102"/>
      <c r="I155" s="91" t="n">
        <v>0.275</v>
      </c>
      <c r="J155" s="92" t="n">
        <v>27050</v>
      </c>
      <c r="K155" s="92" t="n">
        <v>65550</v>
      </c>
      <c r="L155" s="103"/>
      <c r="M155" s="91" t="n">
        <v>0.275</v>
      </c>
      <c r="N155" s="92" t="n">
        <v>36250</v>
      </c>
      <c r="O155" s="92" t="n">
        <v>93650</v>
      </c>
      <c r="S155" s="91" t="n">
        <v>0.275</v>
      </c>
      <c r="T155" s="2" t="n">
        <f aca="false">B155*$AI$23/$AI$155</f>
        <v>58597.678147939</v>
      </c>
      <c r="U155" s="2" t="n">
        <f aca="false">C155*$AI$23/$AI$155</f>
        <v>141632.662337662</v>
      </c>
      <c r="W155" s="91" t="n">
        <v>0.275</v>
      </c>
      <c r="X155" s="2" t="n">
        <f aca="false">F155*$AI$23/$AI$155</f>
        <v>29298.8390739695</v>
      </c>
      <c r="Y155" s="2" t="n">
        <f aca="false">G155*$AI$23/$AI$155</f>
        <v>70816.3311688312</v>
      </c>
      <c r="Z155" s="80"/>
      <c r="AA155" s="91" t="n">
        <v>0.275</v>
      </c>
      <c r="AB155" s="2" t="n">
        <f aca="false">J155*$AI$23/$AI$155</f>
        <v>35067.8582721626</v>
      </c>
      <c r="AC155" s="2" t="n">
        <f aca="false">K155*$AI$23/$AI$155</f>
        <v>84979.5974025974</v>
      </c>
      <c r="AD155" s="98"/>
      <c r="AE155" s="91" t="n">
        <v>0.275</v>
      </c>
      <c r="AF155" s="2" t="n">
        <f aca="false">N155*$AI$23/$AI$155</f>
        <v>46994.8193111237</v>
      </c>
      <c r="AG155" s="2" t="n">
        <f aca="false">O155*$AI$23/$AI$155</f>
        <v>121408.684923772</v>
      </c>
      <c r="AH155" s="1" t="n">
        <f aca="false">IF(AC153="But Not Over",Y150,"")</f>
        <v>2001</v>
      </c>
      <c r="AI155" s="81" t="n">
        <f aca="false">IF(AC153="But Not Over",VLOOKUP(AH155,'CPI Data'!$A$19:$N$117,14),"")</f>
        <v>177.1</v>
      </c>
    </row>
    <row r="156" customFormat="false" ht="12" hidden="false" customHeight="false" outlineLevel="0" collapsed="false">
      <c r="A156" s="91" t="n">
        <v>0.305</v>
      </c>
      <c r="B156" s="92" t="n">
        <v>109250</v>
      </c>
      <c r="C156" s="92" t="n">
        <v>166500</v>
      </c>
      <c r="D156" s="92"/>
      <c r="E156" s="91" t="n">
        <v>0.305</v>
      </c>
      <c r="F156" s="92" t="n">
        <v>54625</v>
      </c>
      <c r="G156" s="92" t="n">
        <v>83250</v>
      </c>
      <c r="H156" s="102"/>
      <c r="I156" s="91" t="n">
        <v>0.305</v>
      </c>
      <c r="J156" s="92" t="n">
        <v>65550</v>
      </c>
      <c r="K156" s="92" t="n">
        <v>136750</v>
      </c>
      <c r="L156" s="103"/>
      <c r="M156" s="91" t="n">
        <v>0.305</v>
      </c>
      <c r="N156" s="92" t="n">
        <v>93650</v>
      </c>
      <c r="O156" s="92" t="n">
        <v>151650</v>
      </c>
      <c r="S156" s="91" t="n">
        <v>0.305</v>
      </c>
      <c r="T156" s="2" t="n">
        <f aca="false">B156*$AI$23/$AI$155</f>
        <v>141632.662337662</v>
      </c>
      <c r="U156" s="2" t="n">
        <f aca="false">C156*$AI$23/$AI$155</f>
        <v>215852.066629023</v>
      </c>
      <c r="W156" s="91" t="n">
        <v>0.305</v>
      </c>
      <c r="X156" s="2" t="n">
        <f aca="false">F156*$AI$23/$AI$155</f>
        <v>70816.3311688312</v>
      </c>
      <c r="Y156" s="2" t="n">
        <f aca="false">G156*$AI$23/$AI$155</f>
        <v>107926.033314512</v>
      </c>
      <c r="Z156" s="80"/>
      <c r="AA156" s="91" t="n">
        <v>0.305</v>
      </c>
      <c r="AB156" s="2" t="n">
        <f aca="false">J156*$AI$23/$AI$155</f>
        <v>84979.5974025974</v>
      </c>
      <c r="AC156" s="2" t="n">
        <f aca="false">K156*$AI$23/$AI$155</f>
        <v>177283.904573687</v>
      </c>
      <c r="AD156" s="98"/>
      <c r="AE156" s="91" t="n">
        <v>0.305</v>
      </c>
      <c r="AF156" s="2" t="n">
        <f aca="false">N156*$AI$23/$AI$155</f>
        <v>121408.684923772</v>
      </c>
      <c r="AG156" s="2" t="n">
        <f aca="false">O156*$AI$23/$AI$155</f>
        <v>196600.39582157</v>
      </c>
      <c r="AH156" s="1" t="str">
        <f aca="false">IF(AC154="But Not Over",Y151,"")</f>
        <v/>
      </c>
      <c r="AI156" s="81" t="str">
        <f aca="false">IF(AC154="But Not Over",VLOOKUP(AH156,'CPI Data'!$A$19:$N$117,14),"")</f>
        <v/>
      </c>
    </row>
    <row r="157" customFormat="false" ht="12" hidden="false" customHeight="false" outlineLevel="0" collapsed="false">
      <c r="A157" s="91" t="n">
        <v>0.355</v>
      </c>
      <c r="B157" s="92" t="n">
        <v>166500</v>
      </c>
      <c r="C157" s="92" t="n">
        <v>297350</v>
      </c>
      <c r="D157" s="92"/>
      <c r="E157" s="91" t="n">
        <v>0.355</v>
      </c>
      <c r="F157" s="92" t="n">
        <v>83250</v>
      </c>
      <c r="G157" s="92" t="n">
        <v>148675</v>
      </c>
      <c r="H157" s="102"/>
      <c r="I157" s="91" t="n">
        <v>0.355</v>
      </c>
      <c r="J157" s="92" t="n">
        <v>136750</v>
      </c>
      <c r="K157" s="92" t="n">
        <v>297350</v>
      </c>
      <c r="L157" s="103"/>
      <c r="M157" s="91" t="n">
        <v>0.355</v>
      </c>
      <c r="N157" s="92" t="n">
        <v>151650</v>
      </c>
      <c r="O157" s="92" t="n">
        <v>297350</v>
      </c>
      <c r="S157" s="91" t="n">
        <v>0.355</v>
      </c>
      <c r="T157" s="2" t="n">
        <f aca="false">B157*$AI$23/$AI$155</f>
        <v>215852.066629023</v>
      </c>
      <c r="U157" s="2" t="n">
        <f aca="false">C157*$AI$23/$AI$155</f>
        <v>385487.159232072</v>
      </c>
      <c r="W157" s="91" t="n">
        <v>0.355</v>
      </c>
      <c r="X157" s="2" t="n">
        <f aca="false">F157*$AI$23/$AI$155</f>
        <v>107926.033314512</v>
      </c>
      <c r="Y157" s="2" t="n">
        <f aca="false">G157*$AI$23/$AI$155</f>
        <v>192743.579616036</v>
      </c>
      <c r="Z157" s="80"/>
      <c r="AA157" s="91" t="n">
        <v>0.355</v>
      </c>
      <c r="AB157" s="2" t="n">
        <f aca="false">J157*$AI$23/$AI$155</f>
        <v>177283.904573687</v>
      </c>
      <c r="AC157" s="2" t="n">
        <f aca="false">K157*$AI$23/$AI$155</f>
        <v>385487.159232072</v>
      </c>
      <c r="AD157" s="98"/>
      <c r="AE157" s="91" t="n">
        <v>0.355</v>
      </c>
      <c r="AF157" s="2" t="n">
        <f aca="false">N157*$AI$23/$AI$155</f>
        <v>196600.39582157</v>
      </c>
      <c r="AG157" s="2" t="n">
        <f aca="false">O157*$AI$23/$AI$155</f>
        <v>385487.159232072</v>
      </c>
      <c r="AH157" s="1" t="str">
        <f aca="false">IF(AC155="But Not Over",Y152,"")</f>
        <v/>
      </c>
      <c r="AI157" s="81" t="str">
        <f aca="false">IF(AC155="But Not Over",VLOOKUP(AH157,'CPI Data'!$A$19:$N$117,14),"")</f>
        <v/>
      </c>
    </row>
    <row r="158" customFormat="false" ht="12" hidden="false" customHeight="false" outlineLevel="0" collapsed="false">
      <c r="A158" s="91" t="n">
        <v>0.391</v>
      </c>
      <c r="B158" s="92" t="n">
        <v>297350</v>
      </c>
      <c r="C158" s="95" t="s">
        <v>18</v>
      </c>
      <c r="D158" s="95"/>
      <c r="E158" s="91" t="n">
        <v>0.391</v>
      </c>
      <c r="F158" s="92" t="n">
        <v>148675</v>
      </c>
      <c r="G158" s="95" t="s">
        <v>18</v>
      </c>
      <c r="H158" s="102"/>
      <c r="I158" s="91" t="n">
        <v>0.391</v>
      </c>
      <c r="J158" s="92" t="n">
        <v>297350</v>
      </c>
      <c r="K158" s="95" t="s">
        <v>18</v>
      </c>
      <c r="L158" s="104"/>
      <c r="M158" s="91" t="n">
        <v>0.391</v>
      </c>
      <c r="N158" s="92" t="n">
        <v>297350</v>
      </c>
      <c r="O158" s="95" t="s">
        <v>18</v>
      </c>
      <c r="S158" s="91" t="n">
        <v>0.391</v>
      </c>
      <c r="T158" s="2" t="n">
        <f aca="false">B158*$AI$23/$AI$155</f>
        <v>385487.159232072</v>
      </c>
      <c r="U158" s="79" t="s">
        <v>18</v>
      </c>
      <c r="V158" s="84"/>
      <c r="W158" s="91" t="n">
        <v>0.391</v>
      </c>
      <c r="X158" s="2" t="n">
        <f aca="false">F158*$AI$23/$AI$155</f>
        <v>192743.579616036</v>
      </c>
      <c r="Y158" s="79" t="s">
        <v>18</v>
      </c>
      <c r="Z158" s="80"/>
      <c r="AA158" s="91" t="n">
        <v>0.391</v>
      </c>
      <c r="AB158" s="2" t="n">
        <f aca="false">J158*$AI$23/$AI$155</f>
        <v>385487.159232072</v>
      </c>
      <c r="AC158" s="79" t="s">
        <v>18</v>
      </c>
      <c r="AD158" s="105"/>
      <c r="AE158" s="91" t="n">
        <v>0.391</v>
      </c>
      <c r="AF158" s="2" t="n">
        <f aca="false">N158*$AI$23/$AI$155</f>
        <v>385487.159232072</v>
      </c>
      <c r="AG158" s="79" t="s">
        <v>18</v>
      </c>
      <c r="AH158" s="1" t="str">
        <f aca="false">IF(AC156="But Not Over",Y153,"")</f>
        <v/>
      </c>
      <c r="AI158" s="81" t="str">
        <f aca="false">IF(AC156="But Not Over",VLOOKUP(AH158,'CPI Data'!$A$19:$N$117,14),"")</f>
        <v/>
      </c>
    </row>
    <row r="159" customFormat="false" ht="12" hidden="false" customHeight="false" outlineLevel="0" collapsed="false">
      <c r="A159" s="66" t="s">
        <v>22</v>
      </c>
      <c r="B159" s="42"/>
      <c r="C159" s="42"/>
      <c r="E159" s="42"/>
      <c r="F159" s="42"/>
      <c r="G159" s="42"/>
      <c r="H159" s="67"/>
      <c r="I159" s="42"/>
      <c r="J159" s="42"/>
      <c r="K159" s="42"/>
      <c r="L159" s="42"/>
      <c r="M159" s="42"/>
      <c r="N159" s="42"/>
      <c r="O159" s="42"/>
      <c r="S159" s="66" t="s">
        <v>22</v>
      </c>
      <c r="T159" s="45"/>
      <c r="U159" s="45"/>
      <c r="W159" s="42"/>
      <c r="X159" s="45"/>
      <c r="Y159" s="45"/>
      <c r="Z159" s="68"/>
      <c r="AA159" s="42"/>
      <c r="AB159" s="45"/>
      <c r="AC159" s="45"/>
      <c r="AD159" s="47"/>
      <c r="AE159" s="42"/>
      <c r="AF159" s="45"/>
      <c r="AG159" s="45"/>
      <c r="AH159" s="1" t="str">
        <f aca="false">IF(AC157="But Not Over",Y154,"")</f>
        <v/>
      </c>
      <c r="AI159" s="81" t="str">
        <f aca="false">IF(AC157="But Not Over",VLOOKUP(AH159,'CPI Data'!$A$19:$N$117,14),"")</f>
        <v/>
      </c>
    </row>
    <row r="160" customFormat="false" ht="12" hidden="false" customHeight="false" outlineLevel="0" collapsed="false">
      <c r="A160" s="91"/>
      <c r="B160" s="92"/>
      <c r="C160" s="95"/>
      <c r="D160" s="95"/>
      <c r="E160" s="91"/>
      <c r="F160" s="92"/>
      <c r="H160" s="102"/>
      <c r="I160" s="102"/>
      <c r="J160" s="92"/>
      <c r="K160" s="95"/>
      <c r="L160" s="104"/>
      <c r="M160" s="91"/>
      <c r="N160" s="92"/>
      <c r="O160" s="95"/>
      <c r="AH160" s="1" t="str">
        <f aca="false">IF(AC158="But Not Over",Y155,"")</f>
        <v/>
      </c>
      <c r="AI160" s="81" t="str">
        <f aca="false">IF(AC158="But Not Over",VLOOKUP(AH160,'CPI Data'!$A$19:$N$117,14),"")</f>
        <v/>
      </c>
    </row>
    <row r="161" customFormat="false" ht="12.75" hidden="false" customHeight="false" outlineLevel="0" collapsed="false">
      <c r="A161" s="64"/>
      <c r="B161" s="74"/>
      <c r="C161" s="43" t="s">
        <v>7</v>
      </c>
      <c r="E161" s="64"/>
      <c r="G161" s="75" t="n">
        <v>2000</v>
      </c>
      <c r="H161" s="75"/>
      <c r="I161" s="75"/>
      <c r="J161" s="74"/>
      <c r="L161" s="97"/>
      <c r="M161" s="64"/>
      <c r="N161" s="74"/>
      <c r="S161" s="64"/>
      <c r="T161" s="77"/>
      <c r="U161" s="69" t="s">
        <v>21</v>
      </c>
      <c r="W161" s="64"/>
      <c r="Y161" s="75" t="n">
        <v>2000</v>
      </c>
      <c r="Z161" s="75"/>
      <c r="AA161" s="75"/>
      <c r="AB161" s="46" t="str">
        <f aca="false">CONCATENATE("CPI: ",AI166)</f>
        <v>CPI: 172.2</v>
      </c>
      <c r="AD161" s="98"/>
      <c r="AE161" s="64"/>
      <c r="AF161" s="77"/>
      <c r="AH161" s="1" t="str">
        <f aca="false">IF(AC159="But Not Over",Y156,"")</f>
        <v/>
      </c>
      <c r="AI161" s="81" t="str">
        <f aca="false">IF(AC159="But Not Over",VLOOKUP(AH161,'CPI Data'!$A$19:$N$117,14),"")</f>
        <v/>
      </c>
    </row>
    <row r="162" customFormat="false" ht="12" hidden="false" customHeight="false" outlineLevel="0" collapsed="false">
      <c r="A162" s="49"/>
      <c r="B162" s="49" t="s">
        <v>8</v>
      </c>
      <c r="C162" s="50"/>
      <c r="D162" s="50"/>
      <c r="E162" s="49"/>
      <c r="F162" s="49" t="s">
        <v>9</v>
      </c>
      <c r="G162" s="50"/>
      <c r="H162" s="49"/>
      <c r="I162" s="49"/>
      <c r="J162" s="49" t="s">
        <v>10</v>
      </c>
      <c r="K162" s="48"/>
      <c r="L162" s="48"/>
      <c r="M162" s="48"/>
      <c r="N162" s="49" t="s">
        <v>11</v>
      </c>
      <c r="O162" s="50"/>
      <c r="S162" s="49"/>
      <c r="T162" s="51" t="s">
        <v>8</v>
      </c>
      <c r="U162" s="99"/>
      <c r="V162" s="53"/>
      <c r="W162" s="49"/>
      <c r="X162" s="51" t="s">
        <v>9</v>
      </c>
      <c r="Y162" s="99"/>
      <c r="Z162" s="54"/>
      <c r="AA162" s="49"/>
      <c r="AB162" s="51" t="s">
        <v>10</v>
      </c>
      <c r="AC162" s="52"/>
      <c r="AD162" s="55"/>
      <c r="AE162" s="48"/>
      <c r="AF162" s="51" t="s">
        <v>11</v>
      </c>
      <c r="AG162" s="99"/>
      <c r="AH162" s="1" t="str">
        <f aca="false">IF(AC160="But Not Over",Y157,"")</f>
        <v/>
      </c>
      <c r="AI162" s="81" t="str">
        <f aca="false">IF(AC160="But Not Over",VLOOKUP(AH162,'CPI Data'!$A$19:$N$117,14),"")</f>
        <v/>
      </c>
    </row>
    <row r="163" customFormat="false" ht="12" hidden="false" customHeight="false" outlineLevel="0" collapsed="false">
      <c r="A163" s="56" t="s">
        <v>12</v>
      </c>
      <c r="B163" s="57" t="s">
        <v>13</v>
      </c>
      <c r="C163" s="57"/>
      <c r="D163" s="49"/>
      <c r="E163" s="56" t="s">
        <v>12</v>
      </c>
      <c r="F163" s="57" t="s">
        <v>13</v>
      </c>
      <c r="G163" s="57"/>
      <c r="H163" s="49"/>
      <c r="I163" s="56" t="s">
        <v>12</v>
      </c>
      <c r="J163" s="57" t="s">
        <v>13</v>
      </c>
      <c r="K163" s="57"/>
      <c r="L163" s="89"/>
      <c r="M163" s="56" t="s">
        <v>12</v>
      </c>
      <c r="N163" s="57" t="s">
        <v>13</v>
      </c>
      <c r="O163" s="57"/>
      <c r="S163" s="56" t="s">
        <v>12</v>
      </c>
      <c r="T163" s="58" t="s">
        <v>13</v>
      </c>
      <c r="U163" s="58"/>
      <c r="V163" s="54"/>
      <c r="W163" s="56" t="s">
        <v>12</v>
      </c>
      <c r="X163" s="58" t="s">
        <v>13</v>
      </c>
      <c r="Y163" s="58"/>
      <c r="Z163" s="54"/>
      <c r="AA163" s="56" t="s">
        <v>12</v>
      </c>
      <c r="AB163" s="58" t="s">
        <v>13</v>
      </c>
      <c r="AC163" s="58"/>
      <c r="AD163" s="90"/>
      <c r="AE163" s="56" t="s">
        <v>12</v>
      </c>
      <c r="AF163" s="58" t="s">
        <v>13</v>
      </c>
      <c r="AG163" s="58"/>
      <c r="AH163" s="1" t="str">
        <f aca="false">IF(AC161="But Not Over",Y158,"")</f>
        <v/>
      </c>
      <c r="AI163" s="81" t="str">
        <f aca="false">IF(AC161="But Not Over",VLOOKUP(AH163,'CPI Data'!$A$19:$N$117,14),"")</f>
        <v/>
      </c>
    </row>
    <row r="164" customFormat="false" ht="12" hidden="false" customHeight="false" outlineLevel="0" collapsed="false">
      <c r="A164" s="59" t="s">
        <v>14</v>
      </c>
      <c r="B164" s="60" t="s">
        <v>15</v>
      </c>
      <c r="C164" s="60" t="s">
        <v>16</v>
      </c>
      <c r="D164" s="49"/>
      <c r="E164" s="59" t="s">
        <v>14</v>
      </c>
      <c r="F164" s="60" t="s">
        <v>15</v>
      </c>
      <c r="G164" s="60" t="s">
        <v>16</v>
      </c>
      <c r="H164" s="49"/>
      <c r="I164" s="59" t="s">
        <v>14</v>
      </c>
      <c r="J164" s="60" t="s">
        <v>15</v>
      </c>
      <c r="K164" s="60" t="s">
        <v>16</v>
      </c>
      <c r="L164" s="89"/>
      <c r="M164" s="59" t="s">
        <v>14</v>
      </c>
      <c r="N164" s="60" t="s">
        <v>15</v>
      </c>
      <c r="O164" s="60" t="s">
        <v>16</v>
      </c>
      <c r="S164" s="59" t="s">
        <v>14</v>
      </c>
      <c r="T164" s="61" t="s">
        <v>15</v>
      </c>
      <c r="U164" s="61" t="s">
        <v>16</v>
      </c>
      <c r="V164" s="54"/>
      <c r="W164" s="59" t="s">
        <v>14</v>
      </c>
      <c r="X164" s="61" t="s">
        <v>15</v>
      </c>
      <c r="Y164" s="61" t="s">
        <v>16</v>
      </c>
      <c r="Z164" s="54"/>
      <c r="AA164" s="59" t="s">
        <v>14</v>
      </c>
      <c r="AB164" s="61" t="s">
        <v>15</v>
      </c>
      <c r="AC164" s="61" t="s">
        <v>16</v>
      </c>
      <c r="AD164" s="90"/>
      <c r="AE164" s="59" t="s">
        <v>14</v>
      </c>
      <c r="AF164" s="61" t="s">
        <v>15</v>
      </c>
      <c r="AG164" s="61" t="s">
        <v>16</v>
      </c>
      <c r="AH164" s="1" t="str">
        <f aca="false">IF(AC162="But Not Over",Y159,"")</f>
        <v/>
      </c>
      <c r="AI164" s="81" t="str">
        <f aca="false">IF(AC162="But Not Over",VLOOKUP(AH164,'CPI Data'!$A$19:$N$117,14),"")</f>
        <v/>
      </c>
    </row>
    <row r="165" customFormat="false" ht="12" hidden="false" customHeight="false" outlineLevel="0" collapsed="false">
      <c r="A165" s="91" t="n">
        <v>0.15</v>
      </c>
      <c r="B165" s="92" t="n">
        <v>0</v>
      </c>
      <c r="C165" s="92" t="n">
        <v>43850</v>
      </c>
      <c r="D165" s="92"/>
      <c r="E165" s="91" t="n">
        <v>0.15</v>
      </c>
      <c r="F165" s="92" t="n">
        <v>0</v>
      </c>
      <c r="G165" s="92" t="n">
        <v>21925</v>
      </c>
      <c r="H165" s="102"/>
      <c r="I165" s="91" t="n">
        <v>0.15</v>
      </c>
      <c r="J165" s="92" t="n">
        <v>0</v>
      </c>
      <c r="K165" s="92" t="n">
        <v>26250</v>
      </c>
      <c r="L165" s="103"/>
      <c r="M165" s="91" t="n">
        <v>0.15</v>
      </c>
      <c r="N165" s="92" t="n">
        <v>0</v>
      </c>
      <c r="O165" s="92" t="n">
        <v>35150</v>
      </c>
      <c r="S165" s="91" t="n">
        <v>0.15</v>
      </c>
      <c r="T165" s="2" t="n">
        <f aca="false">B165*$AI$23/$AI$166</f>
        <v>0</v>
      </c>
      <c r="U165" s="2" t="n">
        <f aca="false">C165*$AI$23/$AI$166</f>
        <v>58465.1387921022</v>
      </c>
      <c r="V165" s="3" t="n">
        <f aca="false">D165*$AI$23/$AI$166</f>
        <v>0</v>
      </c>
      <c r="W165" s="91" t="n">
        <v>0.15</v>
      </c>
      <c r="X165" s="2" t="n">
        <f aca="false">F165*$AI$23/$AI$166</f>
        <v>0</v>
      </c>
      <c r="Y165" s="2" t="n">
        <f aca="false">G165*$AI$23/$AI$166</f>
        <v>29232.5693960511</v>
      </c>
      <c r="Z165" s="3" t="n">
        <f aca="false">H165*$AI$23/$AI$166</f>
        <v>0</v>
      </c>
      <c r="AA165" s="91" t="n">
        <v>0.15</v>
      </c>
      <c r="AB165" s="2" t="n">
        <f aca="false">J165*$AI$23/$AI$166</f>
        <v>0</v>
      </c>
      <c r="AC165" s="2" t="n">
        <f aca="false">K165*$AI$23/$AI$166</f>
        <v>34999.0853658537</v>
      </c>
      <c r="AD165" s="3" t="n">
        <f aca="false">L165*$AI$23/$AI$166</f>
        <v>0</v>
      </c>
      <c r="AE165" s="91" t="n">
        <v>0.15</v>
      </c>
      <c r="AF165" s="2" t="n">
        <f aca="false">N165*$AI$23/$AI$166</f>
        <v>0</v>
      </c>
      <c r="AG165" s="2" t="n">
        <f aca="false">O165*$AI$23/$AI$166</f>
        <v>46865.4419279907</v>
      </c>
      <c r="AH165" s="1" t="str">
        <f aca="false">IF(AC163="But Not Over",Y160,"")</f>
        <v/>
      </c>
      <c r="AI165" s="81" t="str">
        <f aca="false">IF(AC163="But Not Over",VLOOKUP(AH165,'CPI Data'!$A$19:$N$117,14),"")</f>
        <v/>
      </c>
    </row>
    <row r="166" customFormat="false" ht="12" hidden="false" customHeight="false" outlineLevel="0" collapsed="false">
      <c r="A166" s="91" t="n">
        <v>0.28</v>
      </c>
      <c r="B166" s="92" t="n">
        <v>43850</v>
      </c>
      <c r="C166" s="92" t="n">
        <v>105950</v>
      </c>
      <c r="D166" s="92"/>
      <c r="E166" s="91" t="n">
        <v>0.28</v>
      </c>
      <c r="F166" s="92" t="n">
        <v>21925</v>
      </c>
      <c r="G166" s="92" t="n">
        <v>52975</v>
      </c>
      <c r="H166" s="102"/>
      <c r="I166" s="91" t="n">
        <v>0.28</v>
      </c>
      <c r="J166" s="92" t="n">
        <v>26250</v>
      </c>
      <c r="K166" s="92" t="n">
        <v>63550</v>
      </c>
      <c r="L166" s="103"/>
      <c r="M166" s="91" t="n">
        <v>0.28</v>
      </c>
      <c r="N166" s="92" t="n">
        <v>35150</v>
      </c>
      <c r="O166" s="92" t="n">
        <v>90800</v>
      </c>
      <c r="S166" s="91" t="n">
        <v>0.28</v>
      </c>
      <c r="T166" s="2" t="n">
        <f aca="false">B166*$AI$23/$AI$166</f>
        <v>58465.1387921022</v>
      </c>
      <c r="U166" s="2" t="n">
        <f aca="false">C166*$AI$23/$AI$166</f>
        <v>141262.975029036</v>
      </c>
      <c r="W166" s="91" t="n">
        <v>0.28</v>
      </c>
      <c r="X166" s="2" t="n">
        <f aca="false">F166*$AI$23/$AI$166</f>
        <v>29232.5693960511</v>
      </c>
      <c r="Y166" s="2" t="n">
        <f aca="false">G166*$AI$23/$AI$166</f>
        <v>70631.487514518</v>
      </c>
      <c r="Z166" s="80"/>
      <c r="AA166" s="91" t="n">
        <v>0.28</v>
      </c>
      <c r="AB166" s="2" t="n">
        <f aca="false">J166*$AI$23/$AI$166</f>
        <v>34999.0853658537</v>
      </c>
      <c r="AC166" s="2" t="n">
        <f aca="false">K166*$AI$23/$AI$166</f>
        <v>84731.1190476191</v>
      </c>
      <c r="AD166" s="98"/>
      <c r="AE166" s="91" t="n">
        <v>0.28</v>
      </c>
      <c r="AF166" s="2" t="n">
        <f aca="false">N166*$AI$23/$AI$166</f>
        <v>46865.4419279907</v>
      </c>
      <c r="AG166" s="2" t="n">
        <f aca="false">O166*$AI$23/$AI$166</f>
        <v>121063.5029036</v>
      </c>
      <c r="AH166" s="1" t="n">
        <f aca="false">IF(AC164="But Not Over",Y161,"")</f>
        <v>2000</v>
      </c>
      <c r="AI166" s="81" t="n">
        <f aca="false">IF(AC164="But Not Over",VLOOKUP(AH166,'CPI Data'!$A$19:$N$117,14),"")</f>
        <v>172.2</v>
      </c>
    </row>
    <row r="167" customFormat="false" ht="12" hidden="false" customHeight="false" outlineLevel="0" collapsed="false">
      <c r="A167" s="91" t="n">
        <v>0.31</v>
      </c>
      <c r="B167" s="92" t="n">
        <v>105950</v>
      </c>
      <c r="C167" s="92" t="n">
        <v>161450</v>
      </c>
      <c r="D167" s="92"/>
      <c r="E167" s="91" t="n">
        <v>0.31</v>
      </c>
      <c r="F167" s="92" t="n">
        <v>52975</v>
      </c>
      <c r="G167" s="92" t="n">
        <v>80725</v>
      </c>
      <c r="H167" s="102"/>
      <c r="I167" s="91" t="n">
        <v>0.31</v>
      </c>
      <c r="J167" s="92" t="n">
        <v>63550</v>
      </c>
      <c r="K167" s="92" t="n">
        <v>132600</v>
      </c>
      <c r="L167" s="103"/>
      <c r="M167" s="91" t="n">
        <v>0.31</v>
      </c>
      <c r="N167" s="92" t="n">
        <v>90800</v>
      </c>
      <c r="O167" s="92" t="n">
        <v>147050</v>
      </c>
      <c r="S167" s="91" t="n">
        <v>0.31</v>
      </c>
      <c r="T167" s="2" t="n">
        <f aca="false">B167*$AI$23/$AI$166</f>
        <v>141262.975029036</v>
      </c>
      <c r="U167" s="2" t="n">
        <f aca="false">C167*$AI$23/$AI$166</f>
        <v>215261.041231127</v>
      </c>
      <c r="W167" s="91" t="n">
        <v>0.31</v>
      </c>
      <c r="X167" s="2" t="n">
        <f aca="false">F167*$AI$23/$AI$166</f>
        <v>70631.487514518</v>
      </c>
      <c r="Y167" s="2" t="n">
        <f aca="false">G167*$AI$23/$AI$166</f>
        <v>107630.520615563</v>
      </c>
      <c r="Z167" s="80"/>
      <c r="AA167" s="91" t="n">
        <v>0.31</v>
      </c>
      <c r="AB167" s="2" t="n">
        <f aca="false">J167*$AI$23/$AI$166</f>
        <v>84731.1190476191</v>
      </c>
      <c r="AC167" s="2" t="n">
        <f aca="false">K167*$AI$23/$AI$166</f>
        <v>176795.379790941</v>
      </c>
      <c r="AD167" s="98"/>
      <c r="AE167" s="91" t="n">
        <v>0.31</v>
      </c>
      <c r="AF167" s="2" t="n">
        <f aca="false">N167*$AI$23/$AI$166</f>
        <v>121063.5029036</v>
      </c>
      <c r="AG167" s="2" t="n">
        <f aca="false">O167*$AI$23/$AI$166</f>
        <v>196061.542973287</v>
      </c>
      <c r="AH167" s="1" t="str">
        <f aca="false">IF(AC165="But Not Over",Y162,"")</f>
        <v/>
      </c>
      <c r="AI167" s="81" t="str">
        <f aca="false">IF(AC165="But Not Over",VLOOKUP(AH167,'CPI Data'!$A$19:$N$117,14),"")</f>
        <v/>
      </c>
    </row>
    <row r="168" customFormat="false" ht="12" hidden="false" customHeight="false" outlineLevel="0" collapsed="false">
      <c r="A168" s="91" t="n">
        <v>0.36</v>
      </c>
      <c r="B168" s="92" t="n">
        <v>161450</v>
      </c>
      <c r="C168" s="92" t="n">
        <v>288350</v>
      </c>
      <c r="D168" s="92"/>
      <c r="E168" s="91" t="n">
        <v>0.36</v>
      </c>
      <c r="F168" s="92" t="n">
        <v>80725</v>
      </c>
      <c r="G168" s="92" t="n">
        <v>144175</v>
      </c>
      <c r="H168" s="102"/>
      <c r="I168" s="91" t="n">
        <v>0.36</v>
      </c>
      <c r="J168" s="92" t="n">
        <v>132600</v>
      </c>
      <c r="K168" s="92" t="n">
        <v>288350</v>
      </c>
      <c r="L168" s="103"/>
      <c r="M168" s="91" t="n">
        <v>0.36</v>
      </c>
      <c r="N168" s="92" t="n">
        <v>147050</v>
      </c>
      <c r="O168" s="92" t="n">
        <v>288350</v>
      </c>
      <c r="S168" s="91" t="n">
        <v>0.36</v>
      </c>
      <c r="T168" s="2" t="n">
        <f aca="false">B168*$AI$23/$AI$166</f>
        <v>215261.041231127</v>
      </c>
      <c r="U168" s="2" t="n">
        <f aca="false">C168*$AI$23/$AI$166</f>
        <v>384456.619628339</v>
      </c>
      <c r="W168" s="91" t="n">
        <v>0.36</v>
      </c>
      <c r="X168" s="2" t="n">
        <f aca="false">F168*$AI$23/$AI$166</f>
        <v>107630.520615563</v>
      </c>
      <c r="Y168" s="2" t="n">
        <f aca="false">G168*$AI$23/$AI$166</f>
        <v>192228.30981417</v>
      </c>
      <c r="Z168" s="80"/>
      <c r="AA168" s="91" t="n">
        <v>0.36</v>
      </c>
      <c r="AB168" s="2" t="n">
        <f aca="false">J168*$AI$23/$AI$166</f>
        <v>176795.379790941</v>
      </c>
      <c r="AC168" s="2" t="n">
        <f aca="false">K168*$AI$23/$AI$166</f>
        <v>384456.619628339</v>
      </c>
      <c r="AD168" s="98"/>
      <c r="AE168" s="91" t="n">
        <v>0.36</v>
      </c>
      <c r="AF168" s="2" t="n">
        <f aca="false">N168*$AI$23/$AI$166</f>
        <v>196061.542973287</v>
      </c>
      <c r="AG168" s="2" t="n">
        <f aca="false">O168*$AI$23/$AI$166</f>
        <v>384456.619628339</v>
      </c>
      <c r="AH168" s="1" t="str">
        <f aca="false">IF(AC166="But Not Over",Y163,"")</f>
        <v/>
      </c>
      <c r="AI168" s="81" t="str">
        <f aca="false">IF(AC166="But Not Over",VLOOKUP(AH168,'CPI Data'!$A$19:$N$117,14),"")</f>
        <v/>
      </c>
    </row>
    <row r="169" customFormat="false" ht="12" hidden="false" customHeight="false" outlineLevel="0" collapsed="false">
      <c r="A169" s="91" t="n">
        <v>0.396</v>
      </c>
      <c r="B169" s="92" t="n">
        <v>288350</v>
      </c>
      <c r="C169" s="95" t="s">
        <v>18</v>
      </c>
      <c r="D169" s="95"/>
      <c r="E169" s="91" t="n">
        <v>0.396</v>
      </c>
      <c r="F169" s="92" t="n">
        <v>144175</v>
      </c>
      <c r="G169" s="95" t="s">
        <v>18</v>
      </c>
      <c r="H169" s="102"/>
      <c r="I169" s="91" t="n">
        <v>0.396</v>
      </c>
      <c r="J169" s="92" t="n">
        <v>288350</v>
      </c>
      <c r="K169" s="95" t="s">
        <v>18</v>
      </c>
      <c r="L169" s="104"/>
      <c r="M169" s="91" t="n">
        <v>0.396</v>
      </c>
      <c r="N169" s="92" t="n">
        <v>288350</v>
      </c>
      <c r="O169" s="95" t="s">
        <v>18</v>
      </c>
      <c r="S169" s="91" t="n">
        <v>0.396</v>
      </c>
      <c r="T169" s="2" t="n">
        <f aca="false">B169*$AI$23/$AI$166</f>
        <v>384456.619628339</v>
      </c>
      <c r="U169" s="79" t="s">
        <v>18</v>
      </c>
      <c r="V169" s="84"/>
      <c r="W169" s="91" t="n">
        <v>0.396</v>
      </c>
      <c r="X169" s="2" t="n">
        <f aca="false">F169*$AI$23/$AI$166</f>
        <v>192228.30981417</v>
      </c>
      <c r="Y169" s="79" t="s">
        <v>18</v>
      </c>
      <c r="Z169" s="80"/>
      <c r="AA169" s="91" t="n">
        <v>0.396</v>
      </c>
      <c r="AB169" s="2" t="n">
        <f aca="false">J169*$AI$23/$AI$166</f>
        <v>384456.619628339</v>
      </c>
      <c r="AC169" s="79" t="s">
        <v>18</v>
      </c>
      <c r="AD169" s="105"/>
      <c r="AE169" s="91" t="n">
        <v>0.396</v>
      </c>
      <c r="AF169" s="2" t="n">
        <f aca="false">N169*$AI$23/$AI$166</f>
        <v>384456.619628339</v>
      </c>
      <c r="AG169" s="79" t="s">
        <v>18</v>
      </c>
      <c r="AH169" s="1" t="str">
        <f aca="false">IF(AC167="But Not Over",Y164,"")</f>
        <v/>
      </c>
      <c r="AI169" s="81" t="str">
        <f aca="false">IF(AC167="But Not Over",VLOOKUP(AH169,'CPI Data'!$A$19:$N$117,14),"")</f>
        <v/>
      </c>
    </row>
    <row r="170" customFormat="false" ht="12" hidden="false" customHeight="false" outlineLevel="0" collapsed="false">
      <c r="A170" s="66" t="s">
        <v>23</v>
      </c>
      <c r="B170" s="42"/>
      <c r="C170" s="42"/>
      <c r="E170" s="42"/>
      <c r="F170" s="42"/>
      <c r="G170" s="42"/>
      <c r="H170" s="67"/>
      <c r="I170" s="42"/>
      <c r="J170" s="42"/>
      <c r="K170" s="42"/>
      <c r="L170" s="42"/>
      <c r="M170" s="42"/>
      <c r="N170" s="42"/>
      <c r="O170" s="42"/>
      <c r="S170" s="66" t="s">
        <v>23</v>
      </c>
      <c r="T170" s="45"/>
      <c r="U170" s="45"/>
      <c r="W170" s="42"/>
      <c r="X170" s="45"/>
      <c r="Y170" s="45"/>
      <c r="Z170" s="68"/>
      <c r="AA170" s="42"/>
      <c r="AB170" s="45"/>
      <c r="AC170" s="45"/>
      <c r="AD170" s="47"/>
      <c r="AE170" s="42"/>
      <c r="AF170" s="45"/>
      <c r="AG170" s="45"/>
      <c r="AH170" s="1" t="str">
        <f aca="false">IF(AC168="But Not Over",Y165,"")</f>
        <v/>
      </c>
      <c r="AI170" s="81" t="str">
        <f aca="false">IF(AC168="But Not Over",VLOOKUP(AH170,'CPI Data'!$A$19:$N$117,14),"")</f>
        <v/>
      </c>
    </row>
    <row r="171" customFormat="false" ht="12" hidden="false" customHeight="false" outlineLevel="0" collapsed="false">
      <c r="A171" s="91"/>
      <c r="B171" s="92"/>
      <c r="C171" s="95"/>
      <c r="D171" s="95"/>
      <c r="E171" s="91"/>
      <c r="F171" s="92"/>
      <c r="H171" s="102"/>
      <c r="I171" s="102"/>
      <c r="J171" s="92"/>
      <c r="K171" s="95"/>
      <c r="L171" s="104"/>
      <c r="M171" s="91"/>
      <c r="N171" s="92"/>
      <c r="O171" s="95"/>
      <c r="AH171" s="1" t="str">
        <f aca="false">IF(AC169="But Not Over",Y166,"")</f>
        <v/>
      </c>
      <c r="AI171" s="81" t="str">
        <f aca="false">IF(AC169="But Not Over",VLOOKUP(AH171,'CPI Data'!$A$19:$N$117,14),"")</f>
        <v/>
      </c>
    </row>
    <row r="172" customFormat="false" ht="12.75" hidden="false" customHeight="false" outlineLevel="0" collapsed="false">
      <c r="A172" s="64"/>
      <c r="B172" s="74"/>
      <c r="C172" s="43" t="s">
        <v>7</v>
      </c>
      <c r="E172" s="64"/>
      <c r="G172" s="75" t="n">
        <v>1999</v>
      </c>
      <c r="H172" s="75"/>
      <c r="I172" s="75"/>
      <c r="J172" s="74"/>
      <c r="L172" s="97"/>
      <c r="M172" s="64"/>
      <c r="N172" s="74"/>
      <c r="S172" s="64"/>
      <c r="T172" s="77"/>
      <c r="U172" s="69" t="s">
        <v>21</v>
      </c>
      <c r="W172" s="64"/>
      <c r="Y172" s="75" t="n">
        <v>1999</v>
      </c>
      <c r="Z172" s="75"/>
      <c r="AA172" s="75"/>
      <c r="AB172" s="46" t="str">
        <f aca="false">CONCATENATE("CPI: ",AI177)</f>
        <v>CPI: 166.6</v>
      </c>
      <c r="AD172" s="98"/>
      <c r="AE172" s="64"/>
      <c r="AF172" s="77"/>
      <c r="AH172" s="1" t="str">
        <f aca="false">IF(AC170="But Not Over",Y167,"")</f>
        <v/>
      </c>
      <c r="AI172" s="81" t="str">
        <f aca="false">IF(AC170="But Not Over",VLOOKUP(AH172,'CPI Data'!$A$19:$N$117,14),"")</f>
        <v/>
      </c>
    </row>
    <row r="173" customFormat="false" ht="12" hidden="false" customHeight="false" outlineLevel="0" collapsed="false">
      <c r="A173" s="49"/>
      <c r="B173" s="49" t="s">
        <v>8</v>
      </c>
      <c r="C173" s="50"/>
      <c r="D173" s="50"/>
      <c r="E173" s="49"/>
      <c r="F173" s="49" t="s">
        <v>9</v>
      </c>
      <c r="G173" s="50"/>
      <c r="H173" s="49"/>
      <c r="I173" s="49"/>
      <c r="J173" s="49" t="s">
        <v>10</v>
      </c>
      <c r="K173" s="48"/>
      <c r="L173" s="48"/>
      <c r="M173" s="48"/>
      <c r="N173" s="49" t="s">
        <v>11</v>
      </c>
      <c r="O173" s="50"/>
      <c r="S173" s="49"/>
      <c r="T173" s="51" t="s">
        <v>8</v>
      </c>
      <c r="U173" s="99"/>
      <c r="V173" s="53"/>
      <c r="W173" s="49"/>
      <c r="X173" s="51" t="s">
        <v>9</v>
      </c>
      <c r="Y173" s="99"/>
      <c r="Z173" s="54"/>
      <c r="AA173" s="49"/>
      <c r="AB173" s="51" t="s">
        <v>10</v>
      </c>
      <c r="AC173" s="52"/>
      <c r="AD173" s="55"/>
      <c r="AE173" s="48"/>
      <c r="AF173" s="51" t="s">
        <v>11</v>
      </c>
      <c r="AG173" s="99"/>
      <c r="AH173" s="1" t="str">
        <f aca="false">IF(AC171="But Not Over",Y168,"")</f>
        <v/>
      </c>
      <c r="AI173" s="81" t="str">
        <f aca="false">IF(AC171="But Not Over",VLOOKUP(AH173,'CPI Data'!$A$19:$N$117,14),"")</f>
        <v/>
      </c>
    </row>
    <row r="174" customFormat="false" ht="12" hidden="false" customHeight="false" outlineLevel="0" collapsed="false">
      <c r="A174" s="56" t="s">
        <v>12</v>
      </c>
      <c r="B174" s="57" t="s">
        <v>13</v>
      </c>
      <c r="C174" s="57"/>
      <c r="D174" s="100"/>
      <c r="E174" s="56" t="s">
        <v>12</v>
      </c>
      <c r="F174" s="57" t="s">
        <v>13</v>
      </c>
      <c r="G174" s="57"/>
      <c r="H174" s="100"/>
      <c r="I174" s="56" t="s">
        <v>12</v>
      </c>
      <c r="J174" s="57" t="s">
        <v>13</v>
      </c>
      <c r="K174" s="57"/>
      <c r="L174" s="106"/>
      <c r="M174" s="56" t="s">
        <v>12</v>
      </c>
      <c r="N174" s="57" t="s">
        <v>13</v>
      </c>
      <c r="O174" s="57"/>
      <c r="S174" s="56" t="s">
        <v>12</v>
      </c>
      <c r="T174" s="58" t="s">
        <v>13</v>
      </c>
      <c r="U174" s="58"/>
      <c r="V174" s="101"/>
      <c r="W174" s="56" t="s">
        <v>12</v>
      </c>
      <c r="X174" s="58" t="s">
        <v>13</v>
      </c>
      <c r="Y174" s="58"/>
      <c r="Z174" s="101"/>
      <c r="AA174" s="56" t="s">
        <v>12</v>
      </c>
      <c r="AB174" s="58" t="s">
        <v>13</v>
      </c>
      <c r="AC174" s="58"/>
      <c r="AD174" s="107"/>
      <c r="AE174" s="56" t="s">
        <v>12</v>
      </c>
      <c r="AF174" s="58" t="s">
        <v>13</v>
      </c>
      <c r="AG174" s="58"/>
      <c r="AH174" s="1" t="str">
        <f aca="false">IF(AC172="But Not Over",Y169,"")</f>
        <v/>
      </c>
      <c r="AI174" s="81" t="str">
        <f aca="false">IF(AC172="But Not Over",VLOOKUP(AH174,'CPI Data'!$A$19:$N$117,14),"")</f>
        <v/>
      </c>
    </row>
    <row r="175" customFormat="false" ht="12" hidden="false" customHeight="false" outlineLevel="0" collapsed="false">
      <c r="A175" s="59" t="s">
        <v>14</v>
      </c>
      <c r="B175" s="60" t="s">
        <v>15</v>
      </c>
      <c r="C175" s="60" t="s">
        <v>16</v>
      </c>
      <c r="D175" s="100"/>
      <c r="E175" s="59" t="s">
        <v>14</v>
      </c>
      <c r="F175" s="60" t="s">
        <v>15</v>
      </c>
      <c r="G175" s="60" t="s">
        <v>16</v>
      </c>
      <c r="H175" s="100"/>
      <c r="I175" s="59" t="s">
        <v>14</v>
      </c>
      <c r="J175" s="60" t="s">
        <v>15</v>
      </c>
      <c r="K175" s="60" t="s">
        <v>16</v>
      </c>
      <c r="L175" s="106"/>
      <c r="M175" s="59" t="s">
        <v>14</v>
      </c>
      <c r="N175" s="60" t="s">
        <v>15</v>
      </c>
      <c r="O175" s="60" t="s">
        <v>16</v>
      </c>
      <c r="S175" s="59" t="s">
        <v>14</v>
      </c>
      <c r="T175" s="61" t="s">
        <v>15</v>
      </c>
      <c r="U175" s="61" t="s">
        <v>16</v>
      </c>
      <c r="V175" s="101"/>
      <c r="W175" s="59" t="s">
        <v>14</v>
      </c>
      <c r="X175" s="61" t="s">
        <v>15</v>
      </c>
      <c r="Y175" s="61" t="s">
        <v>16</v>
      </c>
      <c r="Z175" s="101"/>
      <c r="AA175" s="59" t="s">
        <v>14</v>
      </c>
      <c r="AB175" s="61" t="s">
        <v>15</v>
      </c>
      <c r="AC175" s="61" t="s">
        <v>16</v>
      </c>
      <c r="AD175" s="107"/>
      <c r="AE175" s="59" t="s">
        <v>14</v>
      </c>
      <c r="AF175" s="61" t="s">
        <v>15</v>
      </c>
      <c r="AG175" s="61" t="s">
        <v>16</v>
      </c>
      <c r="AH175" s="1" t="str">
        <f aca="false">IF(AC173="But Not Over",Y170,"")</f>
        <v/>
      </c>
      <c r="AI175" s="81" t="str">
        <f aca="false">IF(AC173="But Not Over",VLOOKUP(AH175,'CPI Data'!$A$19:$N$117,14),"")</f>
        <v/>
      </c>
    </row>
    <row r="176" customFormat="false" ht="12" hidden="false" customHeight="false" outlineLevel="0" collapsed="false">
      <c r="A176" s="91" t="n">
        <v>0.15</v>
      </c>
      <c r="B176" s="92" t="n">
        <v>0</v>
      </c>
      <c r="C176" s="92" t="n">
        <v>43050</v>
      </c>
      <c r="D176" s="92"/>
      <c r="E176" s="91" t="n">
        <v>0.15</v>
      </c>
      <c r="F176" s="92" t="n">
        <v>0</v>
      </c>
      <c r="G176" s="92" t="n">
        <v>21525</v>
      </c>
      <c r="H176" s="102"/>
      <c r="I176" s="91" t="n">
        <v>0.15</v>
      </c>
      <c r="J176" s="92" t="n">
        <v>0</v>
      </c>
      <c r="K176" s="92" t="n">
        <v>25750</v>
      </c>
      <c r="L176" s="103"/>
      <c r="M176" s="91" t="n">
        <v>0.15</v>
      </c>
      <c r="N176" s="92" t="n">
        <v>0</v>
      </c>
      <c r="O176" s="92" t="n">
        <v>34550</v>
      </c>
      <c r="S176" s="91" t="n">
        <v>0.15</v>
      </c>
      <c r="T176" s="2" t="n">
        <f aca="false">B176*$AI$23/$AI$177</f>
        <v>0</v>
      </c>
      <c r="U176" s="2" t="n">
        <f aca="false">C176*$AI$23/$AI$177</f>
        <v>59327.8613445378</v>
      </c>
      <c r="V176" s="3" t="n">
        <f aca="false">D176*$AI$23/$AI$177</f>
        <v>0</v>
      </c>
      <c r="W176" s="91" t="n">
        <v>0.15</v>
      </c>
      <c r="X176" s="2" t="n">
        <f aca="false">F176*$AI$23/$AI$177</f>
        <v>0</v>
      </c>
      <c r="Y176" s="2" t="n">
        <f aca="false">G176*$AI$23/$AI$177</f>
        <v>29663.9306722689</v>
      </c>
      <c r="Z176" s="3" t="n">
        <f aca="false">H176*$AI$23/$AI$177</f>
        <v>0</v>
      </c>
      <c r="AA176" s="91" t="n">
        <v>0.15</v>
      </c>
      <c r="AB176" s="2" t="n">
        <f aca="false">J176*$AI$23/$AI$177</f>
        <v>0</v>
      </c>
      <c r="AC176" s="2" t="n">
        <f aca="false">K176*$AI$23/$AI$177</f>
        <v>35486.4675870348</v>
      </c>
      <c r="AD176" s="3" t="n">
        <f aca="false">L176*$AI$23/$AI$177</f>
        <v>0</v>
      </c>
      <c r="AE176" s="91" t="n">
        <v>0.15</v>
      </c>
      <c r="AF176" s="2" t="n">
        <f aca="false">N176*$AI$23/$AI$177</f>
        <v>0</v>
      </c>
      <c r="AG176" s="2" t="n">
        <f aca="false">O176*$AI$23/$AI$177</f>
        <v>47613.8817527011</v>
      </c>
      <c r="AH176" s="1" t="str">
        <f aca="false">IF(AC174="But Not Over",Y171,"")</f>
        <v/>
      </c>
      <c r="AI176" s="81" t="str">
        <f aca="false">IF(AC174="But Not Over",VLOOKUP(AH176,'CPI Data'!$A$19:$N$117,14),"")</f>
        <v/>
      </c>
    </row>
    <row r="177" customFormat="false" ht="12" hidden="false" customHeight="false" outlineLevel="0" collapsed="false">
      <c r="A177" s="91" t="n">
        <v>0.28</v>
      </c>
      <c r="B177" s="92" t="n">
        <v>43050</v>
      </c>
      <c r="C177" s="92" t="n">
        <v>104050</v>
      </c>
      <c r="D177" s="92"/>
      <c r="E177" s="91" t="n">
        <v>0.28</v>
      </c>
      <c r="F177" s="92" t="n">
        <v>21525</v>
      </c>
      <c r="G177" s="92" t="n">
        <v>52025</v>
      </c>
      <c r="H177" s="102"/>
      <c r="I177" s="91" t="n">
        <v>0.28</v>
      </c>
      <c r="J177" s="92" t="n">
        <v>25750</v>
      </c>
      <c r="K177" s="92" t="n">
        <v>62450</v>
      </c>
      <c r="L177" s="103"/>
      <c r="M177" s="91" t="n">
        <v>0.28</v>
      </c>
      <c r="N177" s="92" t="n">
        <v>34550</v>
      </c>
      <c r="O177" s="92" t="n">
        <v>89150</v>
      </c>
      <c r="S177" s="91" t="n">
        <v>0.28</v>
      </c>
      <c r="T177" s="2" t="n">
        <f aca="false">B177*$AI$23/$AI$177</f>
        <v>59327.8613445378</v>
      </c>
      <c r="U177" s="2" t="n">
        <f aca="false">C177*$AI$23/$AI$177</f>
        <v>143392.891356543</v>
      </c>
      <c r="W177" s="91" t="n">
        <v>0.28</v>
      </c>
      <c r="X177" s="2" t="n">
        <f aca="false">F177*$AI$23/$AI$177</f>
        <v>29663.9306722689</v>
      </c>
      <c r="Y177" s="2" t="n">
        <f aca="false">G177*$AI$23/$AI$177</f>
        <v>71696.4456782713</v>
      </c>
      <c r="Z177" s="80"/>
      <c r="AA177" s="91" t="n">
        <v>0.28</v>
      </c>
      <c r="AB177" s="2" t="n">
        <f aca="false">J177*$AI$23/$AI$177</f>
        <v>35486.4675870348</v>
      </c>
      <c r="AC177" s="2" t="n">
        <f aca="false">K177*$AI$23/$AI$177</f>
        <v>86063.2971188475</v>
      </c>
      <c r="AD177" s="98"/>
      <c r="AE177" s="91" t="n">
        <v>0.28</v>
      </c>
      <c r="AF177" s="2" t="n">
        <f aca="false">N177*$AI$23/$AI$177</f>
        <v>47613.8817527011</v>
      </c>
      <c r="AG177" s="2" t="n">
        <f aca="false">O177*$AI$23/$AI$177</f>
        <v>122858.974189676</v>
      </c>
      <c r="AH177" s="1" t="n">
        <f aca="false">IF(AC175="But Not Over",Y172,"")</f>
        <v>1999</v>
      </c>
      <c r="AI177" s="81" t="n">
        <f aca="false">IF(AC175="But Not Over",VLOOKUP(AH177,'CPI Data'!$A$19:$N$117,14),"")</f>
        <v>166.6</v>
      </c>
    </row>
    <row r="178" customFormat="false" ht="12" hidden="false" customHeight="false" outlineLevel="0" collapsed="false">
      <c r="A178" s="91" t="n">
        <v>0.31</v>
      </c>
      <c r="B178" s="92" t="n">
        <v>104050</v>
      </c>
      <c r="C178" s="92" t="n">
        <v>158550</v>
      </c>
      <c r="D178" s="92"/>
      <c r="E178" s="91" t="n">
        <v>0.31</v>
      </c>
      <c r="F178" s="92" t="n">
        <v>52025</v>
      </c>
      <c r="G178" s="92" t="n">
        <v>79275</v>
      </c>
      <c r="H178" s="102"/>
      <c r="I178" s="91" t="n">
        <v>0.31</v>
      </c>
      <c r="J178" s="92" t="n">
        <v>62450</v>
      </c>
      <c r="K178" s="92" t="n">
        <v>130250</v>
      </c>
      <c r="L178" s="103"/>
      <c r="M178" s="91" t="n">
        <v>0.31</v>
      </c>
      <c r="N178" s="92" t="n">
        <v>89150</v>
      </c>
      <c r="O178" s="92" t="n">
        <v>144400</v>
      </c>
      <c r="S178" s="91" t="n">
        <v>0.31</v>
      </c>
      <c r="T178" s="2" t="n">
        <f aca="false">B178*$AI$23/$AI$177</f>
        <v>143392.891356543</v>
      </c>
      <c r="U178" s="2" t="n">
        <f aca="false">C178*$AI$23/$AI$177</f>
        <v>218500.172268908</v>
      </c>
      <c r="W178" s="91" t="n">
        <v>0.31</v>
      </c>
      <c r="X178" s="2" t="n">
        <f aca="false">F178*$AI$23/$AI$177</f>
        <v>71696.4456782713</v>
      </c>
      <c r="Y178" s="2" t="n">
        <f aca="false">G178*$AI$23/$AI$177</f>
        <v>109250.086134454</v>
      </c>
      <c r="Z178" s="80"/>
      <c r="AA178" s="91" t="n">
        <v>0.31</v>
      </c>
      <c r="AB178" s="2" t="n">
        <f aca="false">J178*$AI$23/$AI$177</f>
        <v>86063.2971188475</v>
      </c>
      <c r="AC178" s="2" t="n">
        <f aca="false">K178*$AI$23/$AI$177</f>
        <v>179499.510804322</v>
      </c>
      <c r="AD178" s="98"/>
      <c r="AE178" s="91" t="n">
        <v>0.31</v>
      </c>
      <c r="AF178" s="2" t="n">
        <f aca="false">N178*$AI$23/$AI$177</f>
        <v>122858.974189676</v>
      </c>
      <c r="AG178" s="2" t="n">
        <f aca="false">O178*$AI$23/$AI$177</f>
        <v>198999.841536615</v>
      </c>
      <c r="AH178" s="1" t="str">
        <f aca="false">IF(AC176="But Not Over",Y173,"")</f>
        <v/>
      </c>
      <c r="AI178" s="81" t="str">
        <f aca="false">IF(AC176="But Not Over",VLOOKUP(AH178,'CPI Data'!$A$19:$N$117,14),"")</f>
        <v/>
      </c>
    </row>
    <row r="179" customFormat="false" ht="12" hidden="false" customHeight="false" outlineLevel="0" collapsed="false">
      <c r="A179" s="91" t="n">
        <v>0.36</v>
      </c>
      <c r="B179" s="92" t="n">
        <v>158550</v>
      </c>
      <c r="C179" s="92" t="n">
        <v>283150</v>
      </c>
      <c r="D179" s="92"/>
      <c r="E179" s="91" t="n">
        <v>0.36</v>
      </c>
      <c r="F179" s="92" t="n">
        <v>79275</v>
      </c>
      <c r="G179" s="92" t="n">
        <v>141575</v>
      </c>
      <c r="H179" s="102"/>
      <c r="I179" s="91" t="n">
        <v>0.36</v>
      </c>
      <c r="J179" s="92" t="n">
        <v>130250</v>
      </c>
      <c r="K179" s="92" t="n">
        <v>283150</v>
      </c>
      <c r="L179" s="103"/>
      <c r="M179" s="91" t="n">
        <v>0.36</v>
      </c>
      <c r="N179" s="92" t="n">
        <v>144400</v>
      </c>
      <c r="O179" s="92" t="n">
        <v>283150</v>
      </c>
      <c r="S179" s="91" t="n">
        <v>0.36</v>
      </c>
      <c r="T179" s="2" t="n">
        <f aca="false">B179*$AI$23/$AI$177</f>
        <v>218500.172268908</v>
      </c>
      <c r="U179" s="2" t="n">
        <f aca="false">C179*$AI$23/$AI$177</f>
        <v>390213.331932773</v>
      </c>
      <c r="W179" s="91" t="n">
        <v>0.36</v>
      </c>
      <c r="X179" s="2" t="n">
        <f aca="false">F179*$AI$23/$AI$177</f>
        <v>109250.086134454</v>
      </c>
      <c r="Y179" s="2" t="n">
        <f aca="false">G179*$AI$23/$AI$177</f>
        <v>195106.665966387</v>
      </c>
      <c r="Z179" s="80"/>
      <c r="AA179" s="91" t="n">
        <v>0.36</v>
      </c>
      <c r="AB179" s="2" t="n">
        <f aca="false">J179*$AI$23/$AI$177</f>
        <v>179499.510804322</v>
      </c>
      <c r="AC179" s="2" t="n">
        <f aca="false">K179*$AI$23/$AI$177</f>
        <v>390213.331932773</v>
      </c>
      <c r="AD179" s="98"/>
      <c r="AE179" s="91" t="n">
        <v>0.36</v>
      </c>
      <c r="AF179" s="2" t="n">
        <f aca="false">N179*$AI$23/$AI$177</f>
        <v>198999.841536615</v>
      </c>
      <c r="AG179" s="2" t="n">
        <f aca="false">O179*$AI$23/$AI$177</f>
        <v>390213.331932773</v>
      </c>
      <c r="AH179" s="1" t="str">
        <f aca="false">IF(AC177="But Not Over",Y174,"")</f>
        <v/>
      </c>
      <c r="AI179" s="81" t="str">
        <f aca="false">IF(AC177="But Not Over",VLOOKUP(AH179,'CPI Data'!$A$19:$N$117,14),"")</f>
        <v/>
      </c>
    </row>
    <row r="180" customFormat="false" ht="12" hidden="false" customHeight="false" outlineLevel="0" collapsed="false">
      <c r="A180" s="91" t="n">
        <v>0.396</v>
      </c>
      <c r="B180" s="92" t="n">
        <v>283150</v>
      </c>
      <c r="C180" s="95" t="s">
        <v>18</v>
      </c>
      <c r="D180" s="95"/>
      <c r="E180" s="91" t="n">
        <v>0.396</v>
      </c>
      <c r="F180" s="92" t="n">
        <v>141575</v>
      </c>
      <c r="G180" s="95" t="s">
        <v>18</v>
      </c>
      <c r="H180" s="102"/>
      <c r="I180" s="91" t="n">
        <v>0.396</v>
      </c>
      <c r="J180" s="92" t="n">
        <v>283150</v>
      </c>
      <c r="K180" s="95" t="s">
        <v>18</v>
      </c>
      <c r="L180" s="104"/>
      <c r="M180" s="91" t="n">
        <v>0.396</v>
      </c>
      <c r="N180" s="92" t="n">
        <v>283150</v>
      </c>
      <c r="O180" s="95" t="s">
        <v>18</v>
      </c>
      <c r="S180" s="91" t="n">
        <v>0.396</v>
      </c>
      <c r="T180" s="2" t="n">
        <f aca="false">B180*$AI$23/$AI$177</f>
        <v>390213.331932773</v>
      </c>
      <c r="U180" s="79" t="s">
        <v>18</v>
      </c>
      <c r="V180" s="84"/>
      <c r="W180" s="91" t="n">
        <v>0.396</v>
      </c>
      <c r="X180" s="2" t="n">
        <f aca="false">F180*$AI$23/$AI$177</f>
        <v>195106.665966387</v>
      </c>
      <c r="Y180" s="79" t="s">
        <v>18</v>
      </c>
      <c r="Z180" s="80"/>
      <c r="AA180" s="91" t="n">
        <v>0.396</v>
      </c>
      <c r="AB180" s="2" t="n">
        <f aca="false">J180*$AI$23/$AI$177</f>
        <v>390213.331932773</v>
      </c>
      <c r="AC180" s="79" t="s">
        <v>18</v>
      </c>
      <c r="AD180" s="105"/>
      <c r="AE180" s="91" t="n">
        <v>0.396</v>
      </c>
      <c r="AF180" s="2" t="n">
        <f aca="false">N180*$AI$23/$AI$177</f>
        <v>390213.331932773</v>
      </c>
      <c r="AG180" s="79" t="s">
        <v>18</v>
      </c>
      <c r="AH180" s="1" t="str">
        <f aca="false">IF(AC178="But Not Over",Y175,"")</f>
        <v/>
      </c>
      <c r="AI180" s="81" t="str">
        <f aca="false">IF(AC178="But Not Over",VLOOKUP(AH180,'CPI Data'!$A$19:$N$117,14),"")</f>
        <v/>
      </c>
    </row>
    <row r="181" customFormat="false" ht="12" hidden="false" customHeight="false" outlineLevel="0" collapsed="false">
      <c r="A181" s="66" t="s">
        <v>23</v>
      </c>
      <c r="B181" s="42"/>
      <c r="C181" s="42"/>
      <c r="E181" s="42"/>
      <c r="F181" s="42"/>
      <c r="G181" s="42"/>
      <c r="H181" s="67"/>
      <c r="I181" s="42"/>
      <c r="J181" s="42"/>
      <c r="K181" s="42"/>
      <c r="L181" s="42"/>
      <c r="M181" s="42"/>
      <c r="N181" s="42"/>
      <c r="O181" s="42"/>
      <c r="S181" s="66" t="s">
        <v>23</v>
      </c>
      <c r="T181" s="45"/>
      <c r="U181" s="45"/>
      <c r="W181" s="42"/>
      <c r="X181" s="45"/>
      <c r="Y181" s="45"/>
      <c r="Z181" s="68"/>
      <c r="AA181" s="42"/>
      <c r="AB181" s="45"/>
      <c r="AC181" s="45"/>
      <c r="AD181" s="47"/>
      <c r="AE181" s="42"/>
      <c r="AF181" s="45"/>
      <c r="AG181" s="45"/>
      <c r="AH181" s="1" t="str">
        <f aca="false">IF(AC179="But Not Over",Y176,"")</f>
        <v/>
      </c>
      <c r="AI181" s="81" t="str">
        <f aca="false">IF(AC179="But Not Over",VLOOKUP(AH181,'CPI Data'!$A$19:$N$117,14),"")</f>
        <v/>
      </c>
    </row>
    <row r="182" customFormat="false" ht="12" hidden="false" customHeight="false" outlineLevel="0" collapsed="false">
      <c r="A182" s="91"/>
      <c r="B182" s="92"/>
      <c r="C182" s="95"/>
      <c r="D182" s="95"/>
      <c r="E182" s="91"/>
      <c r="F182" s="92"/>
      <c r="G182" s="95"/>
      <c r="H182" s="102"/>
      <c r="I182" s="102"/>
      <c r="J182" s="92"/>
      <c r="K182" s="95"/>
      <c r="L182" s="104"/>
      <c r="M182" s="91"/>
      <c r="N182" s="92"/>
      <c r="O182" s="95"/>
      <c r="AH182" s="1" t="str">
        <f aca="false">IF(AC180="But Not Over",Y177,"")</f>
        <v/>
      </c>
      <c r="AI182" s="81" t="str">
        <f aca="false">IF(AC180="But Not Over",VLOOKUP(AH182,'CPI Data'!$A$19:$N$117,14),"")</f>
        <v/>
      </c>
    </row>
    <row r="183" customFormat="false" ht="12.75" hidden="false" customHeight="false" outlineLevel="0" collapsed="false">
      <c r="A183" s="64"/>
      <c r="B183" s="74"/>
      <c r="C183" s="43" t="s">
        <v>7</v>
      </c>
      <c r="E183" s="64"/>
      <c r="G183" s="75" t="n">
        <v>1998</v>
      </c>
      <c r="H183" s="75"/>
      <c r="I183" s="75"/>
      <c r="J183" s="74"/>
      <c r="L183" s="97"/>
      <c r="M183" s="64"/>
      <c r="N183" s="74"/>
      <c r="S183" s="64"/>
      <c r="T183" s="77"/>
      <c r="U183" s="69" t="s">
        <v>21</v>
      </c>
      <c r="W183" s="64"/>
      <c r="Y183" s="75" t="n">
        <v>1998</v>
      </c>
      <c r="Z183" s="75"/>
      <c r="AA183" s="75"/>
      <c r="AB183" s="46" t="str">
        <f aca="false">CONCATENATE("CPI: ",AI188)</f>
        <v>CPI: 163</v>
      </c>
      <c r="AD183" s="98"/>
      <c r="AE183" s="64"/>
      <c r="AF183" s="77"/>
      <c r="AH183" s="1" t="str">
        <f aca="false">IF(AC181="But Not Over",Y178,"")</f>
        <v/>
      </c>
      <c r="AI183" s="81" t="str">
        <f aca="false">IF(AC181="But Not Over",VLOOKUP(AH183,'CPI Data'!$A$19:$N$117,14),"")</f>
        <v/>
      </c>
    </row>
    <row r="184" customFormat="false" ht="12" hidden="false" customHeight="false" outlineLevel="0" collapsed="false">
      <c r="A184" s="49"/>
      <c r="B184" s="49" t="s">
        <v>8</v>
      </c>
      <c r="C184" s="50"/>
      <c r="D184" s="50"/>
      <c r="E184" s="49"/>
      <c r="F184" s="49" t="s">
        <v>9</v>
      </c>
      <c r="G184" s="50"/>
      <c r="H184" s="49"/>
      <c r="I184" s="49"/>
      <c r="J184" s="49" t="s">
        <v>10</v>
      </c>
      <c r="K184" s="48"/>
      <c r="L184" s="48"/>
      <c r="M184" s="48"/>
      <c r="N184" s="49" t="s">
        <v>11</v>
      </c>
      <c r="O184" s="50"/>
      <c r="S184" s="49"/>
      <c r="T184" s="51" t="s">
        <v>8</v>
      </c>
      <c r="U184" s="99"/>
      <c r="V184" s="53"/>
      <c r="W184" s="49"/>
      <c r="X184" s="51" t="s">
        <v>9</v>
      </c>
      <c r="Y184" s="99"/>
      <c r="Z184" s="54"/>
      <c r="AA184" s="49"/>
      <c r="AB184" s="51" t="s">
        <v>10</v>
      </c>
      <c r="AC184" s="52"/>
      <c r="AD184" s="55"/>
      <c r="AE184" s="48"/>
      <c r="AF184" s="51" t="s">
        <v>11</v>
      </c>
      <c r="AG184" s="99"/>
      <c r="AH184" s="1" t="str">
        <f aca="false">IF(AC182="But Not Over",Y179,"")</f>
        <v/>
      </c>
      <c r="AI184" s="81" t="str">
        <f aca="false">IF(AC182="But Not Over",VLOOKUP(AH184,'CPI Data'!$A$19:$N$117,14),"")</f>
        <v/>
      </c>
    </row>
    <row r="185" customFormat="false" ht="12" hidden="false" customHeight="false" outlineLevel="0" collapsed="false">
      <c r="A185" s="56" t="s">
        <v>12</v>
      </c>
      <c r="B185" s="57" t="s">
        <v>13</v>
      </c>
      <c r="C185" s="57"/>
      <c r="D185" s="100"/>
      <c r="E185" s="56" t="s">
        <v>12</v>
      </c>
      <c r="F185" s="57" t="s">
        <v>13</v>
      </c>
      <c r="G185" s="57"/>
      <c r="H185" s="100"/>
      <c r="I185" s="56" t="s">
        <v>12</v>
      </c>
      <c r="J185" s="57" t="s">
        <v>13</v>
      </c>
      <c r="K185" s="57"/>
      <c r="L185" s="106"/>
      <c r="M185" s="56" t="s">
        <v>12</v>
      </c>
      <c r="N185" s="57" t="s">
        <v>13</v>
      </c>
      <c r="O185" s="57"/>
      <c r="S185" s="56" t="s">
        <v>12</v>
      </c>
      <c r="T185" s="58" t="s">
        <v>13</v>
      </c>
      <c r="U185" s="58"/>
      <c r="V185" s="101"/>
      <c r="W185" s="56" t="s">
        <v>12</v>
      </c>
      <c r="X185" s="58" t="s">
        <v>13</v>
      </c>
      <c r="Y185" s="58"/>
      <c r="Z185" s="101"/>
      <c r="AA185" s="56" t="s">
        <v>12</v>
      </c>
      <c r="AB185" s="58" t="s">
        <v>13</v>
      </c>
      <c r="AC185" s="58"/>
      <c r="AD185" s="107"/>
      <c r="AE185" s="56" t="s">
        <v>12</v>
      </c>
      <c r="AF185" s="58" t="s">
        <v>13</v>
      </c>
      <c r="AG185" s="58"/>
      <c r="AH185" s="1" t="str">
        <f aca="false">IF(AC183="But Not Over",Y180,"")</f>
        <v/>
      </c>
      <c r="AI185" s="81" t="str">
        <f aca="false">IF(AC183="But Not Over",VLOOKUP(AH185,'CPI Data'!$A$19:$N$117,14),"")</f>
        <v/>
      </c>
    </row>
    <row r="186" customFormat="false" ht="12" hidden="false" customHeight="false" outlineLevel="0" collapsed="false">
      <c r="A186" s="59" t="s">
        <v>14</v>
      </c>
      <c r="B186" s="60" t="s">
        <v>15</v>
      </c>
      <c r="C186" s="60" t="s">
        <v>16</v>
      </c>
      <c r="D186" s="100"/>
      <c r="E186" s="59" t="s">
        <v>14</v>
      </c>
      <c r="F186" s="60" t="s">
        <v>15</v>
      </c>
      <c r="G186" s="60" t="s">
        <v>16</v>
      </c>
      <c r="H186" s="100"/>
      <c r="I186" s="59" t="s">
        <v>14</v>
      </c>
      <c r="J186" s="60" t="s">
        <v>15</v>
      </c>
      <c r="K186" s="60" t="s">
        <v>16</v>
      </c>
      <c r="L186" s="106"/>
      <c r="M186" s="59" t="s">
        <v>14</v>
      </c>
      <c r="N186" s="60" t="s">
        <v>15</v>
      </c>
      <c r="O186" s="60" t="s">
        <v>16</v>
      </c>
      <c r="S186" s="59" t="s">
        <v>14</v>
      </c>
      <c r="T186" s="61" t="s">
        <v>15</v>
      </c>
      <c r="U186" s="61" t="s">
        <v>16</v>
      </c>
      <c r="V186" s="101"/>
      <c r="W186" s="59" t="s">
        <v>14</v>
      </c>
      <c r="X186" s="61" t="s">
        <v>15</v>
      </c>
      <c r="Y186" s="61" t="s">
        <v>16</v>
      </c>
      <c r="Z186" s="101"/>
      <c r="AA186" s="59" t="s">
        <v>14</v>
      </c>
      <c r="AB186" s="61" t="s">
        <v>15</v>
      </c>
      <c r="AC186" s="61" t="s">
        <v>16</v>
      </c>
      <c r="AD186" s="107"/>
      <c r="AE186" s="59" t="s">
        <v>14</v>
      </c>
      <c r="AF186" s="61" t="s">
        <v>15</v>
      </c>
      <c r="AG186" s="61" t="s">
        <v>16</v>
      </c>
      <c r="AH186" s="1" t="str">
        <f aca="false">IF(AC184="But Not Over",Y181,"")</f>
        <v/>
      </c>
      <c r="AI186" s="81" t="str">
        <f aca="false">IF(AC184="But Not Over",VLOOKUP(AH186,'CPI Data'!$A$19:$N$117,14),"")</f>
        <v/>
      </c>
    </row>
    <row r="187" customFormat="false" ht="12" hidden="false" customHeight="false" outlineLevel="0" collapsed="false">
      <c r="A187" s="91" t="n">
        <v>0.15</v>
      </c>
      <c r="B187" s="92" t="n">
        <v>0</v>
      </c>
      <c r="C187" s="92" t="n">
        <v>42350</v>
      </c>
      <c r="D187" s="92"/>
      <c r="E187" s="91" t="n">
        <v>0.15</v>
      </c>
      <c r="F187" s="92" t="n">
        <v>0</v>
      </c>
      <c r="G187" s="92" t="n">
        <v>21175</v>
      </c>
      <c r="H187" s="102"/>
      <c r="I187" s="91" t="n">
        <v>0.15</v>
      </c>
      <c r="J187" s="92" t="n">
        <v>0</v>
      </c>
      <c r="K187" s="92" t="n">
        <v>25350</v>
      </c>
      <c r="L187" s="103"/>
      <c r="M187" s="91" t="n">
        <v>0.15</v>
      </c>
      <c r="N187" s="92" t="n">
        <v>0</v>
      </c>
      <c r="O187" s="92" t="n">
        <v>33950</v>
      </c>
      <c r="S187" s="91" t="n">
        <v>0.15</v>
      </c>
      <c r="T187" s="2" t="n">
        <f aca="false">B187*$AI$23/$AI$188</f>
        <v>0</v>
      </c>
      <c r="U187" s="2" t="n">
        <f aca="false">C187*$AI$23/$AI$188</f>
        <v>59652.1834355828</v>
      </c>
      <c r="V187" s="3" t="n">
        <f aca="false">D187*$AI$23/$AI$188</f>
        <v>0</v>
      </c>
      <c r="W187" s="91" t="n">
        <v>0.15</v>
      </c>
      <c r="X187" s="2" t="n">
        <f aca="false">F187*$AI$23/$AI$188</f>
        <v>0</v>
      </c>
      <c r="Y187" s="2" t="n">
        <f aca="false">G187*$AI$23/$AI$188</f>
        <v>29826.0917177914</v>
      </c>
      <c r="Z187" s="3" t="n">
        <f aca="false">H187*$AI$23/$AI$188</f>
        <v>0</v>
      </c>
      <c r="AA187" s="91" t="n">
        <v>0.15</v>
      </c>
      <c r="AB187" s="2" t="n">
        <f aca="false">J187*$AI$23/$AI$188</f>
        <v>0</v>
      </c>
      <c r="AC187" s="2" t="n">
        <f aca="false">K187*$AI$23/$AI$188</f>
        <v>35706.7969325153</v>
      </c>
      <c r="AD187" s="3" t="n">
        <f aca="false">L187*$AI$23/$AI$188</f>
        <v>0</v>
      </c>
      <c r="AE187" s="91" t="n">
        <v>0.15</v>
      </c>
      <c r="AF187" s="2" t="n">
        <f aca="false">N187*$AI$23/$AI$188</f>
        <v>0</v>
      </c>
      <c r="AG187" s="2" t="n">
        <f aca="false">O187*$AI$23/$AI$188</f>
        <v>47820.345398773</v>
      </c>
      <c r="AH187" s="1" t="str">
        <f aca="false">IF(AC185="But Not Over",Y182,"")</f>
        <v/>
      </c>
      <c r="AI187" s="81" t="str">
        <f aca="false">IF(AC185="But Not Over",VLOOKUP(AH187,'CPI Data'!$A$19:$N$117,14),"")</f>
        <v/>
      </c>
    </row>
    <row r="188" customFormat="false" ht="12" hidden="false" customHeight="false" outlineLevel="0" collapsed="false">
      <c r="A188" s="91" t="n">
        <v>0.28</v>
      </c>
      <c r="B188" s="92" t="n">
        <v>42350</v>
      </c>
      <c r="C188" s="92" t="n">
        <v>102300</v>
      </c>
      <c r="D188" s="92"/>
      <c r="E188" s="91" t="n">
        <v>0.28</v>
      </c>
      <c r="F188" s="92" t="n">
        <v>21175</v>
      </c>
      <c r="G188" s="92" t="n">
        <v>51150</v>
      </c>
      <c r="H188" s="102"/>
      <c r="I188" s="91" t="n">
        <v>0.28</v>
      </c>
      <c r="J188" s="92" t="n">
        <v>25350</v>
      </c>
      <c r="K188" s="92" t="n">
        <v>61400</v>
      </c>
      <c r="L188" s="103"/>
      <c r="M188" s="91" t="n">
        <v>0.28</v>
      </c>
      <c r="N188" s="92" t="n">
        <v>33950</v>
      </c>
      <c r="O188" s="92" t="n">
        <v>87700</v>
      </c>
      <c r="S188" s="91" t="n">
        <v>0.28</v>
      </c>
      <c r="T188" s="2" t="n">
        <f aca="false">B188*$AI$23/$AI$188</f>
        <v>59652.1834355828</v>
      </c>
      <c r="U188" s="2" t="n">
        <f aca="false">C188*$AI$23/$AI$188</f>
        <v>144094.884662577</v>
      </c>
      <c r="W188" s="91" t="n">
        <v>0.28</v>
      </c>
      <c r="X188" s="2" t="n">
        <f aca="false">F188*$AI$23/$AI$188</f>
        <v>29826.0917177914</v>
      </c>
      <c r="Y188" s="2" t="n">
        <f aca="false">G188*$AI$23/$AI$188</f>
        <v>72047.4423312883</v>
      </c>
      <c r="Z188" s="80"/>
      <c r="AA188" s="91" t="n">
        <v>0.28</v>
      </c>
      <c r="AB188" s="2" t="n">
        <f aca="false">J188*$AI$23/$AI$188</f>
        <v>35706.7969325153</v>
      </c>
      <c r="AC188" s="2" t="n">
        <f aca="false">K188*$AI$23/$AI$188</f>
        <v>86485.1018404908</v>
      </c>
      <c r="AD188" s="98"/>
      <c r="AE188" s="91" t="n">
        <v>0.28</v>
      </c>
      <c r="AF188" s="2" t="n">
        <f aca="false">N188*$AI$23/$AI$188</f>
        <v>47820.345398773</v>
      </c>
      <c r="AG188" s="2" t="n">
        <f aca="false">O188*$AI$23/$AI$188</f>
        <v>123530.023312883</v>
      </c>
      <c r="AH188" s="1" t="n">
        <f aca="false">IF(AC186="But Not Over",Y183,"")</f>
        <v>1998</v>
      </c>
      <c r="AI188" s="81" t="n">
        <f aca="false">IF(AC186="But Not Over",VLOOKUP(AH188,'CPI Data'!$A$19:$N$117,14),"")</f>
        <v>163</v>
      </c>
    </row>
    <row r="189" customFormat="false" ht="12" hidden="false" customHeight="false" outlineLevel="0" collapsed="false">
      <c r="A189" s="91" t="n">
        <v>0.31</v>
      </c>
      <c r="B189" s="92" t="n">
        <v>102300</v>
      </c>
      <c r="C189" s="92" t="n">
        <v>155950</v>
      </c>
      <c r="D189" s="92"/>
      <c r="E189" s="91" t="n">
        <v>0.31</v>
      </c>
      <c r="F189" s="92" t="n">
        <v>51150</v>
      </c>
      <c r="G189" s="92" t="n">
        <v>77975</v>
      </c>
      <c r="H189" s="102"/>
      <c r="I189" s="91" t="n">
        <v>0.31</v>
      </c>
      <c r="J189" s="92" t="n">
        <v>61400</v>
      </c>
      <c r="K189" s="92" t="n">
        <v>128100</v>
      </c>
      <c r="L189" s="103"/>
      <c r="M189" s="91" t="n">
        <v>0.31</v>
      </c>
      <c r="N189" s="92" t="n">
        <v>87700</v>
      </c>
      <c r="O189" s="92" t="n">
        <v>142000</v>
      </c>
      <c r="S189" s="91" t="n">
        <v>0.31</v>
      </c>
      <c r="T189" s="2" t="n">
        <f aca="false">B189*$AI$23/$AI$188</f>
        <v>144094.884662577</v>
      </c>
      <c r="U189" s="2" t="n">
        <f aca="false">C189*$AI$23/$AI$188</f>
        <v>219663.707361963</v>
      </c>
      <c r="W189" s="91" t="n">
        <v>0.31</v>
      </c>
      <c r="X189" s="2" t="n">
        <f aca="false">F189*$AI$23/$AI$188</f>
        <v>72047.4423312883</v>
      </c>
      <c r="Y189" s="2" t="n">
        <f aca="false">G189*$AI$23/$AI$188</f>
        <v>109831.853680982</v>
      </c>
      <c r="Z189" s="80"/>
      <c r="AA189" s="91" t="n">
        <v>0.31</v>
      </c>
      <c r="AB189" s="2" t="n">
        <f aca="false">J189*$AI$23/$AI$188</f>
        <v>86485.1018404908</v>
      </c>
      <c r="AC189" s="2" t="n">
        <f aca="false">K189*$AI$23/$AI$188</f>
        <v>180435.53006135</v>
      </c>
      <c r="AD189" s="98"/>
      <c r="AE189" s="91" t="n">
        <v>0.31</v>
      </c>
      <c r="AF189" s="2" t="n">
        <f aca="false">N189*$AI$23/$AI$188</f>
        <v>123530.023312883</v>
      </c>
      <c r="AG189" s="2" t="n">
        <f aca="false">O189*$AI$23/$AI$188</f>
        <v>200014.404907975</v>
      </c>
      <c r="AH189" s="1" t="str">
        <f aca="false">IF(AC187="But Not Over",Y184,"")</f>
        <v/>
      </c>
      <c r="AI189" s="81" t="str">
        <f aca="false">IF(AC187="But Not Over",VLOOKUP(AH189,'CPI Data'!$A$19:$N$117,14),"")</f>
        <v/>
      </c>
    </row>
    <row r="190" customFormat="false" ht="12" hidden="false" customHeight="false" outlineLevel="0" collapsed="false">
      <c r="A190" s="91" t="n">
        <v>0.36</v>
      </c>
      <c r="B190" s="92" t="n">
        <v>155950</v>
      </c>
      <c r="C190" s="92" t="n">
        <v>278450</v>
      </c>
      <c r="D190" s="92"/>
      <c r="E190" s="91" t="n">
        <v>0.36</v>
      </c>
      <c r="F190" s="92" t="n">
        <v>77975</v>
      </c>
      <c r="G190" s="92" t="n">
        <v>139225</v>
      </c>
      <c r="H190" s="102"/>
      <c r="I190" s="91" t="n">
        <v>0.36</v>
      </c>
      <c r="J190" s="92" t="n">
        <v>128100</v>
      </c>
      <c r="K190" s="92" t="n">
        <v>278450</v>
      </c>
      <c r="L190" s="103"/>
      <c r="M190" s="91" t="n">
        <v>0.36</v>
      </c>
      <c r="N190" s="92" t="n">
        <v>142000</v>
      </c>
      <c r="O190" s="92" t="n">
        <v>278450</v>
      </c>
      <c r="S190" s="91" t="n">
        <v>0.36</v>
      </c>
      <c r="T190" s="2" t="n">
        <f aca="false">B190*$AI$23/$AI$188</f>
        <v>219663.707361963</v>
      </c>
      <c r="U190" s="2" t="n">
        <f aca="false">C190*$AI$23/$AI$188</f>
        <v>392211.345398773</v>
      </c>
      <c r="W190" s="91" t="n">
        <v>0.36</v>
      </c>
      <c r="X190" s="2" t="n">
        <f aca="false">F190*$AI$23/$AI$188</f>
        <v>109831.853680982</v>
      </c>
      <c r="Y190" s="2" t="n">
        <f aca="false">G190*$AI$23/$AI$188</f>
        <v>196105.672699386</v>
      </c>
      <c r="Z190" s="80"/>
      <c r="AA190" s="91" t="n">
        <v>0.36</v>
      </c>
      <c r="AB190" s="2" t="n">
        <f aca="false">J190*$AI$23/$AI$188</f>
        <v>180435.53006135</v>
      </c>
      <c r="AC190" s="2" t="n">
        <f aca="false">K190*$AI$23/$AI$188</f>
        <v>392211.345398773</v>
      </c>
      <c r="AD190" s="98"/>
      <c r="AE190" s="91" t="n">
        <v>0.36</v>
      </c>
      <c r="AF190" s="2" t="n">
        <f aca="false">N190*$AI$23/$AI$188</f>
        <v>200014.404907975</v>
      </c>
      <c r="AG190" s="2" t="n">
        <f aca="false">O190*$AI$23/$AI$188</f>
        <v>392211.345398773</v>
      </c>
      <c r="AH190" s="1" t="str">
        <f aca="false">IF(AC188="But Not Over",Y185,"")</f>
        <v/>
      </c>
      <c r="AI190" s="81" t="str">
        <f aca="false">IF(AC188="But Not Over",VLOOKUP(AH190,'CPI Data'!$A$19:$N$117,14),"")</f>
        <v/>
      </c>
    </row>
    <row r="191" customFormat="false" ht="12" hidden="false" customHeight="false" outlineLevel="0" collapsed="false">
      <c r="A191" s="91" t="n">
        <v>0.396</v>
      </c>
      <c r="B191" s="92" t="n">
        <v>278450</v>
      </c>
      <c r="C191" s="95" t="s">
        <v>18</v>
      </c>
      <c r="D191" s="95"/>
      <c r="E191" s="91" t="n">
        <v>0.396</v>
      </c>
      <c r="F191" s="92" t="n">
        <v>139225</v>
      </c>
      <c r="G191" s="95" t="s">
        <v>18</v>
      </c>
      <c r="H191" s="102"/>
      <c r="I191" s="91" t="n">
        <v>0.396</v>
      </c>
      <c r="J191" s="92" t="n">
        <v>278450</v>
      </c>
      <c r="K191" s="95" t="s">
        <v>18</v>
      </c>
      <c r="L191" s="104"/>
      <c r="M191" s="91" t="n">
        <v>0.396</v>
      </c>
      <c r="N191" s="92" t="n">
        <v>278450</v>
      </c>
      <c r="O191" s="95" t="s">
        <v>18</v>
      </c>
      <c r="S191" s="91" t="n">
        <v>0.396</v>
      </c>
      <c r="T191" s="2" t="n">
        <f aca="false">B191*$AI$23/$AI$188</f>
        <v>392211.345398773</v>
      </c>
      <c r="U191" s="79" t="s">
        <v>18</v>
      </c>
      <c r="V191" s="84"/>
      <c r="W191" s="91" t="n">
        <v>0.396</v>
      </c>
      <c r="X191" s="2" t="n">
        <f aca="false">F191*$AI$23/$AI$188</f>
        <v>196105.672699386</v>
      </c>
      <c r="Y191" s="79" t="s">
        <v>18</v>
      </c>
      <c r="Z191" s="80"/>
      <c r="AA191" s="91" t="n">
        <v>0.396</v>
      </c>
      <c r="AB191" s="2" t="n">
        <f aca="false">J191*$AI$23/$AI$188</f>
        <v>392211.345398773</v>
      </c>
      <c r="AC191" s="79" t="s">
        <v>18</v>
      </c>
      <c r="AD191" s="105"/>
      <c r="AE191" s="91" t="n">
        <v>0.396</v>
      </c>
      <c r="AF191" s="2" t="n">
        <f aca="false">N191*$AI$23/$AI$188</f>
        <v>392211.345398773</v>
      </c>
      <c r="AG191" s="79" t="s">
        <v>18</v>
      </c>
      <c r="AH191" s="1" t="str">
        <f aca="false">IF(AC189="But Not Over",Y186,"")</f>
        <v/>
      </c>
      <c r="AI191" s="81" t="str">
        <f aca="false">IF(AC189="But Not Over",VLOOKUP(AH191,'CPI Data'!$A$19:$N$117,14),"")</f>
        <v/>
      </c>
    </row>
    <row r="192" customFormat="false" ht="12" hidden="false" customHeight="false" outlineLevel="0" collapsed="false">
      <c r="A192" s="66" t="s">
        <v>23</v>
      </c>
      <c r="B192" s="42"/>
      <c r="C192" s="42"/>
      <c r="E192" s="42"/>
      <c r="F192" s="42"/>
      <c r="G192" s="42"/>
      <c r="H192" s="67"/>
      <c r="I192" s="42"/>
      <c r="J192" s="42"/>
      <c r="K192" s="42"/>
      <c r="L192" s="42"/>
      <c r="M192" s="42"/>
      <c r="N192" s="42"/>
      <c r="O192" s="42"/>
      <c r="S192" s="66" t="s">
        <v>23</v>
      </c>
      <c r="T192" s="45"/>
      <c r="U192" s="45"/>
      <c r="W192" s="42"/>
      <c r="X192" s="45"/>
      <c r="Y192" s="45"/>
      <c r="Z192" s="68"/>
      <c r="AA192" s="42"/>
      <c r="AB192" s="45"/>
      <c r="AC192" s="45"/>
      <c r="AD192" s="47"/>
      <c r="AE192" s="42"/>
      <c r="AF192" s="45"/>
      <c r="AG192" s="45"/>
      <c r="AH192" s="1" t="str">
        <f aca="false">IF(AC190="But Not Over",Y187,"")</f>
        <v/>
      </c>
      <c r="AI192" s="81" t="str">
        <f aca="false">IF(AC190="But Not Over",VLOOKUP(AH192,'CPI Data'!$A$19:$N$117,14),"")</f>
        <v/>
      </c>
    </row>
    <row r="193" customFormat="false" ht="12" hidden="false" customHeight="false" outlineLevel="0" collapsed="false">
      <c r="A193" s="91"/>
      <c r="B193" s="92"/>
      <c r="C193" s="95"/>
      <c r="D193" s="95"/>
      <c r="E193" s="91"/>
      <c r="F193" s="92"/>
      <c r="G193" s="95"/>
      <c r="H193" s="102"/>
      <c r="I193" s="102"/>
      <c r="J193" s="92"/>
      <c r="K193" s="95"/>
      <c r="L193" s="104"/>
      <c r="M193" s="91"/>
      <c r="N193" s="92"/>
      <c r="O193" s="95"/>
      <c r="AH193" s="1" t="str">
        <f aca="false">IF(AC191="But Not Over",Y188,"")</f>
        <v/>
      </c>
      <c r="AI193" s="81" t="str">
        <f aca="false">IF(AC191="But Not Over",VLOOKUP(AH193,'CPI Data'!$A$19:$N$117,14),"")</f>
        <v/>
      </c>
    </row>
    <row r="194" customFormat="false" ht="12.75" hidden="false" customHeight="false" outlineLevel="0" collapsed="false">
      <c r="A194" s="64"/>
      <c r="B194" s="74"/>
      <c r="C194" s="43" t="s">
        <v>7</v>
      </c>
      <c r="E194" s="64"/>
      <c r="G194" s="75" t="n">
        <v>1997</v>
      </c>
      <c r="H194" s="75"/>
      <c r="I194" s="75"/>
      <c r="J194" s="74"/>
      <c r="L194" s="97"/>
      <c r="M194" s="64"/>
      <c r="N194" s="74"/>
      <c r="S194" s="64"/>
      <c r="T194" s="77"/>
      <c r="U194" s="69" t="s">
        <v>21</v>
      </c>
      <c r="W194" s="64"/>
      <c r="Y194" s="75" t="n">
        <v>1997</v>
      </c>
      <c r="Z194" s="75"/>
      <c r="AA194" s="75"/>
      <c r="AB194" s="46" t="str">
        <f aca="false">CONCATENATE("CPI: ",AI199)</f>
        <v>CPI: 160.5</v>
      </c>
      <c r="AD194" s="98"/>
      <c r="AE194" s="64"/>
      <c r="AF194" s="77"/>
      <c r="AH194" s="1" t="str">
        <f aca="false">IF(AC192="But Not Over",Y189,"")</f>
        <v/>
      </c>
      <c r="AI194" s="81" t="str">
        <f aca="false">IF(AC192="But Not Over",VLOOKUP(AH194,'CPI Data'!$A$19:$N$117,14),"")</f>
        <v/>
      </c>
    </row>
    <row r="195" customFormat="false" ht="12" hidden="false" customHeight="false" outlineLevel="0" collapsed="false">
      <c r="A195" s="49"/>
      <c r="B195" s="49" t="s">
        <v>8</v>
      </c>
      <c r="C195" s="50"/>
      <c r="D195" s="50"/>
      <c r="E195" s="49"/>
      <c r="F195" s="49" t="s">
        <v>9</v>
      </c>
      <c r="G195" s="50"/>
      <c r="H195" s="49"/>
      <c r="I195" s="49"/>
      <c r="J195" s="49" t="s">
        <v>10</v>
      </c>
      <c r="K195" s="48"/>
      <c r="L195" s="48"/>
      <c r="M195" s="48"/>
      <c r="N195" s="49" t="s">
        <v>11</v>
      </c>
      <c r="O195" s="50"/>
      <c r="S195" s="49"/>
      <c r="T195" s="51" t="s">
        <v>8</v>
      </c>
      <c r="U195" s="99"/>
      <c r="V195" s="53"/>
      <c r="W195" s="49"/>
      <c r="X195" s="51" t="s">
        <v>9</v>
      </c>
      <c r="Y195" s="99"/>
      <c r="Z195" s="54"/>
      <c r="AA195" s="49"/>
      <c r="AB195" s="51" t="s">
        <v>10</v>
      </c>
      <c r="AC195" s="52"/>
      <c r="AD195" s="55"/>
      <c r="AE195" s="48"/>
      <c r="AF195" s="51" t="s">
        <v>11</v>
      </c>
      <c r="AG195" s="99"/>
      <c r="AH195" s="1" t="str">
        <f aca="false">IF(AC193="But Not Over",Y190,"")</f>
        <v/>
      </c>
      <c r="AI195" s="81" t="str">
        <f aca="false">IF(AC193="But Not Over",VLOOKUP(AH195,'CPI Data'!$A$19:$N$117,14),"")</f>
        <v/>
      </c>
    </row>
    <row r="196" customFormat="false" ht="12" hidden="false" customHeight="false" outlineLevel="0" collapsed="false">
      <c r="A196" s="56" t="s">
        <v>12</v>
      </c>
      <c r="B196" s="57" t="s">
        <v>13</v>
      </c>
      <c r="C196" s="57"/>
      <c r="D196" s="100"/>
      <c r="E196" s="56" t="s">
        <v>12</v>
      </c>
      <c r="F196" s="57" t="s">
        <v>13</v>
      </c>
      <c r="G196" s="57"/>
      <c r="H196" s="100"/>
      <c r="I196" s="56" t="s">
        <v>12</v>
      </c>
      <c r="J196" s="57" t="s">
        <v>13</v>
      </c>
      <c r="K196" s="57"/>
      <c r="L196" s="106"/>
      <c r="M196" s="56" t="s">
        <v>12</v>
      </c>
      <c r="N196" s="57" t="s">
        <v>13</v>
      </c>
      <c r="O196" s="57"/>
      <c r="S196" s="56" t="s">
        <v>12</v>
      </c>
      <c r="T196" s="58" t="s">
        <v>13</v>
      </c>
      <c r="U196" s="58"/>
      <c r="V196" s="101"/>
      <c r="W196" s="56" t="s">
        <v>12</v>
      </c>
      <c r="X196" s="58" t="s">
        <v>13</v>
      </c>
      <c r="Y196" s="58"/>
      <c r="Z196" s="101"/>
      <c r="AA196" s="56" t="s">
        <v>12</v>
      </c>
      <c r="AB196" s="58" t="s">
        <v>13</v>
      </c>
      <c r="AC196" s="58"/>
      <c r="AD196" s="107"/>
      <c r="AE196" s="56" t="s">
        <v>12</v>
      </c>
      <c r="AF196" s="58" t="s">
        <v>13</v>
      </c>
      <c r="AG196" s="58"/>
      <c r="AH196" s="1" t="str">
        <f aca="false">IF(AC194="But Not Over",Y191,"")</f>
        <v/>
      </c>
      <c r="AI196" s="81" t="str">
        <f aca="false">IF(AC194="But Not Over",VLOOKUP(AH196,'CPI Data'!$A$19:$N$117,14),"")</f>
        <v/>
      </c>
    </row>
    <row r="197" customFormat="false" ht="12" hidden="false" customHeight="false" outlineLevel="0" collapsed="false">
      <c r="A197" s="59" t="s">
        <v>14</v>
      </c>
      <c r="B197" s="60" t="s">
        <v>15</v>
      </c>
      <c r="C197" s="60" t="s">
        <v>16</v>
      </c>
      <c r="D197" s="100"/>
      <c r="E197" s="59" t="s">
        <v>14</v>
      </c>
      <c r="F197" s="60" t="s">
        <v>15</v>
      </c>
      <c r="G197" s="60" t="s">
        <v>16</v>
      </c>
      <c r="H197" s="100"/>
      <c r="I197" s="59" t="s">
        <v>14</v>
      </c>
      <c r="J197" s="60" t="s">
        <v>15</v>
      </c>
      <c r="K197" s="60" t="s">
        <v>16</v>
      </c>
      <c r="L197" s="106"/>
      <c r="M197" s="59" t="s">
        <v>14</v>
      </c>
      <c r="N197" s="60" t="s">
        <v>15</v>
      </c>
      <c r="O197" s="60" t="s">
        <v>16</v>
      </c>
      <c r="S197" s="59" t="s">
        <v>14</v>
      </c>
      <c r="T197" s="61" t="s">
        <v>15</v>
      </c>
      <c r="U197" s="61" t="s">
        <v>16</v>
      </c>
      <c r="V197" s="101"/>
      <c r="W197" s="59" t="s">
        <v>14</v>
      </c>
      <c r="X197" s="61" t="s">
        <v>15</v>
      </c>
      <c r="Y197" s="61" t="s">
        <v>16</v>
      </c>
      <c r="Z197" s="101"/>
      <c r="AA197" s="59" t="s">
        <v>14</v>
      </c>
      <c r="AB197" s="61" t="s">
        <v>15</v>
      </c>
      <c r="AC197" s="61" t="s">
        <v>16</v>
      </c>
      <c r="AD197" s="107"/>
      <c r="AE197" s="59" t="s">
        <v>14</v>
      </c>
      <c r="AF197" s="61" t="s">
        <v>15</v>
      </c>
      <c r="AG197" s="61" t="s">
        <v>16</v>
      </c>
      <c r="AH197" s="1" t="str">
        <f aca="false">IF(AC195="But Not Over",Y192,"")</f>
        <v/>
      </c>
      <c r="AI197" s="81" t="str">
        <f aca="false">IF(AC195="But Not Over",VLOOKUP(AH197,'CPI Data'!$A$19:$N$117,14),"")</f>
        <v/>
      </c>
    </row>
    <row r="198" customFormat="false" ht="12" hidden="false" customHeight="false" outlineLevel="0" collapsed="false">
      <c r="A198" s="91" t="n">
        <v>0.15</v>
      </c>
      <c r="B198" s="92" t="n">
        <v>0</v>
      </c>
      <c r="C198" s="92" t="n">
        <v>41200</v>
      </c>
      <c r="D198" s="92"/>
      <c r="E198" s="91" t="n">
        <v>0.15</v>
      </c>
      <c r="F198" s="92" t="n">
        <v>0</v>
      </c>
      <c r="G198" s="92" t="n">
        <v>20600</v>
      </c>
      <c r="H198" s="102"/>
      <c r="I198" s="91" t="n">
        <v>0.15</v>
      </c>
      <c r="J198" s="92" t="n">
        <v>0</v>
      </c>
      <c r="K198" s="92" t="n">
        <v>24650</v>
      </c>
      <c r="L198" s="103"/>
      <c r="M198" s="91" t="n">
        <v>0.15</v>
      </c>
      <c r="N198" s="92" t="n">
        <v>0</v>
      </c>
      <c r="O198" s="92" t="n">
        <v>33050</v>
      </c>
      <c r="S198" s="91" t="n">
        <v>0.15</v>
      </c>
      <c r="T198" s="2" t="n">
        <f aca="false">B198*$AI$23/$AI$199</f>
        <v>0</v>
      </c>
      <c r="U198" s="2" t="n">
        <f aca="false">C198*$AI$23/$AI$199</f>
        <v>58936.2791277259</v>
      </c>
      <c r="V198" s="3" t="n">
        <f aca="false">D198*$AI$23/$AI$199</f>
        <v>0</v>
      </c>
      <c r="W198" s="91" t="n">
        <v>0.15</v>
      </c>
      <c r="X198" s="2" t="n">
        <f aca="false">F198*$AI$23/$AI$199</f>
        <v>0</v>
      </c>
      <c r="Y198" s="2" t="n">
        <f aca="false">G198*$AI$23/$AI$199</f>
        <v>29468.1395638629</v>
      </c>
      <c r="Z198" s="3" t="n">
        <f aca="false">H198*$AI$23/$AI$199</f>
        <v>0</v>
      </c>
      <c r="AA198" s="91" t="n">
        <v>0.15</v>
      </c>
      <c r="AB198" s="2" t="n">
        <f aca="false">J198*$AI$23/$AI$199</f>
        <v>0</v>
      </c>
      <c r="AC198" s="2" t="n">
        <f aca="false">K198*$AI$23/$AI$199</f>
        <v>35261.6330218069</v>
      </c>
      <c r="AD198" s="3" t="n">
        <f aca="false">L198*$AI$23/$AI$199</f>
        <v>0</v>
      </c>
      <c r="AE198" s="91" t="n">
        <v>0.15</v>
      </c>
      <c r="AF198" s="2" t="n">
        <f aca="false">N198*$AI$23/$AI$199</f>
        <v>0</v>
      </c>
      <c r="AG198" s="2" t="n">
        <f aca="false">O198*$AI$23/$AI$199</f>
        <v>47277.7676012461</v>
      </c>
      <c r="AH198" s="1" t="str">
        <f aca="false">IF(AC196="But Not Over",Y193,"")</f>
        <v/>
      </c>
      <c r="AI198" s="81" t="str">
        <f aca="false">IF(AC196="But Not Over",VLOOKUP(AH198,'CPI Data'!$A$19:$N$117,14),"")</f>
        <v/>
      </c>
    </row>
    <row r="199" customFormat="false" ht="12" hidden="false" customHeight="false" outlineLevel="0" collapsed="false">
      <c r="A199" s="91" t="n">
        <v>0.28</v>
      </c>
      <c r="B199" s="92" t="n">
        <v>41200</v>
      </c>
      <c r="C199" s="92" t="n">
        <v>99600</v>
      </c>
      <c r="D199" s="92"/>
      <c r="E199" s="91" t="n">
        <v>0.28</v>
      </c>
      <c r="F199" s="92" t="n">
        <v>20600</v>
      </c>
      <c r="G199" s="92" t="n">
        <v>49800</v>
      </c>
      <c r="H199" s="102"/>
      <c r="I199" s="91" t="n">
        <v>0.28</v>
      </c>
      <c r="J199" s="92" t="n">
        <v>24650</v>
      </c>
      <c r="K199" s="92" t="n">
        <v>59750</v>
      </c>
      <c r="L199" s="103"/>
      <c r="M199" s="91" t="n">
        <v>0.28</v>
      </c>
      <c r="N199" s="92" t="n">
        <v>33050</v>
      </c>
      <c r="O199" s="92" t="n">
        <v>85350</v>
      </c>
      <c r="S199" s="91" t="n">
        <v>0.28</v>
      </c>
      <c r="T199" s="2" t="n">
        <f aca="false">B199*$AI$23/$AI$199</f>
        <v>58936.2791277259</v>
      </c>
      <c r="U199" s="2" t="n">
        <f aca="false">C199*$AI$23/$AI$199</f>
        <v>142477.024299065</v>
      </c>
      <c r="W199" s="91" t="n">
        <v>0.28</v>
      </c>
      <c r="X199" s="2" t="n">
        <f aca="false">F199*$AI$23/$AI$199</f>
        <v>29468.1395638629</v>
      </c>
      <c r="Y199" s="2" t="n">
        <f aca="false">G199*$AI$23/$AI$199</f>
        <v>71238.5121495327</v>
      </c>
      <c r="Z199" s="80"/>
      <c r="AA199" s="91" t="n">
        <v>0.28</v>
      </c>
      <c r="AB199" s="2" t="n">
        <f aca="false">J199*$AI$23/$AI$199</f>
        <v>35261.6330218069</v>
      </c>
      <c r="AC199" s="2" t="n">
        <f aca="false">K199*$AI$23/$AI$199</f>
        <v>85471.9096573209</v>
      </c>
      <c r="AD199" s="98"/>
      <c r="AE199" s="91" t="n">
        <v>0.28</v>
      </c>
      <c r="AF199" s="2" t="n">
        <f aca="false">N199*$AI$23/$AI$199</f>
        <v>47277.7676012461</v>
      </c>
      <c r="AG199" s="2" t="n">
        <f aca="false">O199*$AI$23/$AI$199</f>
        <v>122092.510280374</v>
      </c>
      <c r="AH199" s="1" t="n">
        <f aca="false">IF(AC197="But Not Over",Y194,"")</f>
        <v>1997</v>
      </c>
      <c r="AI199" s="81" t="n">
        <f aca="false">IF(AC197="But Not Over",VLOOKUP(AH199,'CPI Data'!$A$19:$N$117,14),"")</f>
        <v>160.5</v>
      </c>
    </row>
    <row r="200" customFormat="false" ht="12" hidden="false" customHeight="false" outlineLevel="0" collapsed="false">
      <c r="A200" s="91" t="n">
        <v>0.31</v>
      </c>
      <c r="B200" s="92" t="n">
        <v>99600</v>
      </c>
      <c r="C200" s="92" t="n">
        <v>151750</v>
      </c>
      <c r="D200" s="92"/>
      <c r="E200" s="91" t="n">
        <v>0.31</v>
      </c>
      <c r="F200" s="92" t="n">
        <v>49800</v>
      </c>
      <c r="G200" s="92" t="n">
        <v>75875</v>
      </c>
      <c r="H200" s="102"/>
      <c r="I200" s="91" t="n">
        <v>0.31</v>
      </c>
      <c r="J200" s="92" t="n">
        <v>59750</v>
      </c>
      <c r="K200" s="92" t="n">
        <v>124650</v>
      </c>
      <c r="L200" s="103"/>
      <c r="M200" s="91" t="n">
        <v>0.31</v>
      </c>
      <c r="N200" s="92" t="n">
        <v>85350</v>
      </c>
      <c r="O200" s="92" t="n">
        <v>138200</v>
      </c>
      <c r="S200" s="91" t="n">
        <v>0.31</v>
      </c>
      <c r="T200" s="2" t="n">
        <f aca="false">B200*$AI$23/$AI$199</f>
        <v>142477.024299065</v>
      </c>
      <c r="U200" s="2" t="n">
        <f aca="false">C200*$AI$23/$AI$199</f>
        <v>217077.193146417</v>
      </c>
      <c r="W200" s="91" t="n">
        <v>0.31</v>
      </c>
      <c r="X200" s="2" t="n">
        <f aca="false">F200*$AI$23/$AI$199</f>
        <v>71238.5121495327</v>
      </c>
      <c r="Y200" s="2" t="n">
        <f aca="false">G200*$AI$23/$AI$199</f>
        <v>108538.596573209</v>
      </c>
      <c r="Z200" s="80"/>
      <c r="AA200" s="91" t="n">
        <v>0.31</v>
      </c>
      <c r="AB200" s="2" t="n">
        <f aca="false">J200*$AI$23/$AI$199</f>
        <v>85471.9096573209</v>
      </c>
      <c r="AC200" s="2" t="n">
        <f aca="false">K200*$AI$23/$AI$199</f>
        <v>178310.854205607</v>
      </c>
      <c r="AD200" s="98"/>
      <c r="AE200" s="91" t="n">
        <v>0.31</v>
      </c>
      <c r="AF200" s="2" t="n">
        <f aca="false">N200*$AI$23/$AI$199</f>
        <v>122092.510280374</v>
      </c>
      <c r="AG200" s="2" t="n">
        <f aca="false">O200*$AI$23/$AI$199</f>
        <v>197694.023676012</v>
      </c>
      <c r="AH200" s="1" t="str">
        <f aca="false">IF(AC198="But Not Over",Y195,"")</f>
        <v/>
      </c>
      <c r="AI200" s="81" t="str">
        <f aca="false">IF(AC198="But Not Over",VLOOKUP(AH200,'CPI Data'!$A$19:$N$117,14),"")</f>
        <v/>
      </c>
    </row>
    <row r="201" customFormat="false" ht="12" hidden="false" customHeight="false" outlineLevel="0" collapsed="false">
      <c r="A201" s="91" t="n">
        <v>0.36</v>
      </c>
      <c r="B201" s="92" t="n">
        <v>151750</v>
      </c>
      <c r="C201" s="92" t="n">
        <v>271050</v>
      </c>
      <c r="D201" s="92"/>
      <c r="E201" s="91" t="n">
        <v>0.36</v>
      </c>
      <c r="F201" s="92" t="n">
        <v>75875</v>
      </c>
      <c r="G201" s="92" t="n">
        <v>135525</v>
      </c>
      <c r="H201" s="102"/>
      <c r="I201" s="91" t="n">
        <v>0.36</v>
      </c>
      <c r="J201" s="92" t="n">
        <v>124650</v>
      </c>
      <c r="K201" s="92" t="n">
        <v>271050</v>
      </c>
      <c r="L201" s="103"/>
      <c r="M201" s="91" t="n">
        <v>0.36</v>
      </c>
      <c r="N201" s="92" t="n">
        <v>138200</v>
      </c>
      <c r="O201" s="92" t="n">
        <v>271050</v>
      </c>
      <c r="S201" s="91" t="n">
        <v>0.36</v>
      </c>
      <c r="T201" s="2" t="n">
        <f aca="false">B201*$AI$23/$AI$199</f>
        <v>217077.193146417</v>
      </c>
      <c r="U201" s="2" t="n">
        <f aca="false">C201*$AI$23/$AI$199</f>
        <v>387734.914018692</v>
      </c>
      <c r="W201" s="91" t="n">
        <v>0.36</v>
      </c>
      <c r="X201" s="2" t="n">
        <f aca="false">F201*$AI$23/$AI$199</f>
        <v>108538.596573209</v>
      </c>
      <c r="Y201" s="2" t="n">
        <f aca="false">G201*$AI$23/$AI$199</f>
        <v>193867.457009346</v>
      </c>
      <c r="Z201" s="80"/>
      <c r="AA201" s="91" t="n">
        <v>0.36</v>
      </c>
      <c r="AB201" s="2" t="n">
        <f aca="false">J201*$AI$23/$AI$199</f>
        <v>178310.854205607</v>
      </c>
      <c r="AC201" s="2" t="n">
        <f aca="false">K201*$AI$23/$AI$199</f>
        <v>387734.914018692</v>
      </c>
      <c r="AD201" s="98"/>
      <c r="AE201" s="91" t="n">
        <v>0.36</v>
      </c>
      <c r="AF201" s="2" t="n">
        <f aca="false">N201*$AI$23/$AI$199</f>
        <v>197694.023676012</v>
      </c>
      <c r="AG201" s="2" t="n">
        <f aca="false">O201*$AI$23/$AI$199</f>
        <v>387734.914018692</v>
      </c>
      <c r="AH201" s="1" t="str">
        <f aca="false">IF(AC199="But Not Over",Y196,"")</f>
        <v/>
      </c>
      <c r="AI201" s="81" t="str">
        <f aca="false">IF(AC199="But Not Over",VLOOKUP(AH201,'CPI Data'!$A$19:$N$117,14),"")</f>
        <v/>
      </c>
    </row>
    <row r="202" customFormat="false" ht="12" hidden="false" customHeight="false" outlineLevel="0" collapsed="false">
      <c r="A202" s="91" t="n">
        <v>0.396</v>
      </c>
      <c r="B202" s="92" t="n">
        <v>271050</v>
      </c>
      <c r="C202" s="95" t="s">
        <v>18</v>
      </c>
      <c r="D202" s="95"/>
      <c r="E202" s="91" t="n">
        <v>0.396</v>
      </c>
      <c r="F202" s="92" t="n">
        <v>135525</v>
      </c>
      <c r="G202" s="95" t="s">
        <v>18</v>
      </c>
      <c r="H202" s="102"/>
      <c r="I202" s="91" t="n">
        <v>0.396</v>
      </c>
      <c r="J202" s="92" t="n">
        <v>271050</v>
      </c>
      <c r="K202" s="95" t="s">
        <v>18</v>
      </c>
      <c r="L202" s="104"/>
      <c r="M202" s="91" t="n">
        <v>0.396</v>
      </c>
      <c r="N202" s="92" t="n">
        <v>271050</v>
      </c>
      <c r="O202" s="95" t="s">
        <v>18</v>
      </c>
      <c r="S202" s="91" t="n">
        <v>0.396</v>
      </c>
      <c r="T202" s="2" t="n">
        <f aca="false">B202*$AI$23/$AI$199</f>
        <v>387734.914018692</v>
      </c>
      <c r="U202" s="79" t="s">
        <v>18</v>
      </c>
      <c r="V202" s="84"/>
      <c r="W202" s="91" t="n">
        <v>0.396</v>
      </c>
      <c r="X202" s="2" t="n">
        <f aca="false">F202*$AI$23/$AI$199</f>
        <v>193867.457009346</v>
      </c>
      <c r="Y202" s="79" t="s">
        <v>18</v>
      </c>
      <c r="Z202" s="80"/>
      <c r="AA202" s="91" t="n">
        <v>0.396</v>
      </c>
      <c r="AB202" s="2" t="n">
        <f aca="false">J202*$AI$23/$AI$199</f>
        <v>387734.914018692</v>
      </c>
      <c r="AC202" s="79" t="s">
        <v>18</v>
      </c>
      <c r="AD202" s="105"/>
      <c r="AE202" s="91" t="n">
        <v>0.396</v>
      </c>
      <c r="AF202" s="2" t="n">
        <f aca="false">N202*$AI$23/$AI$199</f>
        <v>387734.914018692</v>
      </c>
      <c r="AG202" s="79" t="s">
        <v>18</v>
      </c>
      <c r="AH202" s="1" t="str">
        <f aca="false">IF(AC200="But Not Over",Y197,"")</f>
        <v/>
      </c>
      <c r="AI202" s="81" t="str">
        <f aca="false">IF(AC200="But Not Over",VLOOKUP(AH202,'CPI Data'!$A$19:$N$117,14),"")</f>
        <v/>
      </c>
    </row>
    <row r="203" customFormat="false" ht="12" hidden="false" customHeight="false" outlineLevel="0" collapsed="false">
      <c r="A203" s="66" t="s">
        <v>23</v>
      </c>
      <c r="B203" s="42"/>
      <c r="C203" s="42"/>
      <c r="E203" s="42"/>
      <c r="F203" s="42"/>
      <c r="G203" s="42"/>
      <c r="H203" s="67"/>
      <c r="I203" s="42"/>
      <c r="J203" s="42"/>
      <c r="K203" s="42"/>
      <c r="L203" s="42"/>
      <c r="M203" s="42"/>
      <c r="N203" s="42"/>
      <c r="O203" s="42"/>
      <c r="S203" s="66" t="s">
        <v>23</v>
      </c>
      <c r="T203" s="45"/>
      <c r="U203" s="45"/>
      <c r="W203" s="42"/>
      <c r="X203" s="45"/>
      <c r="Y203" s="45"/>
      <c r="Z203" s="68"/>
      <c r="AA203" s="42"/>
      <c r="AB203" s="45"/>
      <c r="AC203" s="45"/>
      <c r="AD203" s="47"/>
      <c r="AE203" s="42"/>
      <c r="AF203" s="45"/>
      <c r="AG203" s="45"/>
      <c r="AH203" s="1" t="str">
        <f aca="false">IF(AC201="But Not Over",Y198,"")</f>
        <v/>
      </c>
      <c r="AI203" s="81" t="str">
        <f aca="false">IF(AC201="But Not Over",VLOOKUP(AH203,'CPI Data'!$A$19:$N$117,14),"")</f>
        <v/>
      </c>
    </row>
    <row r="204" customFormat="false" ht="12" hidden="false" customHeight="false" outlineLevel="0" collapsed="false">
      <c r="A204" s="91"/>
      <c r="B204" s="92"/>
      <c r="C204" s="95"/>
      <c r="D204" s="95"/>
      <c r="E204" s="91"/>
      <c r="F204" s="92"/>
      <c r="G204" s="95"/>
      <c r="H204" s="102"/>
      <c r="I204" s="102"/>
      <c r="J204" s="92"/>
      <c r="K204" s="95"/>
      <c r="L204" s="104"/>
      <c r="M204" s="91"/>
      <c r="N204" s="92"/>
      <c r="O204" s="95"/>
      <c r="AH204" s="1" t="str">
        <f aca="false">IF(AC202="But Not Over",Y199,"")</f>
        <v/>
      </c>
      <c r="AI204" s="81" t="str">
        <f aca="false">IF(AC202="But Not Over",VLOOKUP(AH204,'CPI Data'!$A$19:$N$117,14),"")</f>
        <v/>
      </c>
    </row>
    <row r="205" customFormat="false" ht="12.75" hidden="false" customHeight="false" outlineLevel="0" collapsed="false">
      <c r="A205" s="64"/>
      <c r="B205" s="74"/>
      <c r="C205" s="43" t="s">
        <v>7</v>
      </c>
      <c r="E205" s="64"/>
      <c r="G205" s="75" t="n">
        <v>1996</v>
      </c>
      <c r="H205" s="75"/>
      <c r="I205" s="75"/>
      <c r="J205" s="74"/>
      <c r="L205" s="97"/>
      <c r="M205" s="64"/>
      <c r="N205" s="74"/>
      <c r="S205" s="64"/>
      <c r="T205" s="77"/>
      <c r="U205" s="69" t="s">
        <v>21</v>
      </c>
      <c r="W205" s="64"/>
      <c r="Y205" s="75" t="n">
        <v>1996</v>
      </c>
      <c r="Z205" s="75"/>
      <c r="AA205" s="75"/>
      <c r="AB205" s="46" t="str">
        <f aca="false">CONCATENATE("CPI: ",AI210)</f>
        <v>CPI: 156.9</v>
      </c>
      <c r="AD205" s="98"/>
      <c r="AE205" s="64"/>
      <c r="AF205" s="77"/>
      <c r="AH205" s="1" t="str">
        <f aca="false">IF(AC203="But Not Over",Y200,"")</f>
        <v/>
      </c>
      <c r="AI205" s="81" t="str">
        <f aca="false">IF(AC203="But Not Over",VLOOKUP(AH205,'CPI Data'!$A$19:$N$117,14),"")</f>
        <v/>
      </c>
    </row>
    <row r="206" customFormat="false" ht="12" hidden="false" customHeight="false" outlineLevel="0" collapsed="false">
      <c r="A206" s="49"/>
      <c r="B206" s="49" t="s">
        <v>8</v>
      </c>
      <c r="C206" s="50"/>
      <c r="D206" s="50"/>
      <c r="E206" s="49"/>
      <c r="F206" s="49" t="s">
        <v>9</v>
      </c>
      <c r="G206" s="50"/>
      <c r="H206" s="49"/>
      <c r="I206" s="49"/>
      <c r="J206" s="49" t="s">
        <v>10</v>
      </c>
      <c r="K206" s="48"/>
      <c r="L206" s="48"/>
      <c r="M206" s="48"/>
      <c r="N206" s="49" t="s">
        <v>11</v>
      </c>
      <c r="O206" s="50"/>
      <c r="S206" s="49"/>
      <c r="T206" s="51" t="s">
        <v>8</v>
      </c>
      <c r="U206" s="99"/>
      <c r="V206" s="53"/>
      <c r="W206" s="49"/>
      <c r="X206" s="51" t="s">
        <v>9</v>
      </c>
      <c r="Y206" s="99"/>
      <c r="Z206" s="54"/>
      <c r="AA206" s="49"/>
      <c r="AB206" s="51" t="s">
        <v>10</v>
      </c>
      <c r="AC206" s="52"/>
      <c r="AD206" s="55"/>
      <c r="AE206" s="48"/>
      <c r="AF206" s="51" t="s">
        <v>11</v>
      </c>
      <c r="AG206" s="99"/>
      <c r="AH206" s="1" t="str">
        <f aca="false">IF(AC204="But Not Over",Y201,"")</f>
        <v/>
      </c>
      <c r="AI206" s="81" t="str">
        <f aca="false">IF(AC204="But Not Over",VLOOKUP(AH206,'CPI Data'!$A$19:$N$117,14),"")</f>
        <v/>
      </c>
    </row>
    <row r="207" customFormat="false" ht="12" hidden="false" customHeight="false" outlineLevel="0" collapsed="false">
      <c r="A207" s="56" t="s">
        <v>12</v>
      </c>
      <c r="B207" s="57" t="s">
        <v>13</v>
      </c>
      <c r="C207" s="57"/>
      <c r="D207" s="100"/>
      <c r="E207" s="56" t="s">
        <v>12</v>
      </c>
      <c r="F207" s="57" t="s">
        <v>13</v>
      </c>
      <c r="G207" s="57"/>
      <c r="H207" s="100"/>
      <c r="I207" s="56" t="s">
        <v>12</v>
      </c>
      <c r="J207" s="57" t="s">
        <v>13</v>
      </c>
      <c r="K207" s="57"/>
      <c r="L207" s="106"/>
      <c r="M207" s="56" t="s">
        <v>12</v>
      </c>
      <c r="N207" s="57" t="s">
        <v>13</v>
      </c>
      <c r="O207" s="57"/>
      <c r="S207" s="56" t="s">
        <v>12</v>
      </c>
      <c r="T207" s="58" t="s">
        <v>13</v>
      </c>
      <c r="U207" s="58"/>
      <c r="V207" s="101"/>
      <c r="W207" s="56" t="s">
        <v>12</v>
      </c>
      <c r="X207" s="58" t="s">
        <v>13</v>
      </c>
      <c r="Y207" s="58"/>
      <c r="Z207" s="101"/>
      <c r="AA207" s="56" t="s">
        <v>12</v>
      </c>
      <c r="AB207" s="58" t="s">
        <v>13</v>
      </c>
      <c r="AC207" s="58"/>
      <c r="AD207" s="107"/>
      <c r="AE207" s="56" t="s">
        <v>12</v>
      </c>
      <c r="AF207" s="58" t="s">
        <v>13</v>
      </c>
      <c r="AG207" s="58"/>
      <c r="AH207" s="1" t="str">
        <f aca="false">IF(AC205="But Not Over",Y202,"")</f>
        <v/>
      </c>
      <c r="AI207" s="81" t="str">
        <f aca="false">IF(AC205="But Not Over",VLOOKUP(AH207,'CPI Data'!$A$19:$N$117,14),"")</f>
        <v/>
      </c>
    </row>
    <row r="208" customFormat="false" ht="12" hidden="false" customHeight="false" outlineLevel="0" collapsed="false">
      <c r="A208" s="59" t="s">
        <v>14</v>
      </c>
      <c r="B208" s="60" t="s">
        <v>15</v>
      </c>
      <c r="C208" s="60" t="s">
        <v>16</v>
      </c>
      <c r="D208" s="100"/>
      <c r="E208" s="59" t="s">
        <v>14</v>
      </c>
      <c r="F208" s="60" t="s">
        <v>15</v>
      </c>
      <c r="G208" s="60" t="s">
        <v>16</v>
      </c>
      <c r="H208" s="100"/>
      <c r="I208" s="59" t="s">
        <v>14</v>
      </c>
      <c r="J208" s="60" t="s">
        <v>15</v>
      </c>
      <c r="K208" s="60" t="s">
        <v>16</v>
      </c>
      <c r="L208" s="106"/>
      <c r="M208" s="59" t="s">
        <v>14</v>
      </c>
      <c r="N208" s="60" t="s">
        <v>15</v>
      </c>
      <c r="O208" s="60" t="s">
        <v>16</v>
      </c>
      <c r="S208" s="59" t="s">
        <v>14</v>
      </c>
      <c r="T208" s="61" t="s">
        <v>15</v>
      </c>
      <c r="U208" s="61" t="s">
        <v>16</v>
      </c>
      <c r="V208" s="101"/>
      <c r="W208" s="59" t="s">
        <v>14</v>
      </c>
      <c r="X208" s="61" t="s">
        <v>15</v>
      </c>
      <c r="Y208" s="61" t="s">
        <v>16</v>
      </c>
      <c r="Z208" s="101"/>
      <c r="AA208" s="59" t="s">
        <v>14</v>
      </c>
      <c r="AB208" s="61" t="s">
        <v>15</v>
      </c>
      <c r="AC208" s="61" t="s">
        <v>16</v>
      </c>
      <c r="AD208" s="107"/>
      <c r="AE208" s="59" t="s">
        <v>14</v>
      </c>
      <c r="AF208" s="61" t="s">
        <v>15</v>
      </c>
      <c r="AG208" s="61" t="s">
        <v>16</v>
      </c>
      <c r="AH208" s="1" t="str">
        <f aca="false">IF(AC206="But Not Over",Y203,"")</f>
        <v/>
      </c>
      <c r="AI208" s="81" t="str">
        <f aca="false">IF(AC206="But Not Over",VLOOKUP(AH208,'CPI Data'!$A$19:$N$117,14),"")</f>
        <v/>
      </c>
    </row>
    <row r="209" customFormat="false" ht="12" hidden="false" customHeight="false" outlineLevel="0" collapsed="false">
      <c r="A209" s="91" t="n">
        <v>0.15</v>
      </c>
      <c r="B209" s="92" t="n">
        <v>0</v>
      </c>
      <c r="C209" s="92" t="n">
        <v>40100</v>
      </c>
      <c r="D209" s="92"/>
      <c r="E209" s="91" t="n">
        <v>0.15</v>
      </c>
      <c r="F209" s="92" t="n">
        <v>0</v>
      </c>
      <c r="G209" s="92" t="n">
        <v>20050</v>
      </c>
      <c r="H209" s="102"/>
      <c r="I209" s="91" t="n">
        <v>0.15</v>
      </c>
      <c r="J209" s="92" t="n">
        <v>0</v>
      </c>
      <c r="K209" s="92" t="n">
        <v>24000</v>
      </c>
      <c r="L209" s="103"/>
      <c r="M209" s="91" t="n">
        <v>0.15</v>
      </c>
      <c r="N209" s="92" t="n">
        <v>0</v>
      </c>
      <c r="O209" s="92" t="n">
        <v>32150</v>
      </c>
      <c r="S209" s="91" t="n">
        <v>0.15</v>
      </c>
      <c r="T209" s="2" t="n">
        <f aca="false">B209*$AI$23/$AI$210</f>
        <v>0</v>
      </c>
      <c r="U209" s="2" t="n">
        <f aca="false">C209*$AI$23/$AI$210</f>
        <v>58678.8999362651</v>
      </c>
      <c r="V209" s="3" t="n">
        <f aca="false">D209*$AI$23/$AI$210</f>
        <v>0</v>
      </c>
      <c r="W209" s="91" t="n">
        <v>0.15</v>
      </c>
      <c r="X209" s="2" t="n">
        <f aca="false">F209*$AI$23/$AI$210</f>
        <v>0</v>
      </c>
      <c r="Y209" s="2" t="n">
        <f aca="false">G209*$AI$23/$AI$210</f>
        <v>29339.4499681326</v>
      </c>
      <c r="Z209" s="3" t="n">
        <f aca="false">H209*$AI$23/$AI$210</f>
        <v>0</v>
      </c>
      <c r="AA209" s="91" t="n">
        <v>0.15</v>
      </c>
      <c r="AB209" s="2" t="n">
        <f aca="false">J209*$AI$23/$AI$210</f>
        <v>0</v>
      </c>
      <c r="AC209" s="2" t="n">
        <f aca="false">K209*$AI$23/$AI$210</f>
        <v>35119.5411089866</v>
      </c>
      <c r="AD209" s="3" t="n">
        <f aca="false">L209*$AI$23/$AI$210</f>
        <v>0</v>
      </c>
      <c r="AE209" s="91" t="n">
        <v>0.15</v>
      </c>
      <c r="AF209" s="2" t="n">
        <f aca="false">N209*$AI$23/$AI$210</f>
        <v>0</v>
      </c>
      <c r="AG209" s="2" t="n">
        <f aca="false">O209*$AI$23/$AI$210</f>
        <v>47045.5519439133</v>
      </c>
      <c r="AH209" s="1" t="str">
        <f aca="false">IF(AC207="But Not Over",Y204,"")</f>
        <v/>
      </c>
      <c r="AI209" s="81" t="str">
        <f aca="false">IF(AC207="But Not Over",VLOOKUP(AH209,'CPI Data'!$A$19:$N$117,14),"")</f>
        <v/>
      </c>
    </row>
    <row r="210" customFormat="false" ht="12" hidden="false" customHeight="false" outlineLevel="0" collapsed="false">
      <c r="A210" s="91" t="n">
        <v>0.28</v>
      </c>
      <c r="B210" s="92" t="n">
        <v>40100</v>
      </c>
      <c r="C210" s="92" t="n">
        <v>96900</v>
      </c>
      <c r="D210" s="92"/>
      <c r="E210" s="91" t="n">
        <v>0.28</v>
      </c>
      <c r="F210" s="92" t="n">
        <v>20050</v>
      </c>
      <c r="G210" s="92" t="n">
        <v>48450</v>
      </c>
      <c r="H210" s="102"/>
      <c r="I210" s="91" t="n">
        <v>0.28</v>
      </c>
      <c r="J210" s="92" t="n">
        <v>24000</v>
      </c>
      <c r="K210" s="92" t="n">
        <v>58150</v>
      </c>
      <c r="L210" s="103"/>
      <c r="M210" s="91" t="n">
        <v>0.28</v>
      </c>
      <c r="N210" s="92" t="n">
        <v>32150</v>
      </c>
      <c r="O210" s="92" t="n">
        <v>83050</v>
      </c>
      <c r="S210" s="91" t="n">
        <v>0.28</v>
      </c>
      <c r="T210" s="2" t="n">
        <f aca="false">B210*$AI$23/$AI$210</f>
        <v>58678.8999362651</v>
      </c>
      <c r="U210" s="2" t="n">
        <f aca="false">C210*$AI$23/$AI$210</f>
        <v>141795.147227533</v>
      </c>
      <c r="W210" s="91" t="n">
        <v>0.28</v>
      </c>
      <c r="X210" s="2" t="n">
        <f aca="false">F210*$AI$23/$AI$210</f>
        <v>29339.4499681326</v>
      </c>
      <c r="Y210" s="2" t="n">
        <f aca="false">G210*$AI$23/$AI$210</f>
        <v>70897.5736137667</v>
      </c>
      <c r="Z210" s="80"/>
      <c r="AA210" s="91" t="n">
        <v>0.28</v>
      </c>
      <c r="AB210" s="2" t="n">
        <f aca="false">J210*$AI$23/$AI$210</f>
        <v>35119.5411089866</v>
      </c>
      <c r="AC210" s="2" t="n">
        <f aca="false">K210*$AI$23/$AI$210</f>
        <v>85091.7214786488</v>
      </c>
      <c r="AD210" s="98"/>
      <c r="AE210" s="91" t="n">
        <v>0.28</v>
      </c>
      <c r="AF210" s="2" t="n">
        <f aca="false">N210*$AI$23/$AI$210</f>
        <v>47045.5519439133</v>
      </c>
      <c r="AG210" s="2" t="n">
        <f aca="false">O210*$AI$23/$AI$210</f>
        <v>121528.245379222</v>
      </c>
      <c r="AH210" s="1" t="n">
        <f aca="false">IF(AC208="But Not Over",Y205,"")</f>
        <v>1996</v>
      </c>
      <c r="AI210" s="81" t="n">
        <f aca="false">IF(AC208="But Not Over",VLOOKUP(AH210,'CPI Data'!$A$19:$N$117,14),"")</f>
        <v>156.9</v>
      </c>
    </row>
    <row r="211" customFormat="false" ht="12" hidden="false" customHeight="false" outlineLevel="0" collapsed="false">
      <c r="A211" s="91" t="n">
        <v>0.31</v>
      </c>
      <c r="B211" s="92" t="n">
        <v>96900</v>
      </c>
      <c r="C211" s="92" t="n">
        <v>147700</v>
      </c>
      <c r="D211" s="92"/>
      <c r="E211" s="91" t="n">
        <v>0.31</v>
      </c>
      <c r="F211" s="92" t="n">
        <v>48450</v>
      </c>
      <c r="G211" s="92" t="n">
        <v>73850</v>
      </c>
      <c r="H211" s="102"/>
      <c r="I211" s="91" t="n">
        <v>0.31</v>
      </c>
      <c r="J211" s="92" t="n">
        <v>58150</v>
      </c>
      <c r="K211" s="92" t="n">
        <v>121300</v>
      </c>
      <c r="L211" s="103"/>
      <c r="M211" s="91" t="n">
        <v>0.31</v>
      </c>
      <c r="N211" s="92" t="n">
        <v>83050</v>
      </c>
      <c r="O211" s="92" t="n">
        <v>134500</v>
      </c>
      <c r="S211" s="91" t="n">
        <v>0.31</v>
      </c>
      <c r="T211" s="2" t="n">
        <f aca="false">B211*$AI$23/$AI$210</f>
        <v>141795.147227533</v>
      </c>
      <c r="U211" s="2" t="n">
        <f aca="false">C211*$AI$23/$AI$210</f>
        <v>216131.509241555</v>
      </c>
      <c r="W211" s="91" t="n">
        <v>0.31</v>
      </c>
      <c r="X211" s="2" t="n">
        <f aca="false">F211*$AI$23/$AI$210</f>
        <v>70897.5736137667</v>
      </c>
      <c r="Y211" s="2" t="n">
        <f aca="false">G211*$AI$23/$AI$210</f>
        <v>108065.754620778</v>
      </c>
      <c r="Z211" s="80"/>
      <c r="AA211" s="91" t="n">
        <v>0.31</v>
      </c>
      <c r="AB211" s="2" t="n">
        <f aca="false">J211*$AI$23/$AI$210</f>
        <v>85091.7214786488</v>
      </c>
      <c r="AC211" s="2" t="n">
        <f aca="false">K211*$AI$23/$AI$210</f>
        <v>177500.01402167</v>
      </c>
      <c r="AD211" s="98"/>
      <c r="AE211" s="91" t="n">
        <v>0.31</v>
      </c>
      <c r="AF211" s="2" t="n">
        <f aca="false">N211*$AI$23/$AI$210</f>
        <v>121528.245379222</v>
      </c>
      <c r="AG211" s="2" t="n">
        <f aca="false">O211*$AI$23/$AI$210</f>
        <v>196815.761631613</v>
      </c>
      <c r="AH211" s="1" t="str">
        <f aca="false">IF(AC209="But Not Over",Y206,"")</f>
        <v/>
      </c>
      <c r="AI211" s="81" t="str">
        <f aca="false">IF(AC209="But Not Over",VLOOKUP(AH211,'CPI Data'!$A$19:$N$117,14),"")</f>
        <v/>
      </c>
    </row>
    <row r="212" customFormat="false" ht="12" hidden="false" customHeight="false" outlineLevel="0" collapsed="false">
      <c r="A212" s="91" t="n">
        <v>0.36</v>
      </c>
      <c r="B212" s="92" t="n">
        <v>147700</v>
      </c>
      <c r="C212" s="92" t="n">
        <v>263750</v>
      </c>
      <c r="D212" s="92"/>
      <c r="E212" s="91" t="n">
        <v>0.36</v>
      </c>
      <c r="F212" s="92" t="n">
        <v>73850</v>
      </c>
      <c r="G212" s="92" t="n">
        <v>131875</v>
      </c>
      <c r="H212" s="102"/>
      <c r="I212" s="91" t="n">
        <v>0.36</v>
      </c>
      <c r="J212" s="92" t="n">
        <v>121300</v>
      </c>
      <c r="K212" s="92" t="n">
        <v>263750</v>
      </c>
      <c r="L212" s="103"/>
      <c r="M212" s="91" t="n">
        <v>0.36</v>
      </c>
      <c r="N212" s="92" t="n">
        <v>134500</v>
      </c>
      <c r="O212" s="92" t="n">
        <v>263750</v>
      </c>
      <c r="S212" s="91" t="n">
        <v>0.36</v>
      </c>
      <c r="T212" s="2" t="n">
        <f aca="false">B212*$AI$23/$AI$210</f>
        <v>216131.509241555</v>
      </c>
      <c r="U212" s="2" t="n">
        <f aca="false">C212*$AI$23/$AI$210</f>
        <v>385949.123645634</v>
      </c>
      <c r="W212" s="91" t="n">
        <v>0.36</v>
      </c>
      <c r="X212" s="2" t="n">
        <f aca="false">F212*$AI$23/$AI$210</f>
        <v>108065.754620778</v>
      </c>
      <c r="Y212" s="2" t="n">
        <f aca="false">G212*$AI$23/$AI$210</f>
        <v>192974.561822817</v>
      </c>
      <c r="Z212" s="80"/>
      <c r="AA212" s="91" t="n">
        <v>0.36</v>
      </c>
      <c r="AB212" s="2" t="n">
        <f aca="false">J212*$AI$23/$AI$210</f>
        <v>177500.01402167</v>
      </c>
      <c r="AC212" s="2" t="n">
        <f aca="false">K212*$AI$23/$AI$210</f>
        <v>385949.123645634</v>
      </c>
      <c r="AD212" s="98"/>
      <c r="AE212" s="91" t="n">
        <v>0.36</v>
      </c>
      <c r="AF212" s="2" t="n">
        <f aca="false">N212*$AI$23/$AI$210</f>
        <v>196815.761631613</v>
      </c>
      <c r="AG212" s="2" t="n">
        <f aca="false">O212*$AI$23/$AI$210</f>
        <v>385949.123645634</v>
      </c>
      <c r="AH212" s="1" t="str">
        <f aca="false">IF(AC210="But Not Over",Y207,"")</f>
        <v/>
      </c>
      <c r="AI212" s="81" t="str">
        <f aca="false">IF(AC210="But Not Over",VLOOKUP(AH212,'CPI Data'!$A$19:$N$117,14),"")</f>
        <v/>
      </c>
    </row>
    <row r="213" customFormat="false" ht="12" hidden="false" customHeight="false" outlineLevel="0" collapsed="false">
      <c r="A213" s="91" t="n">
        <v>0.396</v>
      </c>
      <c r="B213" s="92" t="n">
        <v>263750</v>
      </c>
      <c r="C213" s="95" t="s">
        <v>18</v>
      </c>
      <c r="D213" s="95"/>
      <c r="E213" s="91" t="n">
        <v>0.396</v>
      </c>
      <c r="F213" s="92" t="n">
        <v>131875</v>
      </c>
      <c r="G213" s="95" t="s">
        <v>18</v>
      </c>
      <c r="H213" s="102"/>
      <c r="I213" s="91" t="n">
        <v>0.396</v>
      </c>
      <c r="J213" s="92" t="n">
        <v>263750</v>
      </c>
      <c r="K213" s="95" t="s">
        <v>18</v>
      </c>
      <c r="L213" s="104"/>
      <c r="M213" s="91" t="n">
        <v>0.396</v>
      </c>
      <c r="N213" s="92" t="n">
        <v>263750</v>
      </c>
      <c r="O213" s="95" t="s">
        <v>18</v>
      </c>
      <c r="S213" s="91" t="n">
        <v>0.396</v>
      </c>
      <c r="T213" s="2" t="n">
        <f aca="false">B213*$AI$23/$AI$210</f>
        <v>385949.123645634</v>
      </c>
      <c r="U213" s="79" t="s">
        <v>18</v>
      </c>
      <c r="V213" s="84"/>
      <c r="W213" s="91" t="n">
        <v>0.396</v>
      </c>
      <c r="X213" s="2" t="n">
        <f aca="false">F213*$AI$23/$AI$210</f>
        <v>192974.561822817</v>
      </c>
      <c r="Y213" s="79" t="s">
        <v>18</v>
      </c>
      <c r="Z213" s="80"/>
      <c r="AA213" s="91" t="n">
        <v>0.396</v>
      </c>
      <c r="AB213" s="2" t="n">
        <f aca="false">J213*$AI$23/$AI$210</f>
        <v>385949.123645634</v>
      </c>
      <c r="AC213" s="79" t="s">
        <v>18</v>
      </c>
      <c r="AD213" s="105"/>
      <c r="AE213" s="91" t="n">
        <v>0.396</v>
      </c>
      <c r="AF213" s="2" t="n">
        <f aca="false">N213*$AI$23/$AI$210</f>
        <v>385949.123645634</v>
      </c>
      <c r="AG213" s="79" t="s">
        <v>18</v>
      </c>
      <c r="AH213" s="1" t="str">
        <f aca="false">IF(AC211="But Not Over",Y208,"")</f>
        <v/>
      </c>
      <c r="AI213" s="81" t="str">
        <f aca="false">IF(AC211="But Not Over",VLOOKUP(AH213,'CPI Data'!$A$19:$N$117,14),"")</f>
        <v/>
      </c>
    </row>
    <row r="214" customFormat="false" ht="12" hidden="false" customHeight="false" outlineLevel="0" collapsed="false">
      <c r="A214" s="66" t="s">
        <v>23</v>
      </c>
      <c r="B214" s="42"/>
      <c r="C214" s="42"/>
      <c r="E214" s="42"/>
      <c r="F214" s="42"/>
      <c r="G214" s="42"/>
      <c r="H214" s="67"/>
      <c r="I214" s="42"/>
      <c r="J214" s="42"/>
      <c r="K214" s="42"/>
      <c r="L214" s="42"/>
      <c r="M214" s="42"/>
      <c r="N214" s="42"/>
      <c r="O214" s="42"/>
      <c r="S214" s="66" t="s">
        <v>23</v>
      </c>
      <c r="T214" s="45"/>
      <c r="U214" s="45"/>
      <c r="W214" s="42"/>
      <c r="X214" s="45"/>
      <c r="Y214" s="45"/>
      <c r="Z214" s="68"/>
      <c r="AA214" s="42"/>
      <c r="AB214" s="45"/>
      <c r="AC214" s="45"/>
      <c r="AD214" s="47"/>
      <c r="AE214" s="42"/>
      <c r="AF214" s="45"/>
      <c r="AG214" s="45"/>
      <c r="AH214" s="1" t="str">
        <f aca="false">IF(AC212="But Not Over",Y209,"")</f>
        <v/>
      </c>
      <c r="AI214" s="81" t="str">
        <f aca="false">IF(AC212="But Not Over",VLOOKUP(AH214,'CPI Data'!$A$19:$N$117,14),"")</f>
        <v/>
      </c>
    </row>
    <row r="215" customFormat="false" ht="12" hidden="false" customHeight="false" outlineLevel="0" collapsed="false">
      <c r="A215" s="91"/>
      <c r="B215" s="92"/>
      <c r="C215" s="95"/>
      <c r="D215" s="95"/>
      <c r="E215" s="91"/>
      <c r="F215" s="92"/>
      <c r="G215" s="95"/>
      <c r="H215" s="102"/>
      <c r="I215" s="102"/>
      <c r="J215" s="92"/>
      <c r="K215" s="95"/>
      <c r="L215" s="104"/>
      <c r="M215" s="91"/>
      <c r="N215" s="92"/>
      <c r="O215" s="95"/>
      <c r="S215" s="91"/>
      <c r="U215" s="79"/>
      <c r="V215" s="84"/>
      <c r="W215" s="91"/>
      <c r="Y215" s="79"/>
      <c r="Z215" s="80"/>
      <c r="AA215" s="102"/>
      <c r="AC215" s="79"/>
      <c r="AD215" s="105"/>
      <c r="AE215" s="91"/>
      <c r="AG215" s="79"/>
      <c r="AH215" s="1" t="str">
        <f aca="false">IF(AC213="But Not Over",Y210,"")</f>
        <v/>
      </c>
      <c r="AI215" s="81" t="str">
        <f aca="false">IF(AC213="But Not Over",VLOOKUP(AH215,'CPI Data'!$A$19:$N$117,14),"")</f>
        <v/>
      </c>
    </row>
    <row r="216" customFormat="false" ht="12.75" hidden="false" customHeight="false" outlineLevel="0" collapsed="false">
      <c r="A216" s="64"/>
      <c r="B216" s="74"/>
      <c r="C216" s="43" t="s">
        <v>7</v>
      </c>
      <c r="E216" s="64"/>
      <c r="G216" s="75" t="n">
        <v>1995</v>
      </c>
      <c r="H216" s="75"/>
      <c r="I216" s="75"/>
      <c r="J216" s="74"/>
      <c r="L216" s="97"/>
      <c r="M216" s="64"/>
      <c r="N216" s="74"/>
      <c r="S216" s="64"/>
      <c r="T216" s="77"/>
      <c r="U216" s="69" t="s">
        <v>21</v>
      </c>
      <c r="W216" s="64"/>
      <c r="Y216" s="75" t="n">
        <v>1995</v>
      </c>
      <c r="Z216" s="75"/>
      <c r="AA216" s="75"/>
      <c r="AB216" s="46" t="str">
        <f aca="false">CONCATENATE("CPI: ",AI221)</f>
        <v>CPI: 152.4</v>
      </c>
      <c r="AD216" s="98"/>
      <c r="AE216" s="64"/>
      <c r="AF216" s="77"/>
      <c r="AH216" s="1" t="str">
        <f aca="false">IF(AC214="But Not Over",Y211,"")</f>
        <v/>
      </c>
      <c r="AI216" s="81" t="str">
        <f aca="false">IF(AC214="But Not Over",VLOOKUP(AH216,'CPI Data'!$A$19:$N$117,14),"")</f>
        <v/>
      </c>
    </row>
    <row r="217" customFormat="false" ht="12" hidden="false" customHeight="false" outlineLevel="0" collapsed="false">
      <c r="A217" s="49"/>
      <c r="B217" s="49" t="s">
        <v>8</v>
      </c>
      <c r="C217" s="50"/>
      <c r="D217" s="50"/>
      <c r="E217" s="49"/>
      <c r="F217" s="49" t="s">
        <v>9</v>
      </c>
      <c r="G217" s="50"/>
      <c r="H217" s="49"/>
      <c r="I217" s="49"/>
      <c r="J217" s="49" t="s">
        <v>10</v>
      </c>
      <c r="K217" s="48"/>
      <c r="L217" s="48"/>
      <c r="M217" s="48"/>
      <c r="N217" s="49" t="s">
        <v>11</v>
      </c>
      <c r="O217" s="50"/>
      <c r="S217" s="49"/>
      <c r="T217" s="51" t="s">
        <v>8</v>
      </c>
      <c r="U217" s="99"/>
      <c r="V217" s="53"/>
      <c r="W217" s="49"/>
      <c r="X217" s="51" t="s">
        <v>9</v>
      </c>
      <c r="Y217" s="99"/>
      <c r="Z217" s="54"/>
      <c r="AA217" s="49"/>
      <c r="AB217" s="51" t="s">
        <v>10</v>
      </c>
      <c r="AC217" s="52"/>
      <c r="AD217" s="55"/>
      <c r="AE217" s="48"/>
      <c r="AF217" s="51" t="s">
        <v>11</v>
      </c>
      <c r="AG217" s="99"/>
      <c r="AH217" s="1" t="str">
        <f aca="false">IF(AC215="But Not Over",Y212,"")</f>
        <v/>
      </c>
      <c r="AI217" s="81" t="str">
        <f aca="false">IF(AC215="But Not Over",VLOOKUP(AH217,'CPI Data'!$A$19:$N$117,14),"")</f>
        <v/>
      </c>
    </row>
    <row r="218" customFormat="false" ht="12" hidden="false" customHeight="false" outlineLevel="0" collapsed="false">
      <c r="A218" s="56" t="s">
        <v>12</v>
      </c>
      <c r="B218" s="57" t="s">
        <v>13</v>
      </c>
      <c r="C218" s="57"/>
      <c r="D218" s="100"/>
      <c r="E218" s="56" t="s">
        <v>12</v>
      </c>
      <c r="F218" s="57" t="s">
        <v>13</v>
      </c>
      <c r="G218" s="57"/>
      <c r="H218" s="100"/>
      <c r="I218" s="56" t="s">
        <v>12</v>
      </c>
      <c r="J218" s="57" t="s">
        <v>13</v>
      </c>
      <c r="K218" s="57"/>
      <c r="L218" s="106"/>
      <c r="M218" s="56" t="s">
        <v>12</v>
      </c>
      <c r="N218" s="57" t="s">
        <v>13</v>
      </c>
      <c r="O218" s="57"/>
      <c r="S218" s="56" t="s">
        <v>12</v>
      </c>
      <c r="T218" s="58" t="s">
        <v>13</v>
      </c>
      <c r="U218" s="58"/>
      <c r="V218" s="101"/>
      <c r="W218" s="56" t="s">
        <v>12</v>
      </c>
      <c r="X218" s="58" t="s">
        <v>13</v>
      </c>
      <c r="Y218" s="58"/>
      <c r="Z218" s="101"/>
      <c r="AA218" s="56" t="s">
        <v>12</v>
      </c>
      <c r="AB218" s="58" t="s">
        <v>13</v>
      </c>
      <c r="AC218" s="58"/>
      <c r="AD218" s="107"/>
      <c r="AE218" s="56" t="s">
        <v>12</v>
      </c>
      <c r="AF218" s="58" t="s">
        <v>13</v>
      </c>
      <c r="AG218" s="58"/>
      <c r="AH218" s="1" t="str">
        <f aca="false">IF(AC216="But Not Over",Y213,"")</f>
        <v/>
      </c>
      <c r="AI218" s="81" t="str">
        <f aca="false">IF(AC216="But Not Over",VLOOKUP(AH218,'CPI Data'!$A$19:$N$117,14),"")</f>
        <v/>
      </c>
    </row>
    <row r="219" customFormat="false" ht="12" hidden="false" customHeight="false" outlineLevel="0" collapsed="false">
      <c r="A219" s="59" t="s">
        <v>14</v>
      </c>
      <c r="B219" s="60" t="s">
        <v>15</v>
      </c>
      <c r="C219" s="60" t="s">
        <v>16</v>
      </c>
      <c r="D219" s="100"/>
      <c r="E219" s="59" t="s">
        <v>14</v>
      </c>
      <c r="F219" s="60" t="s">
        <v>15</v>
      </c>
      <c r="G219" s="60" t="s">
        <v>16</v>
      </c>
      <c r="H219" s="100"/>
      <c r="I219" s="59" t="s">
        <v>14</v>
      </c>
      <c r="J219" s="60" t="s">
        <v>15</v>
      </c>
      <c r="K219" s="60" t="s">
        <v>16</v>
      </c>
      <c r="L219" s="106"/>
      <c r="M219" s="59" t="s">
        <v>14</v>
      </c>
      <c r="N219" s="60" t="s">
        <v>15</v>
      </c>
      <c r="O219" s="60" t="s">
        <v>16</v>
      </c>
      <c r="S219" s="59" t="s">
        <v>14</v>
      </c>
      <c r="T219" s="61" t="s">
        <v>15</v>
      </c>
      <c r="U219" s="61" t="s">
        <v>16</v>
      </c>
      <c r="V219" s="101"/>
      <c r="W219" s="59" t="s">
        <v>14</v>
      </c>
      <c r="X219" s="61" t="s">
        <v>15</v>
      </c>
      <c r="Y219" s="61" t="s">
        <v>16</v>
      </c>
      <c r="Z219" s="101"/>
      <c r="AA219" s="59" t="s">
        <v>14</v>
      </c>
      <c r="AB219" s="61" t="s">
        <v>15</v>
      </c>
      <c r="AC219" s="61" t="s">
        <v>16</v>
      </c>
      <c r="AD219" s="107"/>
      <c r="AE219" s="59" t="s">
        <v>14</v>
      </c>
      <c r="AF219" s="61" t="s">
        <v>15</v>
      </c>
      <c r="AG219" s="61" t="s">
        <v>16</v>
      </c>
      <c r="AH219" s="1" t="str">
        <f aca="false">IF(AC217="But Not Over",Y214,"")</f>
        <v/>
      </c>
      <c r="AI219" s="81" t="str">
        <f aca="false">IF(AC217="But Not Over",VLOOKUP(AH219,'CPI Data'!$A$19:$N$117,14),"")</f>
        <v/>
      </c>
    </row>
    <row r="220" customFormat="false" ht="12" hidden="false" customHeight="false" outlineLevel="0" collapsed="false">
      <c r="A220" s="91" t="n">
        <v>0.15</v>
      </c>
      <c r="B220" s="92" t="n">
        <v>0</v>
      </c>
      <c r="C220" s="92" t="n">
        <v>39000</v>
      </c>
      <c r="D220" s="92"/>
      <c r="E220" s="91" t="n">
        <v>0.15</v>
      </c>
      <c r="F220" s="92" t="n">
        <v>0</v>
      </c>
      <c r="G220" s="92" t="n">
        <v>19500</v>
      </c>
      <c r="H220" s="102"/>
      <c r="I220" s="91" t="n">
        <v>0.15</v>
      </c>
      <c r="J220" s="92" t="n">
        <v>0</v>
      </c>
      <c r="K220" s="92" t="n">
        <v>23350</v>
      </c>
      <c r="L220" s="103"/>
      <c r="M220" s="91" t="n">
        <v>0.15</v>
      </c>
      <c r="N220" s="92" t="n">
        <v>0</v>
      </c>
      <c r="O220" s="92" t="n">
        <v>31250</v>
      </c>
      <c r="S220" s="91" t="n">
        <v>0.15</v>
      </c>
      <c r="T220" s="2" t="n">
        <f aca="false">B220*$AI$23/$AI$221</f>
        <v>0</v>
      </c>
      <c r="U220" s="2" t="n">
        <f aca="false">C220*$AI$23/$AI$221</f>
        <v>58754.3700787402</v>
      </c>
      <c r="V220" s="3" t="n">
        <f aca="false">D220*$AI$23/$AI$221</f>
        <v>0</v>
      </c>
      <c r="W220" s="91" t="n">
        <v>0.15</v>
      </c>
      <c r="X220" s="2" t="n">
        <f aca="false">F220*$AI$23/$AI$221</f>
        <v>0</v>
      </c>
      <c r="Y220" s="2" t="n">
        <f aca="false">G220*$AI$23/$AI$221</f>
        <v>29377.1850393701</v>
      </c>
      <c r="Z220" s="3" t="n">
        <f aca="false">H220*$AI$23/$AI$221</f>
        <v>0</v>
      </c>
      <c r="AA220" s="91" t="n">
        <v>0.15</v>
      </c>
      <c r="AB220" s="2" t="n">
        <f aca="false">J220*$AI$23/$AI$221</f>
        <v>0</v>
      </c>
      <c r="AC220" s="2" t="n">
        <f aca="false">K220*$AI$23/$AI$221</f>
        <v>35177.2959317585</v>
      </c>
      <c r="AD220" s="3" t="n">
        <f aca="false">L220*$AI$23/$AI$221</f>
        <v>0</v>
      </c>
      <c r="AE220" s="91" t="n">
        <v>0.15</v>
      </c>
      <c r="AF220" s="2" t="n">
        <f aca="false">N220*$AI$23/$AI$221</f>
        <v>0</v>
      </c>
      <c r="AG220" s="2" t="n">
        <f aca="false">O220*$AI$23/$AI$221</f>
        <v>47078.8221784777</v>
      </c>
      <c r="AH220" s="1" t="str">
        <f aca="false">IF(AC218="But Not Over",Y215,"")</f>
        <v/>
      </c>
      <c r="AI220" s="81" t="str">
        <f aca="false">IF(AC218="But Not Over",VLOOKUP(AH220,'CPI Data'!$A$19:$N$117,14),"")</f>
        <v/>
      </c>
    </row>
    <row r="221" customFormat="false" ht="12" hidden="false" customHeight="false" outlineLevel="0" collapsed="false">
      <c r="A221" s="91" t="n">
        <v>0.28</v>
      </c>
      <c r="B221" s="92" t="n">
        <v>39000</v>
      </c>
      <c r="C221" s="92" t="n">
        <v>94250</v>
      </c>
      <c r="D221" s="92"/>
      <c r="E221" s="91" t="n">
        <v>0.28</v>
      </c>
      <c r="F221" s="92" t="n">
        <v>19500</v>
      </c>
      <c r="G221" s="92" t="n">
        <v>47125</v>
      </c>
      <c r="H221" s="102"/>
      <c r="I221" s="91" t="n">
        <v>0.28</v>
      </c>
      <c r="J221" s="92" t="n">
        <v>23350</v>
      </c>
      <c r="K221" s="92" t="n">
        <v>56550</v>
      </c>
      <c r="L221" s="103"/>
      <c r="M221" s="91" t="n">
        <v>0.28</v>
      </c>
      <c r="N221" s="92" t="n">
        <v>31250</v>
      </c>
      <c r="O221" s="92" t="n">
        <v>80750</v>
      </c>
      <c r="S221" s="91" t="n">
        <v>0.28</v>
      </c>
      <c r="T221" s="2" t="n">
        <f aca="false">B221*$AI$23/$AI$221</f>
        <v>58754.3700787402</v>
      </c>
      <c r="U221" s="2" t="n">
        <f aca="false">C221*$AI$23/$AI$221</f>
        <v>141989.727690289</v>
      </c>
      <c r="W221" s="91" t="n">
        <v>0.28</v>
      </c>
      <c r="X221" s="2" t="n">
        <f aca="false">F221*$AI$23/$AI$221</f>
        <v>29377.1850393701</v>
      </c>
      <c r="Y221" s="2" t="n">
        <f aca="false">G221*$AI$23/$AI$221</f>
        <v>70994.8638451444</v>
      </c>
      <c r="Z221" s="80"/>
      <c r="AA221" s="91" t="n">
        <v>0.28</v>
      </c>
      <c r="AB221" s="2" t="n">
        <f aca="false">J221*$AI$23/$AI$221</f>
        <v>35177.2959317585</v>
      </c>
      <c r="AC221" s="2" t="n">
        <f aca="false">K221*$AI$23/$AI$221</f>
        <v>85193.8366141732</v>
      </c>
      <c r="AD221" s="98"/>
      <c r="AE221" s="91" t="n">
        <v>0.28</v>
      </c>
      <c r="AF221" s="2" t="n">
        <f aca="false">N221*$AI$23/$AI$221</f>
        <v>47078.8221784777</v>
      </c>
      <c r="AG221" s="2" t="n">
        <f aca="false">O221*$AI$23/$AI$221</f>
        <v>121651.676509186</v>
      </c>
      <c r="AH221" s="1" t="n">
        <f aca="false">IF(AC219="But Not Over",Y216,"")</f>
        <v>1995</v>
      </c>
      <c r="AI221" s="81" t="n">
        <f aca="false">IF(AC219="But Not Over",VLOOKUP(AH221,'CPI Data'!$A$19:$N$117,14),"")</f>
        <v>152.4</v>
      </c>
    </row>
    <row r="222" customFormat="false" ht="12" hidden="false" customHeight="false" outlineLevel="0" collapsed="false">
      <c r="A222" s="91" t="n">
        <v>0.31</v>
      </c>
      <c r="B222" s="92" t="n">
        <v>94250</v>
      </c>
      <c r="C222" s="92" t="n">
        <v>143600</v>
      </c>
      <c r="D222" s="92"/>
      <c r="E222" s="91" t="n">
        <v>0.31</v>
      </c>
      <c r="F222" s="92" t="n">
        <v>47125</v>
      </c>
      <c r="G222" s="92" t="n">
        <v>71800</v>
      </c>
      <c r="H222" s="102"/>
      <c r="I222" s="91" t="n">
        <v>0.31</v>
      </c>
      <c r="J222" s="92" t="n">
        <v>56550</v>
      </c>
      <c r="K222" s="92" t="n">
        <v>117950</v>
      </c>
      <c r="L222" s="103"/>
      <c r="M222" s="91" t="n">
        <v>0.31</v>
      </c>
      <c r="N222" s="92" t="n">
        <v>80750</v>
      </c>
      <c r="O222" s="92" t="n">
        <v>130800</v>
      </c>
      <c r="S222" s="91" t="n">
        <v>0.31</v>
      </c>
      <c r="T222" s="2" t="n">
        <f aca="false">B222*$AI$23/$AI$221</f>
        <v>141989.727690289</v>
      </c>
      <c r="U222" s="2" t="n">
        <f aca="false">C222*$AI$23/$AI$221</f>
        <v>216336.603674541</v>
      </c>
      <c r="W222" s="91" t="n">
        <v>0.31</v>
      </c>
      <c r="X222" s="2" t="n">
        <f aca="false">F222*$AI$23/$AI$221</f>
        <v>70994.8638451444</v>
      </c>
      <c r="Y222" s="2" t="n">
        <f aca="false">G222*$AI$23/$AI$221</f>
        <v>108168.30183727</v>
      </c>
      <c r="Z222" s="80"/>
      <c r="AA222" s="91" t="n">
        <v>0.31</v>
      </c>
      <c r="AB222" s="2" t="n">
        <f aca="false">J222*$AI$23/$AI$221</f>
        <v>85193.8366141732</v>
      </c>
      <c r="AC222" s="2" t="n">
        <f aca="false">K222*$AI$23/$AI$221</f>
        <v>177694.306430446</v>
      </c>
      <c r="AD222" s="98"/>
      <c r="AE222" s="91" t="n">
        <v>0.31</v>
      </c>
      <c r="AF222" s="2" t="n">
        <f aca="false">N222*$AI$23/$AI$221</f>
        <v>121651.676509186</v>
      </c>
      <c r="AG222" s="2" t="n">
        <f aca="false">O222*$AI$23/$AI$221</f>
        <v>197053.118110236</v>
      </c>
      <c r="AH222" s="1" t="str">
        <f aca="false">IF(AC220="But Not Over",Y217,"")</f>
        <v/>
      </c>
      <c r="AI222" s="81" t="str">
        <f aca="false">IF(AC220="But Not Over",VLOOKUP(AH222,'CPI Data'!$A$19:$N$117,14),"")</f>
        <v/>
      </c>
    </row>
    <row r="223" customFormat="false" ht="12" hidden="false" customHeight="false" outlineLevel="0" collapsed="false">
      <c r="A223" s="91" t="n">
        <v>0.36</v>
      </c>
      <c r="B223" s="92" t="n">
        <v>143600</v>
      </c>
      <c r="C223" s="92" t="n">
        <v>256500</v>
      </c>
      <c r="D223" s="92"/>
      <c r="E223" s="91" t="n">
        <v>0.36</v>
      </c>
      <c r="F223" s="92" t="n">
        <v>71800</v>
      </c>
      <c r="G223" s="92" t="n">
        <v>128250</v>
      </c>
      <c r="H223" s="102"/>
      <c r="I223" s="91" t="n">
        <v>0.36</v>
      </c>
      <c r="J223" s="92" t="n">
        <v>117950</v>
      </c>
      <c r="K223" s="92" t="n">
        <v>256500</v>
      </c>
      <c r="L223" s="103"/>
      <c r="M223" s="91" t="n">
        <v>0.36</v>
      </c>
      <c r="N223" s="92" t="n">
        <v>130800</v>
      </c>
      <c r="O223" s="92" t="n">
        <v>256500</v>
      </c>
      <c r="S223" s="91" t="n">
        <v>0.36</v>
      </c>
      <c r="T223" s="2" t="n">
        <f aca="false">B223*$AI$23/$AI$221</f>
        <v>216336.603674541</v>
      </c>
      <c r="U223" s="2" t="n">
        <f aca="false">C223*$AI$23/$AI$221</f>
        <v>386422.972440945</v>
      </c>
      <c r="W223" s="91" t="n">
        <v>0.36</v>
      </c>
      <c r="X223" s="2" t="n">
        <f aca="false">F223*$AI$23/$AI$221</f>
        <v>108168.30183727</v>
      </c>
      <c r="Y223" s="2" t="n">
        <f aca="false">G223*$AI$23/$AI$221</f>
        <v>193211.486220472</v>
      </c>
      <c r="Z223" s="80"/>
      <c r="AA223" s="91" t="n">
        <v>0.36</v>
      </c>
      <c r="AB223" s="2" t="n">
        <f aca="false">J223*$AI$23/$AI$221</f>
        <v>177694.306430446</v>
      </c>
      <c r="AC223" s="2" t="n">
        <f aca="false">K223*$AI$23/$AI$221</f>
        <v>386422.972440945</v>
      </c>
      <c r="AD223" s="98"/>
      <c r="AE223" s="91" t="n">
        <v>0.36</v>
      </c>
      <c r="AF223" s="2" t="n">
        <f aca="false">N223*$AI$23/$AI$221</f>
        <v>197053.118110236</v>
      </c>
      <c r="AG223" s="2" t="n">
        <f aca="false">O223*$AI$23/$AI$221</f>
        <v>386422.972440945</v>
      </c>
      <c r="AH223" s="1" t="str">
        <f aca="false">IF(AC221="But Not Over",Y218,"")</f>
        <v/>
      </c>
      <c r="AI223" s="81" t="str">
        <f aca="false">IF(AC221="But Not Over",VLOOKUP(AH223,'CPI Data'!$A$19:$N$117,14),"")</f>
        <v/>
      </c>
    </row>
    <row r="224" customFormat="false" ht="12" hidden="false" customHeight="false" outlineLevel="0" collapsed="false">
      <c r="A224" s="91" t="n">
        <v>0.396</v>
      </c>
      <c r="B224" s="92" t="n">
        <v>256500</v>
      </c>
      <c r="C224" s="95" t="s">
        <v>18</v>
      </c>
      <c r="D224" s="95"/>
      <c r="E224" s="91" t="n">
        <v>0.396</v>
      </c>
      <c r="F224" s="92" t="n">
        <v>128250</v>
      </c>
      <c r="G224" s="95" t="s">
        <v>18</v>
      </c>
      <c r="H224" s="102"/>
      <c r="I224" s="91" t="n">
        <v>0.396</v>
      </c>
      <c r="J224" s="92" t="n">
        <v>256500</v>
      </c>
      <c r="K224" s="95" t="s">
        <v>18</v>
      </c>
      <c r="L224" s="104"/>
      <c r="M224" s="91" t="n">
        <v>0.396</v>
      </c>
      <c r="N224" s="92" t="n">
        <v>256500</v>
      </c>
      <c r="O224" s="95" t="s">
        <v>18</v>
      </c>
      <c r="S224" s="91" t="n">
        <v>0.396</v>
      </c>
      <c r="T224" s="2" t="n">
        <f aca="false">B224*$AI$23/$AI$221</f>
        <v>386422.972440945</v>
      </c>
      <c r="U224" s="79" t="s">
        <v>18</v>
      </c>
      <c r="V224" s="84"/>
      <c r="W224" s="91" t="n">
        <v>0.396</v>
      </c>
      <c r="X224" s="2" t="n">
        <f aca="false">F224*$AI$23/$AI$221</f>
        <v>193211.486220472</v>
      </c>
      <c r="Y224" s="79" t="s">
        <v>18</v>
      </c>
      <c r="Z224" s="80"/>
      <c r="AA224" s="91" t="n">
        <v>0.396</v>
      </c>
      <c r="AB224" s="2" t="n">
        <f aca="false">J224*$AI$23/$AI$221</f>
        <v>386422.972440945</v>
      </c>
      <c r="AC224" s="79" t="s">
        <v>18</v>
      </c>
      <c r="AD224" s="105"/>
      <c r="AE224" s="91" t="n">
        <v>0.396</v>
      </c>
      <c r="AF224" s="2" t="n">
        <f aca="false">N224*$AI$23/$AI$221</f>
        <v>386422.972440945</v>
      </c>
      <c r="AG224" s="79" t="s">
        <v>18</v>
      </c>
      <c r="AH224" s="1" t="str">
        <f aca="false">IF(AC222="But Not Over",Y219,"")</f>
        <v/>
      </c>
      <c r="AI224" s="81" t="str">
        <f aca="false">IF(AC222="But Not Over",VLOOKUP(AH224,'CPI Data'!$A$19:$N$117,14),"")</f>
        <v/>
      </c>
    </row>
    <row r="225" customFormat="false" ht="12" hidden="false" customHeight="false" outlineLevel="0" collapsed="false">
      <c r="A225" s="66" t="s">
        <v>23</v>
      </c>
      <c r="B225" s="42"/>
      <c r="C225" s="42"/>
      <c r="E225" s="42"/>
      <c r="F225" s="42"/>
      <c r="G225" s="42"/>
      <c r="H225" s="67"/>
      <c r="I225" s="42"/>
      <c r="J225" s="42"/>
      <c r="K225" s="42"/>
      <c r="L225" s="42"/>
      <c r="M225" s="42"/>
      <c r="N225" s="42"/>
      <c r="O225" s="42"/>
      <c r="S225" s="66" t="s">
        <v>23</v>
      </c>
      <c r="T225" s="45"/>
      <c r="U225" s="45"/>
      <c r="W225" s="42"/>
      <c r="X225" s="45"/>
      <c r="Y225" s="45"/>
      <c r="Z225" s="68"/>
      <c r="AA225" s="42"/>
      <c r="AB225" s="45"/>
      <c r="AC225" s="45"/>
      <c r="AD225" s="47"/>
      <c r="AE225" s="42"/>
      <c r="AF225" s="45"/>
      <c r="AG225" s="45"/>
      <c r="AH225" s="1" t="str">
        <f aca="false">IF(AC223="But Not Over",Y220,"")</f>
        <v/>
      </c>
      <c r="AI225" s="81" t="str">
        <f aca="false">IF(AC223="But Not Over",VLOOKUP(AH225,'CPI Data'!$A$19:$N$117,14),"")</f>
        <v/>
      </c>
    </row>
    <row r="226" customFormat="false" ht="12" hidden="false" customHeight="false" outlineLevel="0" collapsed="false">
      <c r="A226" s="91"/>
      <c r="B226" s="92"/>
      <c r="C226" s="95"/>
      <c r="D226" s="95"/>
      <c r="E226" s="91"/>
      <c r="F226" s="92"/>
      <c r="G226" s="95"/>
      <c r="H226" s="102"/>
      <c r="I226" s="102"/>
      <c r="J226" s="92"/>
      <c r="K226" s="95"/>
      <c r="L226" s="104"/>
      <c r="M226" s="91"/>
      <c r="N226" s="92"/>
      <c r="O226" s="95"/>
      <c r="S226" s="91"/>
      <c r="U226" s="79"/>
      <c r="V226" s="84"/>
      <c r="W226" s="91"/>
      <c r="Y226" s="79"/>
      <c r="Z226" s="80"/>
      <c r="AA226" s="102"/>
      <c r="AC226" s="79"/>
      <c r="AD226" s="105"/>
      <c r="AE226" s="91"/>
      <c r="AG226" s="79"/>
      <c r="AH226" s="1" t="str">
        <f aca="false">IF(AC224="But Not Over",Y221,"")</f>
        <v/>
      </c>
      <c r="AI226" s="81" t="str">
        <f aca="false">IF(AC224="But Not Over",VLOOKUP(AH226,'CPI Data'!$A$19:$N$117,14),"")</f>
        <v/>
      </c>
    </row>
    <row r="227" customFormat="false" ht="12.75" hidden="false" customHeight="false" outlineLevel="0" collapsed="false">
      <c r="A227" s="64"/>
      <c r="B227" s="74"/>
      <c r="C227" s="43" t="s">
        <v>7</v>
      </c>
      <c r="E227" s="64"/>
      <c r="G227" s="75" t="n">
        <v>1994</v>
      </c>
      <c r="H227" s="75"/>
      <c r="I227" s="75"/>
      <c r="J227" s="74"/>
      <c r="L227" s="97"/>
      <c r="M227" s="64"/>
      <c r="N227" s="74"/>
      <c r="S227" s="64"/>
      <c r="T227" s="77"/>
      <c r="U227" s="69" t="s">
        <v>21</v>
      </c>
      <c r="W227" s="64"/>
      <c r="Y227" s="75" t="n">
        <v>1994</v>
      </c>
      <c r="Z227" s="75"/>
      <c r="AA227" s="75"/>
      <c r="AB227" s="46" t="str">
        <f aca="false">CONCATENATE("CPI: ",AI232)</f>
        <v>CPI: 148.2</v>
      </c>
      <c r="AD227" s="98"/>
      <c r="AE227" s="64"/>
      <c r="AF227" s="77"/>
      <c r="AH227" s="1" t="str">
        <f aca="false">IF(AC225="But Not Over",Y222,"")</f>
        <v/>
      </c>
      <c r="AI227" s="81" t="str">
        <f aca="false">IF(AC225="But Not Over",VLOOKUP(AH227,'CPI Data'!$A$19:$N$117,14),"")</f>
        <v/>
      </c>
    </row>
    <row r="228" customFormat="false" ht="12" hidden="false" customHeight="false" outlineLevel="0" collapsed="false">
      <c r="A228" s="49"/>
      <c r="B228" s="49" t="s">
        <v>8</v>
      </c>
      <c r="C228" s="50"/>
      <c r="D228" s="50"/>
      <c r="E228" s="49"/>
      <c r="F228" s="49" t="s">
        <v>9</v>
      </c>
      <c r="G228" s="50"/>
      <c r="H228" s="49"/>
      <c r="I228" s="49"/>
      <c r="J228" s="49" t="s">
        <v>10</v>
      </c>
      <c r="K228" s="48"/>
      <c r="L228" s="48"/>
      <c r="M228" s="48"/>
      <c r="N228" s="49" t="s">
        <v>11</v>
      </c>
      <c r="O228" s="50"/>
      <c r="S228" s="49"/>
      <c r="T228" s="51" t="s">
        <v>8</v>
      </c>
      <c r="U228" s="99"/>
      <c r="V228" s="53"/>
      <c r="W228" s="49"/>
      <c r="X228" s="51" t="s">
        <v>9</v>
      </c>
      <c r="Y228" s="99"/>
      <c r="Z228" s="54"/>
      <c r="AA228" s="49"/>
      <c r="AB228" s="51" t="s">
        <v>10</v>
      </c>
      <c r="AC228" s="52"/>
      <c r="AD228" s="55"/>
      <c r="AE228" s="48"/>
      <c r="AF228" s="51" t="s">
        <v>11</v>
      </c>
      <c r="AG228" s="99"/>
      <c r="AH228" s="1" t="str">
        <f aca="false">IF(AC226="But Not Over",Y223,"")</f>
        <v/>
      </c>
      <c r="AI228" s="81" t="str">
        <f aca="false">IF(AC226="But Not Over",VLOOKUP(AH228,'CPI Data'!$A$19:$N$117,14),"")</f>
        <v/>
      </c>
    </row>
    <row r="229" customFormat="false" ht="12" hidden="false" customHeight="false" outlineLevel="0" collapsed="false">
      <c r="A229" s="56" t="s">
        <v>12</v>
      </c>
      <c r="B229" s="57" t="s">
        <v>13</v>
      </c>
      <c r="C229" s="57"/>
      <c r="D229" s="100"/>
      <c r="E229" s="56" t="s">
        <v>12</v>
      </c>
      <c r="F229" s="57" t="s">
        <v>13</v>
      </c>
      <c r="G229" s="57"/>
      <c r="H229" s="100"/>
      <c r="I229" s="56" t="s">
        <v>12</v>
      </c>
      <c r="J229" s="57" t="s">
        <v>13</v>
      </c>
      <c r="K229" s="57"/>
      <c r="L229" s="106"/>
      <c r="M229" s="56" t="s">
        <v>12</v>
      </c>
      <c r="N229" s="57" t="s">
        <v>13</v>
      </c>
      <c r="O229" s="57"/>
      <c r="S229" s="56" t="s">
        <v>12</v>
      </c>
      <c r="T229" s="58" t="s">
        <v>13</v>
      </c>
      <c r="U229" s="58"/>
      <c r="V229" s="101"/>
      <c r="W229" s="56" t="s">
        <v>12</v>
      </c>
      <c r="X229" s="58" t="s">
        <v>13</v>
      </c>
      <c r="Y229" s="58"/>
      <c r="Z229" s="101"/>
      <c r="AA229" s="56" t="s">
        <v>12</v>
      </c>
      <c r="AB229" s="58" t="s">
        <v>13</v>
      </c>
      <c r="AC229" s="58"/>
      <c r="AD229" s="107"/>
      <c r="AE229" s="56" t="s">
        <v>12</v>
      </c>
      <c r="AF229" s="58" t="s">
        <v>13</v>
      </c>
      <c r="AG229" s="58"/>
      <c r="AH229" s="1" t="str">
        <f aca="false">IF(AC227="But Not Over",Y224,"")</f>
        <v/>
      </c>
      <c r="AI229" s="81" t="str">
        <f aca="false">IF(AC227="But Not Over",VLOOKUP(AH229,'CPI Data'!$A$19:$N$117,14),"")</f>
        <v/>
      </c>
    </row>
    <row r="230" customFormat="false" ht="12" hidden="false" customHeight="false" outlineLevel="0" collapsed="false">
      <c r="A230" s="59" t="s">
        <v>14</v>
      </c>
      <c r="B230" s="60" t="s">
        <v>15</v>
      </c>
      <c r="C230" s="60" t="s">
        <v>16</v>
      </c>
      <c r="D230" s="100"/>
      <c r="E230" s="59" t="s">
        <v>14</v>
      </c>
      <c r="F230" s="60" t="s">
        <v>15</v>
      </c>
      <c r="G230" s="60" t="s">
        <v>16</v>
      </c>
      <c r="H230" s="100"/>
      <c r="I230" s="59" t="s">
        <v>14</v>
      </c>
      <c r="J230" s="60" t="s">
        <v>15</v>
      </c>
      <c r="K230" s="60" t="s">
        <v>16</v>
      </c>
      <c r="L230" s="106"/>
      <c r="M230" s="59" t="s">
        <v>14</v>
      </c>
      <c r="N230" s="60" t="s">
        <v>15</v>
      </c>
      <c r="O230" s="60" t="s">
        <v>16</v>
      </c>
      <c r="S230" s="59" t="s">
        <v>14</v>
      </c>
      <c r="T230" s="61" t="s">
        <v>15</v>
      </c>
      <c r="U230" s="61" t="s">
        <v>16</v>
      </c>
      <c r="V230" s="101"/>
      <c r="W230" s="59" t="s">
        <v>14</v>
      </c>
      <c r="X230" s="61" t="s">
        <v>15</v>
      </c>
      <c r="Y230" s="61" t="s">
        <v>16</v>
      </c>
      <c r="Z230" s="101"/>
      <c r="AA230" s="59" t="s">
        <v>14</v>
      </c>
      <c r="AB230" s="61" t="s">
        <v>15</v>
      </c>
      <c r="AC230" s="61" t="s">
        <v>16</v>
      </c>
      <c r="AD230" s="107"/>
      <c r="AE230" s="59" t="s">
        <v>14</v>
      </c>
      <c r="AF230" s="61" t="s">
        <v>15</v>
      </c>
      <c r="AG230" s="61" t="s">
        <v>16</v>
      </c>
      <c r="AH230" s="1" t="str">
        <f aca="false">IF(AC228="But Not Over",Y225,"")</f>
        <v/>
      </c>
      <c r="AI230" s="81" t="str">
        <f aca="false">IF(AC228="But Not Over",VLOOKUP(AH230,'CPI Data'!$A$19:$N$117,14),"")</f>
        <v/>
      </c>
    </row>
    <row r="231" customFormat="false" ht="12" hidden="false" customHeight="false" outlineLevel="0" collapsed="false">
      <c r="A231" s="91" t="n">
        <v>0.15</v>
      </c>
      <c r="B231" s="92" t="n">
        <v>0</v>
      </c>
      <c r="C231" s="92" t="n">
        <v>38000</v>
      </c>
      <c r="D231" s="92"/>
      <c r="E231" s="91" t="n">
        <v>0.15</v>
      </c>
      <c r="F231" s="92" t="n">
        <v>0</v>
      </c>
      <c r="G231" s="92" t="n">
        <v>19000</v>
      </c>
      <c r="H231" s="102"/>
      <c r="I231" s="91" t="n">
        <v>0.15</v>
      </c>
      <c r="J231" s="92" t="n">
        <v>0</v>
      </c>
      <c r="K231" s="92" t="n">
        <v>22750</v>
      </c>
      <c r="L231" s="103"/>
      <c r="M231" s="91" t="n">
        <v>0.15</v>
      </c>
      <c r="N231" s="92" t="n">
        <v>0</v>
      </c>
      <c r="O231" s="92" t="n">
        <v>30500</v>
      </c>
      <c r="S231" s="91" t="n">
        <v>0.15</v>
      </c>
      <c r="T231" s="2" t="n">
        <f aca="false">B231*$AI$23/$AI$232</f>
        <v>0</v>
      </c>
      <c r="U231" s="2" t="n">
        <f aca="false">C231*$AI$23/$AI$232</f>
        <v>58870.2564102564</v>
      </c>
      <c r="V231" s="3" t="n">
        <f aca="false">D231*$AI$23/$AI$232</f>
        <v>0</v>
      </c>
      <c r="W231" s="91" t="n">
        <v>0.15</v>
      </c>
      <c r="X231" s="2" t="n">
        <f aca="false">F231*$AI$23/$AI$232</f>
        <v>0</v>
      </c>
      <c r="Y231" s="2" t="n">
        <f aca="false">G231*$AI$23/$AI$232</f>
        <v>29435.1282051282</v>
      </c>
      <c r="Z231" s="3" t="n">
        <f aca="false">H231*$AI$23/$AI$232</f>
        <v>0</v>
      </c>
      <c r="AA231" s="91" t="n">
        <v>0.15</v>
      </c>
      <c r="AB231" s="2" t="n">
        <f aca="false">J231*$AI$23/$AI$232</f>
        <v>0</v>
      </c>
      <c r="AC231" s="2" t="n">
        <f aca="false">K231*$AI$23/$AI$232</f>
        <v>35244.6929824561</v>
      </c>
      <c r="AD231" s="3" t="n">
        <f aca="false">L231*$AI$23/$AI$232</f>
        <v>0</v>
      </c>
      <c r="AE231" s="91" t="n">
        <v>0.15</v>
      </c>
      <c r="AF231" s="2" t="n">
        <f aca="false">N231*$AI$23/$AI$232</f>
        <v>0</v>
      </c>
      <c r="AG231" s="2" t="n">
        <f aca="false">O231*$AI$23/$AI$232</f>
        <v>47251.1268556005</v>
      </c>
      <c r="AH231" s="1" t="str">
        <f aca="false">IF(AC229="But Not Over",Y226,"")</f>
        <v/>
      </c>
      <c r="AI231" s="81" t="str">
        <f aca="false">IF(AC229="But Not Over",VLOOKUP(AH231,'CPI Data'!$A$19:$N$117,14),"")</f>
        <v/>
      </c>
    </row>
    <row r="232" customFormat="false" ht="12" hidden="false" customHeight="false" outlineLevel="0" collapsed="false">
      <c r="A232" s="91" t="n">
        <v>0.28</v>
      </c>
      <c r="B232" s="92" t="n">
        <v>38000</v>
      </c>
      <c r="C232" s="92" t="n">
        <v>91850</v>
      </c>
      <c r="D232" s="92"/>
      <c r="E232" s="91" t="n">
        <v>0.28</v>
      </c>
      <c r="F232" s="92" t="n">
        <v>19000</v>
      </c>
      <c r="G232" s="92" t="n">
        <v>45925</v>
      </c>
      <c r="H232" s="102"/>
      <c r="I232" s="91" t="n">
        <v>0.28</v>
      </c>
      <c r="J232" s="92" t="n">
        <v>22750</v>
      </c>
      <c r="K232" s="92" t="n">
        <v>55100</v>
      </c>
      <c r="L232" s="103"/>
      <c r="M232" s="91" t="n">
        <v>0.28</v>
      </c>
      <c r="N232" s="92" t="n">
        <v>30500</v>
      </c>
      <c r="O232" s="92" t="n">
        <v>78700</v>
      </c>
      <c r="S232" s="91" t="n">
        <v>0.28</v>
      </c>
      <c r="T232" s="2" t="n">
        <f aca="false">B232*$AI$23/$AI$232</f>
        <v>58870.2564102564</v>
      </c>
      <c r="U232" s="2" t="n">
        <f aca="false">C232*$AI$23/$AI$232</f>
        <v>142295.606612686</v>
      </c>
      <c r="W232" s="91" t="n">
        <v>0.28</v>
      </c>
      <c r="X232" s="2" t="n">
        <f aca="false">F232*$AI$23/$AI$232</f>
        <v>29435.1282051282</v>
      </c>
      <c r="Y232" s="2" t="n">
        <f aca="false">G232*$AI$23/$AI$232</f>
        <v>71147.8033063428</v>
      </c>
      <c r="Z232" s="80"/>
      <c r="AA232" s="91" t="n">
        <v>0.28</v>
      </c>
      <c r="AB232" s="2" t="n">
        <f aca="false">J232*$AI$23/$AI$232</f>
        <v>35244.6929824561</v>
      </c>
      <c r="AC232" s="2" t="n">
        <f aca="false">K232*$AI$23/$AI$232</f>
        <v>85361.8717948718</v>
      </c>
      <c r="AD232" s="98"/>
      <c r="AE232" s="91" t="n">
        <v>0.28</v>
      </c>
      <c r="AF232" s="2" t="n">
        <f aca="false">N232*$AI$23/$AI$232</f>
        <v>47251.1268556005</v>
      </c>
      <c r="AG232" s="2" t="n">
        <f aca="false">O232*$AI$23/$AI$232</f>
        <v>121923.399460189</v>
      </c>
      <c r="AH232" s="1" t="n">
        <f aca="false">IF(AC230="But Not Over",Y227,"")</f>
        <v>1994</v>
      </c>
      <c r="AI232" s="81" t="n">
        <f aca="false">IF(AC230="But Not Over",VLOOKUP(AH232,'CPI Data'!$A$19:$N$117,14),"")</f>
        <v>148.2</v>
      </c>
    </row>
    <row r="233" customFormat="false" ht="12" hidden="false" customHeight="false" outlineLevel="0" collapsed="false">
      <c r="A233" s="91" t="n">
        <v>0.31</v>
      </c>
      <c r="B233" s="92" t="n">
        <v>91850</v>
      </c>
      <c r="C233" s="92" t="n">
        <v>140000</v>
      </c>
      <c r="D233" s="92"/>
      <c r="E233" s="91" t="n">
        <v>0.31</v>
      </c>
      <c r="F233" s="92" t="n">
        <v>45925</v>
      </c>
      <c r="G233" s="92" t="n">
        <v>70000</v>
      </c>
      <c r="H233" s="102"/>
      <c r="I233" s="91" t="n">
        <v>0.31</v>
      </c>
      <c r="J233" s="92" t="n">
        <v>55100</v>
      </c>
      <c r="K233" s="92" t="n">
        <v>115000</v>
      </c>
      <c r="L233" s="103"/>
      <c r="M233" s="91" t="n">
        <v>0.31</v>
      </c>
      <c r="N233" s="92" t="n">
        <v>78700</v>
      </c>
      <c r="O233" s="92" t="n">
        <v>127500</v>
      </c>
      <c r="S233" s="91" t="n">
        <v>0.31</v>
      </c>
      <c r="T233" s="2" t="n">
        <f aca="false">B233*$AI$23/$AI$232</f>
        <v>142295.606612686</v>
      </c>
      <c r="U233" s="2" t="n">
        <f aca="false">C233*$AI$23/$AI$232</f>
        <v>216890.418353576</v>
      </c>
      <c r="W233" s="91" t="n">
        <v>0.31</v>
      </c>
      <c r="X233" s="2" t="n">
        <f aca="false">F233*$AI$23/$AI$232</f>
        <v>71147.8033063428</v>
      </c>
      <c r="Y233" s="2" t="n">
        <f aca="false">G233*$AI$23/$AI$232</f>
        <v>108445.209176788</v>
      </c>
      <c r="Z233" s="80"/>
      <c r="AA233" s="91" t="n">
        <v>0.31</v>
      </c>
      <c r="AB233" s="2" t="n">
        <f aca="false">J233*$AI$23/$AI$232</f>
        <v>85361.8717948718</v>
      </c>
      <c r="AC233" s="2" t="n">
        <f aca="false">K233*$AI$23/$AI$232</f>
        <v>178159.986504723</v>
      </c>
      <c r="AD233" s="98"/>
      <c r="AE233" s="91" t="n">
        <v>0.31</v>
      </c>
      <c r="AF233" s="2" t="n">
        <f aca="false">N233*$AI$23/$AI$232</f>
        <v>121923.399460189</v>
      </c>
      <c r="AG233" s="2" t="n">
        <f aca="false">O233*$AI$23/$AI$232</f>
        <v>197525.20242915</v>
      </c>
      <c r="AH233" s="1" t="str">
        <f aca="false">IF(AC231="But Not Over",Y228,"")</f>
        <v/>
      </c>
      <c r="AI233" s="81" t="str">
        <f aca="false">IF(AC231="But Not Over",VLOOKUP(AH233,'CPI Data'!$A$19:$N$117,14),"")</f>
        <v/>
      </c>
    </row>
    <row r="234" customFormat="false" ht="12" hidden="false" customHeight="false" outlineLevel="0" collapsed="false">
      <c r="A234" s="91" t="n">
        <v>0.36</v>
      </c>
      <c r="B234" s="92" t="n">
        <v>140000</v>
      </c>
      <c r="C234" s="92" t="n">
        <v>250000</v>
      </c>
      <c r="D234" s="92"/>
      <c r="E234" s="91" t="n">
        <v>0.36</v>
      </c>
      <c r="F234" s="92" t="n">
        <v>70000</v>
      </c>
      <c r="G234" s="92" t="n">
        <v>125000</v>
      </c>
      <c r="H234" s="102"/>
      <c r="I234" s="91" t="n">
        <v>0.36</v>
      </c>
      <c r="J234" s="92" t="n">
        <v>115000</v>
      </c>
      <c r="K234" s="92" t="n">
        <v>250000</v>
      </c>
      <c r="L234" s="103"/>
      <c r="M234" s="91" t="n">
        <v>0.36</v>
      </c>
      <c r="N234" s="92" t="n">
        <v>127500</v>
      </c>
      <c r="O234" s="92" t="n">
        <v>250000</v>
      </c>
      <c r="S234" s="91" t="n">
        <v>0.36</v>
      </c>
      <c r="T234" s="2" t="n">
        <f aca="false">B234*$AI$23/$AI$232</f>
        <v>216890.418353576</v>
      </c>
      <c r="U234" s="2" t="n">
        <f aca="false">C234*$AI$23/$AI$232</f>
        <v>387304.318488529</v>
      </c>
      <c r="W234" s="91" t="n">
        <v>0.36</v>
      </c>
      <c r="X234" s="2" t="n">
        <f aca="false">F234*$AI$23/$AI$232</f>
        <v>108445.209176788</v>
      </c>
      <c r="Y234" s="2" t="n">
        <f aca="false">G234*$AI$23/$AI$232</f>
        <v>193652.159244265</v>
      </c>
      <c r="Z234" s="80"/>
      <c r="AA234" s="91" t="n">
        <v>0.36</v>
      </c>
      <c r="AB234" s="2" t="n">
        <f aca="false">J234*$AI$23/$AI$232</f>
        <v>178159.986504723</v>
      </c>
      <c r="AC234" s="2" t="n">
        <f aca="false">K234*$AI$23/$AI$232</f>
        <v>387304.318488529</v>
      </c>
      <c r="AD234" s="98"/>
      <c r="AE234" s="91" t="n">
        <v>0.36</v>
      </c>
      <c r="AF234" s="2" t="n">
        <f aca="false">N234*$AI$23/$AI$232</f>
        <v>197525.20242915</v>
      </c>
      <c r="AG234" s="2" t="n">
        <f aca="false">O234*$AI$23/$AI$232</f>
        <v>387304.318488529</v>
      </c>
      <c r="AH234" s="1" t="str">
        <f aca="false">IF(AC232="But Not Over",Y229,"")</f>
        <v/>
      </c>
      <c r="AI234" s="81" t="str">
        <f aca="false">IF(AC232="But Not Over",VLOOKUP(AH234,'CPI Data'!$A$19:$N$117,14),"")</f>
        <v/>
      </c>
    </row>
    <row r="235" customFormat="false" ht="12" hidden="false" customHeight="false" outlineLevel="0" collapsed="false">
      <c r="A235" s="91" t="n">
        <v>0.396</v>
      </c>
      <c r="B235" s="92" t="n">
        <v>250000</v>
      </c>
      <c r="C235" s="95" t="s">
        <v>18</v>
      </c>
      <c r="D235" s="95"/>
      <c r="E235" s="91" t="n">
        <v>0.396</v>
      </c>
      <c r="F235" s="92" t="n">
        <v>125000</v>
      </c>
      <c r="G235" s="95" t="s">
        <v>18</v>
      </c>
      <c r="H235" s="102"/>
      <c r="I235" s="91" t="n">
        <v>0.396</v>
      </c>
      <c r="J235" s="92" t="n">
        <v>250000</v>
      </c>
      <c r="K235" s="95" t="s">
        <v>18</v>
      </c>
      <c r="L235" s="104"/>
      <c r="M235" s="91" t="n">
        <v>0.396</v>
      </c>
      <c r="N235" s="92" t="n">
        <v>250000</v>
      </c>
      <c r="O235" s="95" t="s">
        <v>18</v>
      </c>
      <c r="S235" s="91" t="n">
        <v>0.396</v>
      </c>
      <c r="T235" s="2" t="n">
        <f aca="false">B235*$AI$23/$AI$232</f>
        <v>387304.318488529</v>
      </c>
      <c r="U235" s="79" t="s">
        <v>18</v>
      </c>
      <c r="V235" s="84"/>
      <c r="W235" s="91" t="n">
        <v>0.396</v>
      </c>
      <c r="X235" s="2" t="n">
        <f aca="false">F235*$AI$23/$AI$232</f>
        <v>193652.159244265</v>
      </c>
      <c r="Y235" s="79" t="s">
        <v>18</v>
      </c>
      <c r="Z235" s="80"/>
      <c r="AA235" s="91" t="n">
        <v>0.396</v>
      </c>
      <c r="AB235" s="2" t="n">
        <f aca="false">J235*$AI$23/$AI$232</f>
        <v>387304.318488529</v>
      </c>
      <c r="AC235" s="79" t="s">
        <v>18</v>
      </c>
      <c r="AD235" s="105"/>
      <c r="AE235" s="91" t="n">
        <v>0.396</v>
      </c>
      <c r="AF235" s="2" t="n">
        <f aca="false">N235*$AI$23/$AI$232</f>
        <v>387304.318488529</v>
      </c>
      <c r="AG235" s="79" t="s">
        <v>18</v>
      </c>
      <c r="AH235" s="1" t="str">
        <f aca="false">IF(AC233="But Not Over",Y230,"")</f>
        <v/>
      </c>
      <c r="AI235" s="81" t="str">
        <f aca="false">IF(AC233="But Not Over",VLOOKUP(AH235,'CPI Data'!$A$19:$N$117,14),"")</f>
        <v/>
      </c>
    </row>
    <row r="236" customFormat="false" ht="12" hidden="false" customHeight="false" outlineLevel="0" collapsed="false">
      <c r="A236" s="66" t="s">
        <v>23</v>
      </c>
      <c r="B236" s="42"/>
      <c r="C236" s="42"/>
      <c r="E236" s="42"/>
      <c r="F236" s="42"/>
      <c r="G236" s="42"/>
      <c r="H236" s="67"/>
      <c r="I236" s="42"/>
      <c r="J236" s="42"/>
      <c r="K236" s="42"/>
      <c r="L236" s="42"/>
      <c r="M236" s="42"/>
      <c r="N236" s="42"/>
      <c r="O236" s="42"/>
      <c r="S236" s="66" t="s">
        <v>23</v>
      </c>
      <c r="T236" s="45"/>
      <c r="U236" s="45"/>
      <c r="W236" s="42"/>
      <c r="X236" s="45"/>
      <c r="Y236" s="45"/>
      <c r="Z236" s="68"/>
      <c r="AA236" s="42"/>
      <c r="AB236" s="45"/>
      <c r="AC236" s="45"/>
      <c r="AD236" s="47"/>
      <c r="AE236" s="42"/>
      <c r="AF236" s="45"/>
      <c r="AG236" s="45"/>
      <c r="AH236" s="1" t="str">
        <f aca="false">IF(AC234="But Not Over",Y231,"")</f>
        <v/>
      </c>
      <c r="AI236" s="81" t="str">
        <f aca="false">IF(AC234="But Not Over",VLOOKUP(AH236,'CPI Data'!$A$19:$N$117,14),"")</f>
        <v/>
      </c>
    </row>
    <row r="237" customFormat="false" ht="12" hidden="false" customHeight="false" outlineLevel="0" collapsed="false">
      <c r="A237" s="91"/>
      <c r="B237" s="92"/>
      <c r="C237" s="95"/>
      <c r="D237" s="95"/>
      <c r="E237" s="91"/>
      <c r="F237" s="92"/>
      <c r="G237" s="95"/>
      <c r="H237" s="102"/>
      <c r="I237" s="102"/>
      <c r="J237" s="92"/>
      <c r="K237" s="95"/>
      <c r="L237" s="104"/>
      <c r="M237" s="91"/>
      <c r="N237" s="92"/>
      <c r="O237" s="95"/>
      <c r="S237" s="91"/>
      <c r="U237" s="79"/>
      <c r="V237" s="84"/>
      <c r="W237" s="91"/>
      <c r="Y237" s="79"/>
      <c r="Z237" s="80"/>
      <c r="AA237" s="102"/>
      <c r="AC237" s="79"/>
      <c r="AD237" s="105"/>
      <c r="AE237" s="91"/>
      <c r="AG237" s="79"/>
      <c r="AH237" s="1" t="str">
        <f aca="false">IF(AC235="But Not Over",Y232,"")</f>
        <v/>
      </c>
      <c r="AI237" s="81" t="str">
        <f aca="false">IF(AC235="But Not Over",VLOOKUP(AH237,'CPI Data'!$A$19:$N$117,14),"")</f>
        <v/>
      </c>
    </row>
    <row r="238" customFormat="false" ht="12.75" hidden="false" customHeight="false" outlineLevel="0" collapsed="false">
      <c r="A238" s="64"/>
      <c r="B238" s="74"/>
      <c r="C238" s="43" t="s">
        <v>7</v>
      </c>
      <c r="E238" s="64"/>
      <c r="G238" s="75" t="n">
        <v>1993</v>
      </c>
      <c r="H238" s="75"/>
      <c r="I238" s="75"/>
      <c r="J238" s="74"/>
      <c r="L238" s="97"/>
      <c r="M238" s="64"/>
      <c r="N238" s="74"/>
      <c r="S238" s="64"/>
      <c r="T238" s="77"/>
      <c r="U238" s="69" t="s">
        <v>21</v>
      </c>
      <c r="W238" s="64"/>
      <c r="Y238" s="75" t="n">
        <v>1993</v>
      </c>
      <c r="Z238" s="75"/>
      <c r="AA238" s="75"/>
      <c r="AB238" s="46" t="str">
        <f aca="false">CONCATENATE("CPI: ",AI243)</f>
        <v>CPI: 144.5</v>
      </c>
      <c r="AD238" s="98"/>
      <c r="AE238" s="64"/>
      <c r="AF238" s="77"/>
      <c r="AH238" s="1" t="str">
        <f aca="false">IF(AC236="But Not Over",Y233,"")</f>
        <v/>
      </c>
      <c r="AI238" s="81" t="str">
        <f aca="false">IF(AC236="But Not Over",VLOOKUP(AH238,'CPI Data'!$A$19:$N$117,14),"")</f>
        <v/>
      </c>
    </row>
    <row r="239" customFormat="false" ht="12" hidden="false" customHeight="false" outlineLevel="0" collapsed="false">
      <c r="A239" s="49"/>
      <c r="B239" s="49" t="s">
        <v>8</v>
      </c>
      <c r="C239" s="50"/>
      <c r="D239" s="50"/>
      <c r="E239" s="49"/>
      <c r="F239" s="49" t="s">
        <v>9</v>
      </c>
      <c r="G239" s="50"/>
      <c r="H239" s="49"/>
      <c r="I239" s="49"/>
      <c r="J239" s="49" t="s">
        <v>10</v>
      </c>
      <c r="K239" s="48"/>
      <c r="L239" s="48"/>
      <c r="M239" s="48"/>
      <c r="N239" s="49" t="s">
        <v>11</v>
      </c>
      <c r="O239" s="50"/>
      <c r="S239" s="49"/>
      <c r="T239" s="51" t="s">
        <v>8</v>
      </c>
      <c r="U239" s="99"/>
      <c r="V239" s="53"/>
      <c r="W239" s="49"/>
      <c r="X239" s="51" t="s">
        <v>9</v>
      </c>
      <c r="Y239" s="99"/>
      <c r="Z239" s="54"/>
      <c r="AA239" s="49"/>
      <c r="AB239" s="51" t="s">
        <v>10</v>
      </c>
      <c r="AC239" s="52"/>
      <c r="AD239" s="55"/>
      <c r="AE239" s="48"/>
      <c r="AF239" s="51" t="s">
        <v>11</v>
      </c>
      <c r="AG239" s="99"/>
      <c r="AH239" s="1" t="str">
        <f aca="false">IF(AC237="But Not Over",Y234,"")</f>
        <v/>
      </c>
      <c r="AI239" s="81" t="str">
        <f aca="false">IF(AC237="But Not Over",VLOOKUP(AH239,'CPI Data'!$A$19:$N$117,14),"")</f>
        <v/>
      </c>
    </row>
    <row r="240" customFormat="false" ht="12" hidden="false" customHeight="false" outlineLevel="0" collapsed="false">
      <c r="A240" s="56" t="s">
        <v>12</v>
      </c>
      <c r="B240" s="57" t="s">
        <v>13</v>
      </c>
      <c r="C240" s="57"/>
      <c r="D240" s="100"/>
      <c r="E240" s="56" t="s">
        <v>12</v>
      </c>
      <c r="F240" s="57" t="s">
        <v>13</v>
      </c>
      <c r="G240" s="57"/>
      <c r="H240" s="100"/>
      <c r="I240" s="56" t="s">
        <v>12</v>
      </c>
      <c r="J240" s="57" t="s">
        <v>13</v>
      </c>
      <c r="K240" s="57"/>
      <c r="L240" s="106"/>
      <c r="M240" s="56" t="s">
        <v>12</v>
      </c>
      <c r="N240" s="57" t="s">
        <v>13</v>
      </c>
      <c r="O240" s="57"/>
      <c r="S240" s="56" t="s">
        <v>12</v>
      </c>
      <c r="T240" s="58" t="s">
        <v>13</v>
      </c>
      <c r="U240" s="58"/>
      <c r="V240" s="101"/>
      <c r="W240" s="56" t="s">
        <v>12</v>
      </c>
      <c r="X240" s="58" t="s">
        <v>13</v>
      </c>
      <c r="Y240" s="58"/>
      <c r="Z240" s="101"/>
      <c r="AA240" s="56" t="s">
        <v>12</v>
      </c>
      <c r="AB240" s="58" t="s">
        <v>13</v>
      </c>
      <c r="AC240" s="58"/>
      <c r="AD240" s="107"/>
      <c r="AE240" s="56" t="s">
        <v>12</v>
      </c>
      <c r="AF240" s="58" t="s">
        <v>13</v>
      </c>
      <c r="AG240" s="58"/>
      <c r="AH240" s="1" t="str">
        <f aca="false">IF(AC238="But Not Over",Y235,"")</f>
        <v/>
      </c>
      <c r="AI240" s="81" t="str">
        <f aca="false">IF(AC238="But Not Over",VLOOKUP(AH240,'CPI Data'!$A$19:$N$117,14),"")</f>
        <v/>
      </c>
    </row>
    <row r="241" customFormat="false" ht="12" hidden="false" customHeight="false" outlineLevel="0" collapsed="false">
      <c r="A241" s="59" t="s">
        <v>14</v>
      </c>
      <c r="B241" s="60" t="s">
        <v>15</v>
      </c>
      <c r="C241" s="60" t="s">
        <v>16</v>
      </c>
      <c r="D241" s="100"/>
      <c r="E241" s="59" t="s">
        <v>14</v>
      </c>
      <c r="F241" s="60" t="s">
        <v>15</v>
      </c>
      <c r="G241" s="60" t="s">
        <v>16</v>
      </c>
      <c r="H241" s="100"/>
      <c r="I241" s="59" t="s">
        <v>14</v>
      </c>
      <c r="J241" s="60" t="s">
        <v>15</v>
      </c>
      <c r="K241" s="60" t="s">
        <v>16</v>
      </c>
      <c r="L241" s="106"/>
      <c r="M241" s="59" t="s">
        <v>14</v>
      </c>
      <c r="N241" s="60" t="s">
        <v>15</v>
      </c>
      <c r="O241" s="60" t="s">
        <v>16</v>
      </c>
      <c r="S241" s="59" t="s">
        <v>14</v>
      </c>
      <c r="T241" s="61" t="s">
        <v>15</v>
      </c>
      <c r="U241" s="61" t="s">
        <v>16</v>
      </c>
      <c r="V241" s="101"/>
      <c r="W241" s="59" t="s">
        <v>14</v>
      </c>
      <c r="X241" s="61" t="s">
        <v>15</v>
      </c>
      <c r="Y241" s="61" t="s">
        <v>16</v>
      </c>
      <c r="Z241" s="101"/>
      <c r="AA241" s="59" t="s">
        <v>14</v>
      </c>
      <c r="AB241" s="61" t="s">
        <v>15</v>
      </c>
      <c r="AC241" s="61" t="s">
        <v>16</v>
      </c>
      <c r="AD241" s="107"/>
      <c r="AE241" s="59" t="s">
        <v>14</v>
      </c>
      <c r="AF241" s="61" t="s">
        <v>15</v>
      </c>
      <c r="AG241" s="61" t="s">
        <v>16</v>
      </c>
      <c r="AH241" s="1" t="str">
        <f aca="false">IF(AC239="But Not Over",Y236,"")</f>
        <v/>
      </c>
      <c r="AI241" s="81" t="str">
        <f aca="false">IF(AC239="But Not Over",VLOOKUP(AH241,'CPI Data'!$A$19:$N$117,14),"")</f>
        <v/>
      </c>
    </row>
    <row r="242" customFormat="false" ht="12" hidden="false" customHeight="false" outlineLevel="0" collapsed="false">
      <c r="A242" s="91" t="n">
        <v>0.15</v>
      </c>
      <c r="B242" s="92" t="n">
        <v>0</v>
      </c>
      <c r="C242" s="92" t="n">
        <v>36900</v>
      </c>
      <c r="D242" s="92"/>
      <c r="E242" s="91" t="n">
        <v>0.15</v>
      </c>
      <c r="F242" s="92" t="n">
        <v>0</v>
      </c>
      <c r="G242" s="92" t="n">
        <v>18450</v>
      </c>
      <c r="H242" s="102"/>
      <c r="I242" s="91" t="n">
        <v>0.15</v>
      </c>
      <c r="J242" s="92" t="n">
        <v>0</v>
      </c>
      <c r="K242" s="92" t="n">
        <v>22100</v>
      </c>
      <c r="L242" s="103"/>
      <c r="M242" s="91" t="n">
        <v>0.15</v>
      </c>
      <c r="N242" s="92" t="n">
        <v>0</v>
      </c>
      <c r="O242" s="92" t="n">
        <v>29600</v>
      </c>
      <c r="S242" s="91" t="n">
        <v>0.15</v>
      </c>
      <c r="T242" s="2" t="n">
        <f aca="false">B242*$AI$23/$AI$243</f>
        <v>0</v>
      </c>
      <c r="U242" s="2" t="n">
        <f aca="false">C242*$AI$23/$AI$243</f>
        <v>58629.8865051903</v>
      </c>
      <c r="V242" s="3" t="n">
        <f aca="false">D242*$AI$23/$AI$243</f>
        <v>0</v>
      </c>
      <c r="W242" s="2" t="n">
        <f aca="false">E242*$AI$23/$AI$243</f>
        <v>0.238332871972318</v>
      </c>
      <c r="X242" s="2" t="n">
        <f aca="false">F242*$AI$23/$AI$243</f>
        <v>0</v>
      </c>
      <c r="Y242" s="2" t="n">
        <f aca="false">G242*$AI$23/$AI$243</f>
        <v>29314.9432525952</v>
      </c>
      <c r="Z242" s="3" t="n">
        <f aca="false">H242*$AI$23/$AI$243</f>
        <v>0</v>
      </c>
      <c r="AA242" s="2" t="n">
        <f aca="false">I242*$AI$23/$AI$243</f>
        <v>0.238332871972318</v>
      </c>
      <c r="AB242" s="2" t="n">
        <f aca="false">J242*$AI$23/$AI$243</f>
        <v>0</v>
      </c>
      <c r="AC242" s="2" t="n">
        <f aca="false">K242*$AI$23/$AI$243</f>
        <v>35114.3764705882</v>
      </c>
      <c r="AD242" s="3" t="n">
        <f aca="false">L242*$AI$23/$AI$243</f>
        <v>0</v>
      </c>
      <c r="AE242" s="2" t="n">
        <f aca="false">M242*$AI$23/$AI$243</f>
        <v>0.238332871972318</v>
      </c>
      <c r="AF242" s="2" t="n">
        <f aca="false">N242*$AI$23/$AI$243</f>
        <v>0</v>
      </c>
      <c r="AG242" s="2" t="n">
        <f aca="false">O242*$AI$23/$AI$243</f>
        <v>47031.0200692042</v>
      </c>
      <c r="AH242" s="1" t="str">
        <f aca="false">IF(AC240="But Not Over",Y237,"")</f>
        <v/>
      </c>
      <c r="AI242" s="81" t="str">
        <f aca="false">IF(AC240="But Not Over",VLOOKUP(AH242,'CPI Data'!$A$19:$N$117,14),"")</f>
        <v/>
      </c>
    </row>
    <row r="243" customFormat="false" ht="12" hidden="false" customHeight="false" outlineLevel="0" collapsed="false">
      <c r="A243" s="91" t="n">
        <v>0.28</v>
      </c>
      <c r="B243" s="92" t="n">
        <v>36900</v>
      </c>
      <c r="C243" s="92" t="n">
        <v>89150</v>
      </c>
      <c r="D243" s="92"/>
      <c r="E243" s="91" t="n">
        <v>0.28</v>
      </c>
      <c r="F243" s="92" t="n">
        <v>18450</v>
      </c>
      <c r="G243" s="92" t="n">
        <v>44575</v>
      </c>
      <c r="H243" s="102"/>
      <c r="I243" s="91" t="n">
        <v>0.28</v>
      </c>
      <c r="J243" s="92" t="n">
        <v>22100</v>
      </c>
      <c r="K243" s="92" t="n">
        <v>53500</v>
      </c>
      <c r="L243" s="103"/>
      <c r="M243" s="91" t="n">
        <v>0.28</v>
      </c>
      <c r="N243" s="92" t="n">
        <v>29600</v>
      </c>
      <c r="O243" s="92" t="n">
        <v>76400</v>
      </c>
      <c r="S243" s="91" t="n">
        <v>0.28</v>
      </c>
      <c r="T243" s="2" t="n">
        <f aca="false">B243*$AI$23/$AI$243</f>
        <v>58629.8865051903</v>
      </c>
      <c r="U243" s="2" t="n">
        <f aca="false">C243*$AI$23/$AI$243</f>
        <v>141649.170242215</v>
      </c>
      <c r="W243" s="91" t="n">
        <v>0.28</v>
      </c>
      <c r="X243" s="2" t="n">
        <f aca="false">F243*$AI$23/$AI$243</f>
        <v>29314.9432525952</v>
      </c>
      <c r="Y243" s="2" t="n">
        <f aca="false">G243*$AI$23/$AI$243</f>
        <v>70824.5851211073</v>
      </c>
      <c r="Z243" s="80"/>
      <c r="AA243" s="91" t="n">
        <v>0.28</v>
      </c>
      <c r="AB243" s="2" t="n">
        <f aca="false">J243*$AI$23/$AI$243</f>
        <v>35114.3764705882</v>
      </c>
      <c r="AC243" s="2" t="n">
        <f aca="false">K243*$AI$23/$AI$243</f>
        <v>85005.3910034602</v>
      </c>
      <c r="AD243" s="98"/>
      <c r="AE243" s="91" t="n">
        <v>0.28</v>
      </c>
      <c r="AF243" s="2" t="n">
        <f aca="false">N243*$AI$23/$AI$243</f>
        <v>47031.0200692042</v>
      </c>
      <c r="AG243" s="2" t="n">
        <f aca="false">O243*$AI$23/$AI$243</f>
        <v>121390.876124567</v>
      </c>
      <c r="AH243" s="1" t="n">
        <f aca="false">IF(AC241="But Not Over",Y238,"")</f>
        <v>1993</v>
      </c>
      <c r="AI243" s="81" t="n">
        <f aca="false">IF(AC241="But Not Over",VLOOKUP(AH243,'CPI Data'!$A$19:$N$117,14),"")</f>
        <v>144.5</v>
      </c>
    </row>
    <row r="244" customFormat="false" ht="12" hidden="false" customHeight="false" outlineLevel="0" collapsed="false">
      <c r="A244" s="91" t="n">
        <v>0.31</v>
      </c>
      <c r="B244" s="92" t="n">
        <v>89150</v>
      </c>
      <c r="C244" s="92" t="n">
        <v>140000</v>
      </c>
      <c r="D244" s="92"/>
      <c r="E244" s="91" t="n">
        <v>0.31</v>
      </c>
      <c r="F244" s="92" t="n">
        <v>44575</v>
      </c>
      <c r="G244" s="92" t="n">
        <v>70000</v>
      </c>
      <c r="H244" s="102"/>
      <c r="I244" s="91" t="n">
        <v>0.31</v>
      </c>
      <c r="J244" s="92" t="n">
        <v>53500</v>
      </c>
      <c r="K244" s="92" t="n">
        <v>115000</v>
      </c>
      <c r="L244" s="103"/>
      <c r="M244" s="91" t="n">
        <v>0.31</v>
      </c>
      <c r="N244" s="92" t="n">
        <v>76400</v>
      </c>
      <c r="O244" s="92" t="n">
        <v>127500</v>
      </c>
      <c r="S244" s="91" t="n">
        <v>0.31</v>
      </c>
      <c r="T244" s="2" t="n">
        <f aca="false">B244*$AI$23/$AI$243</f>
        <v>141649.170242215</v>
      </c>
      <c r="U244" s="2" t="n">
        <f aca="false">C244*$AI$23/$AI$243</f>
        <v>222444.01384083</v>
      </c>
      <c r="W244" s="91" t="n">
        <v>0.31</v>
      </c>
      <c r="X244" s="2" t="n">
        <f aca="false">F244*$AI$23/$AI$243</f>
        <v>70824.5851211073</v>
      </c>
      <c r="Y244" s="2" t="n">
        <f aca="false">G244*$AI$23/$AI$243</f>
        <v>111222.006920415</v>
      </c>
      <c r="Z244" s="80"/>
      <c r="AA244" s="91" t="n">
        <v>0.31</v>
      </c>
      <c r="AB244" s="2" t="n">
        <f aca="false">J244*$AI$23/$AI$243</f>
        <v>85005.3910034602</v>
      </c>
      <c r="AC244" s="2" t="n">
        <f aca="false">K244*$AI$23/$AI$243</f>
        <v>182721.868512111</v>
      </c>
      <c r="AD244" s="98"/>
      <c r="AE244" s="91" t="n">
        <v>0.31</v>
      </c>
      <c r="AF244" s="2" t="n">
        <f aca="false">N244*$AI$23/$AI$243</f>
        <v>121390.876124567</v>
      </c>
      <c r="AG244" s="2" t="n">
        <f aca="false">O244*$AI$23/$AI$243</f>
        <v>202582.941176471</v>
      </c>
      <c r="AH244" s="1" t="str">
        <f aca="false">IF(AC242="But Not Over",Y239,"")</f>
        <v/>
      </c>
      <c r="AI244" s="81" t="str">
        <f aca="false">IF(AC242="But Not Over",VLOOKUP(AH244,'CPI Data'!$A$19:$N$117,14),"")</f>
        <v/>
      </c>
    </row>
    <row r="245" customFormat="false" ht="12" hidden="false" customHeight="false" outlineLevel="0" collapsed="false">
      <c r="A245" s="91" t="n">
        <v>0.36</v>
      </c>
      <c r="B245" s="92" t="n">
        <v>140000</v>
      </c>
      <c r="C245" s="92" t="n">
        <v>250000</v>
      </c>
      <c r="D245" s="92"/>
      <c r="E245" s="91" t="n">
        <v>0.36</v>
      </c>
      <c r="F245" s="92" t="n">
        <v>70000</v>
      </c>
      <c r="G245" s="92" t="n">
        <v>125000</v>
      </c>
      <c r="H245" s="102"/>
      <c r="I245" s="91" t="n">
        <v>0.36</v>
      </c>
      <c r="J245" s="92" t="n">
        <v>115000</v>
      </c>
      <c r="K245" s="92" t="n">
        <v>250000</v>
      </c>
      <c r="L245" s="103"/>
      <c r="M245" s="91" t="n">
        <v>0.36</v>
      </c>
      <c r="N245" s="92" t="n">
        <v>127500</v>
      </c>
      <c r="O245" s="92" t="n">
        <v>250000</v>
      </c>
      <c r="S245" s="91" t="n">
        <v>0.36</v>
      </c>
      <c r="T245" s="2" t="n">
        <f aca="false">B245*$AI$23/$AI$243</f>
        <v>222444.01384083</v>
      </c>
      <c r="U245" s="2" t="n">
        <f aca="false">C245*$AI$23/$AI$243</f>
        <v>397221.453287197</v>
      </c>
      <c r="W245" s="91" t="n">
        <v>0.36</v>
      </c>
      <c r="X245" s="2" t="n">
        <f aca="false">F245*$AI$23/$AI$243</f>
        <v>111222.006920415</v>
      </c>
      <c r="Y245" s="2" t="n">
        <f aca="false">G245*$AI$23/$AI$243</f>
        <v>198610.726643599</v>
      </c>
      <c r="Z245" s="80"/>
      <c r="AA245" s="91" t="n">
        <v>0.36</v>
      </c>
      <c r="AB245" s="2" t="n">
        <f aca="false">J245*$AI$23/$AI$243</f>
        <v>182721.868512111</v>
      </c>
      <c r="AC245" s="2" t="n">
        <f aca="false">K245*$AI$23/$AI$243</f>
        <v>397221.453287197</v>
      </c>
      <c r="AD245" s="98"/>
      <c r="AE245" s="91" t="n">
        <v>0.36</v>
      </c>
      <c r="AF245" s="2" t="n">
        <f aca="false">N245*$AI$23/$AI$243</f>
        <v>202582.941176471</v>
      </c>
      <c r="AG245" s="2" t="n">
        <f aca="false">O245*$AI$23/$AI$243</f>
        <v>397221.453287197</v>
      </c>
      <c r="AH245" s="1" t="str">
        <f aca="false">IF(AC243="But Not Over",Y240,"")</f>
        <v/>
      </c>
      <c r="AI245" s="81" t="str">
        <f aca="false">IF(AC243="But Not Over",VLOOKUP(AH245,'CPI Data'!$A$19:$N$117,14),"")</f>
        <v/>
      </c>
    </row>
    <row r="246" customFormat="false" ht="12" hidden="false" customHeight="false" outlineLevel="0" collapsed="false">
      <c r="A246" s="91" t="n">
        <v>0.396</v>
      </c>
      <c r="B246" s="92" t="n">
        <v>250000</v>
      </c>
      <c r="C246" s="95" t="s">
        <v>18</v>
      </c>
      <c r="D246" s="95"/>
      <c r="E246" s="91" t="n">
        <v>0.396</v>
      </c>
      <c r="F246" s="92" t="n">
        <v>125000</v>
      </c>
      <c r="G246" s="95" t="s">
        <v>18</v>
      </c>
      <c r="H246" s="102"/>
      <c r="I246" s="91" t="n">
        <v>0.396</v>
      </c>
      <c r="J246" s="92" t="n">
        <v>250000</v>
      </c>
      <c r="K246" s="95" t="s">
        <v>18</v>
      </c>
      <c r="L246" s="104"/>
      <c r="M246" s="91" t="n">
        <v>0.396</v>
      </c>
      <c r="N246" s="92" t="n">
        <v>250000</v>
      </c>
      <c r="O246" s="95" t="s">
        <v>18</v>
      </c>
      <c r="S246" s="91" t="n">
        <v>0.396</v>
      </c>
      <c r="T246" s="2" t="n">
        <f aca="false">B246*$AI$23/$AI$243</f>
        <v>397221.453287197</v>
      </c>
      <c r="U246" s="79" t="s">
        <v>18</v>
      </c>
      <c r="V246" s="84"/>
      <c r="W246" s="91" t="n">
        <v>0.396</v>
      </c>
      <c r="X246" s="2" t="n">
        <f aca="false">F246*$AI$23/$AI$243</f>
        <v>198610.726643599</v>
      </c>
      <c r="Y246" s="79" t="s">
        <v>18</v>
      </c>
      <c r="Z246" s="80"/>
      <c r="AA246" s="91" t="n">
        <v>0.396</v>
      </c>
      <c r="AB246" s="2" t="n">
        <f aca="false">J246*$AI$23/$AI$243</f>
        <v>397221.453287197</v>
      </c>
      <c r="AC246" s="79" t="s">
        <v>18</v>
      </c>
      <c r="AD246" s="105"/>
      <c r="AE246" s="91" t="n">
        <v>0.396</v>
      </c>
      <c r="AF246" s="2" t="n">
        <f aca="false">N246*$AI$23/$AI$243</f>
        <v>397221.453287197</v>
      </c>
      <c r="AG246" s="79" t="s">
        <v>18</v>
      </c>
      <c r="AH246" s="1" t="str">
        <f aca="false">IF(AC244="But Not Over",Y241,"")</f>
        <v/>
      </c>
      <c r="AI246" s="81" t="str">
        <f aca="false">IF(AC244="But Not Over",VLOOKUP(AH246,'CPI Data'!$A$19:$N$117,14),"")</f>
        <v/>
      </c>
    </row>
    <row r="247" customFormat="false" ht="12" hidden="false" customHeight="false" outlineLevel="0" collapsed="false">
      <c r="A247" s="66" t="s">
        <v>23</v>
      </c>
      <c r="B247" s="42"/>
      <c r="C247" s="42"/>
      <c r="E247" s="42"/>
      <c r="F247" s="42"/>
      <c r="G247" s="42"/>
      <c r="H247" s="67"/>
      <c r="I247" s="42"/>
      <c r="J247" s="42"/>
      <c r="K247" s="42"/>
      <c r="L247" s="42"/>
      <c r="M247" s="42"/>
      <c r="N247" s="42"/>
      <c r="O247" s="42"/>
      <c r="S247" s="66" t="s">
        <v>23</v>
      </c>
      <c r="T247" s="45"/>
      <c r="U247" s="45"/>
      <c r="W247" s="42"/>
      <c r="X247" s="45"/>
      <c r="Y247" s="45"/>
      <c r="Z247" s="68"/>
      <c r="AA247" s="42"/>
      <c r="AB247" s="45"/>
      <c r="AC247" s="45"/>
      <c r="AD247" s="47"/>
      <c r="AE247" s="42"/>
      <c r="AF247" s="45"/>
      <c r="AG247" s="45"/>
      <c r="AH247" s="1" t="str">
        <f aca="false">IF(AC245="But Not Over",Y242,"")</f>
        <v/>
      </c>
      <c r="AI247" s="81" t="str">
        <f aca="false">IF(AC245="But Not Over",VLOOKUP(AH247,'CPI Data'!$A$19:$N$117,14),"")</f>
        <v/>
      </c>
    </row>
    <row r="248" customFormat="false" ht="12" hidden="false" customHeight="false" outlineLevel="0" collapsed="false">
      <c r="A248" s="64"/>
      <c r="E248" s="64"/>
      <c r="H248" s="64"/>
      <c r="I248" s="64"/>
      <c r="L248" s="97"/>
      <c r="M248" s="64"/>
      <c r="S248" s="64"/>
      <c r="W248" s="64"/>
      <c r="Z248" s="80"/>
      <c r="AA248" s="64"/>
      <c r="AD248" s="98"/>
      <c r="AE248" s="64"/>
      <c r="AH248" s="1" t="str">
        <f aca="false">IF(AC246="But Not Over",Y243,"")</f>
        <v/>
      </c>
      <c r="AI248" s="81" t="str">
        <f aca="false">IF(AC246="But Not Over",VLOOKUP(AH248,'CPI Data'!$A$19:$N$117,14),"")</f>
        <v/>
      </c>
    </row>
    <row r="249" customFormat="false" ht="12.75" hidden="false" customHeight="false" outlineLevel="0" collapsed="false">
      <c r="A249" s="64"/>
      <c r="B249" s="74"/>
      <c r="C249" s="43" t="s">
        <v>7</v>
      </c>
      <c r="E249" s="64"/>
      <c r="G249" s="75" t="n">
        <v>1992</v>
      </c>
      <c r="H249" s="75"/>
      <c r="I249" s="75"/>
      <c r="J249" s="74"/>
      <c r="L249" s="97"/>
      <c r="M249" s="64"/>
      <c r="N249" s="74"/>
      <c r="S249" s="64"/>
      <c r="T249" s="77"/>
      <c r="U249" s="69" t="s">
        <v>21</v>
      </c>
      <c r="W249" s="64"/>
      <c r="Y249" s="75" t="n">
        <v>1992</v>
      </c>
      <c r="Z249" s="75"/>
      <c r="AA249" s="75"/>
      <c r="AB249" s="46" t="str">
        <f aca="false">CONCATENATE("CPI: ",AI254)</f>
        <v>CPI: 140.3</v>
      </c>
      <c r="AD249" s="98"/>
      <c r="AE249" s="64"/>
      <c r="AF249" s="77"/>
      <c r="AH249" s="1" t="str">
        <f aca="false">IF(AC247="But Not Over",Y244,"")</f>
        <v/>
      </c>
      <c r="AI249" s="81" t="str">
        <f aca="false">IF(AC247="But Not Over",VLOOKUP(AH249,'CPI Data'!$A$19:$N$117,14),"")</f>
        <v/>
      </c>
    </row>
    <row r="250" customFormat="false" ht="12" hidden="false" customHeight="false" outlineLevel="0" collapsed="false">
      <c r="A250" s="49"/>
      <c r="B250" s="49" t="s">
        <v>8</v>
      </c>
      <c r="C250" s="50"/>
      <c r="D250" s="50"/>
      <c r="E250" s="49"/>
      <c r="F250" s="49" t="s">
        <v>9</v>
      </c>
      <c r="G250" s="50"/>
      <c r="H250" s="49"/>
      <c r="I250" s="49"/>
      <c r="J250" s="49" t="s">
        <v>10</v>
      </c>
      <c r="K250" s="48"/>
      <c r="L250" s="48"/>
      <c r="M250" s="48"/>
      <c r="N250" s="49" t="s">
        <v>11</v>
      </c>
      <c r="O250" s="50"/>
      <c r="S250" s="49"/>
      <c r="T250" s="51" t="s">
        <v>8</v>
      </c>
      <c r="U250" s="99"/>
      <c r="V250" s="53"/>
      <c r="W250" s="49"/>
      <c r="X250" s="51" t="s">
        <v>9</v>
      </c>
      <c r="Y250" s="99"/>
      <c r="Z250" s="54"/>
      <c r="AA250" s="49"/>
      <c r="AB250" s="51" t="s">
        <v>10</v>
      </c>
      <c r="AC250" s="52"/>
      <c r="AD250" s="55"/>
      <c r="AE250" s="48"/>
      <c r="AF250" s="51" t="s">
        <v>11</v>
      </c>
      <c r="AG250" s="99"/>
      <c r="AH250" s="1" t="str">
        <f aca="false">IF(AC248="But Not Over",Y245,"")</f>
        <v/>
      </c>
      <c r="AI250" s="81" t="str">
        <f aca="false">IF(AC248="But Not Over",VLOOKUP(AH250,'CPI Data'!$A$19:$N$117,14),"")</f>
        <v/>
      </c>
    </row>
    <row r="251" customFormat="false" ht="12" hidden="false" customHeight="false" outlineLevel="0" collapsed="false">
      <c r="A251" s="56" t="s">
        <v>12</v>
      </c>
      <c r="B251" s="57" t="s">
        <v>13</v>
      </c>
      <c r="C251" s="57"/>
      <c r="D251" s="100"/>
      <c r="E251" s="56" t="s">
        <v>12</v>
      </c>
      <c r="F251" s="57" t="s">
        <v>13</v>
      </c>
      <c r="G251" s="57"/>
      <c r="H251" s="100"/>
      <c r="I251" s="56" t="s">
        <v>12</v>
      </c>
      <c r="J251" s="57" t="s">
        <v>13</v>
      </c>
      <c r="K251" s="57"/>
      <c r="L251" s="106"/>
      <c r="M251" s="56" t="s">
        <v>12</v>
      </c>
      <c r="N251" s="57" t="s">
        <v>13</v>
      </c>
      <c r="O251" s="57"/>
      <c r="S251" s="56" t="s">
        <v>12</v>
      </c>
      <c r="T251" s="58" t="s">
        <v>13</v>
      </c>
      <c r="U251" s="58"/>
      <c r="V251" s="101"/>
      <c r="W251" s="56" t="s">
        <v>12</v>
      </c>
      <c r="X251" s="58" t="s">
        <v>13</v>
      </c>
      <c r="Y251" s="58"/>
      <c r="Z251" s="101"/>
      <c r="AA251" s="56" t="s">
        <v>12</v>
      </c>
      <c r="AB251" s="58" t="s">
        <v>13</v>
      </c>
      <c r="AC251" s="58"/>
      <c r="AD251" s="107"/>
      <c r="AE251" s="56" t="s">
        <v>12</v>
      </c>
      <c r="AF251" s="58" t="s">
        <v>13</v>
      </c>
      <c r="AG251" s="58"/>
      <c r="AH251" s="1" t="str">
        <f aca="false">IF(AC249="But Not Over",Y246,"")</f>
        <v/>
      </c>
      <c r="AI251" s="81" t="str">
        <f aca="false">IF(AC249="But Not Over",VLOOKUP(AH251,'CPI Data'!$A$19:$N$117,14),"")</f>
        <v/>
      </c>
    </row>
    <row r="252" customFormat="false" ht="12" hidden="false" customHeight="false" outlineLevel="0" collapsed="false">
      <c r="A252" s="59" t="s">
        <v>14</v>
      </c>
      <c r="B252" s="60" t="s">
        <v>15</v>
      </c>
      <c r="C252" s="60" t="s">
        <v>16</v>
      </c>
      <c r="D252" s="100"/>
      <c r="E252" s="59" t="s">
        <v>14</v>
      </c>
      <c r="F252" s="60" t="s">
        <v>15</v>
      </c>
      <c r="G252" s="60" t="s">
        <v>16</v>
      </c>
      <c r="H252" s="100"/>
      <c r="I252" s="59" t="s">
        <v>14</v>
      </c>
      <c r="J252" s="60" t="s">
        <v>15</v>
      </c>
      <c r="K252" s="60" t="s">
        <v>16</v>
      </c>
      <c r="L252" s="106"/>
      <c r="M252" s="59" t="s">
        <v>14</v>
      </c>
      <c r="N252" s="60" t="s">
        <v>15</v>
      </c>
      <c r="O252" s="60" t="s">
        <v>16</v>
      </c>
      <c r="S252" s="59" t="s">
        <v>14</v>
      </c>
      <c r="T252" s="61" t="s">
        <v>15</v>
      </c>
      <c r="U252" s="61" t="s">
        <v>16</v>
      </c>
      <c r="V252" s="101"/>
      <c r="W252" s="59" t="s">
        <v>14</v>
      </c>
      <c r="X252" s="61" t="s">
        <v>15</v>
      </c>
      <c r="Y252" s="61" t="s">
        <v>16</v>
      </c>
      <c r="Z252" s="101"/>
      <c r="AA252" s="59" t="s">
        <v>14</v>
      </c>
      <c r="AB252" s="61" t="s">
        <v>15</v>
      </c>
      <c r="AC252" s="61" t="s">
        <v>16</v>
      </c>
      <c r="AD252" s="107"/>
      <c r="AE252" s="59" t="s">
        <v>14</v>
      </c>
      <c r="AF252" s="61" t="s">
        <v>15</v>
      </c>
      <c r="AG252" s="61" t="s">
        <v>16</v>
      </c>
      <c r="AH252" s="1" t="str">
        <f aca="false">IF(AC250="But Not Over",Y247,"")</f>
        <v/>
      </c>
      <c r="AI252" s="81" t="str">
        <f aca="false">IF(AC250="But Not Over",VLOOKUP(AH252,'CPI Data'!$A$19:$N$117,14),"")</f>
        <v/>
      </c>
    </row>
    <row r="253" customFormat="false" ht="12" hidden="false" customHeight="false" outlineLevel="0" collapsed="false">
      <c r="A253" s="91" t="n">
        <v>0.15</v>
      </c>
      <c r="B253" s="92" t="n">
        <v>0</v>
      </c>
      <c r="C253" s="92" t="n">
        <v>35800</v>
      </c>
      <c r="D253" s="92"/>
      <c r="E253" s="91" t="n">
        <v>0.15</v>
      </c>
      <c r="F253" s="92" t="n">
        <v>0</v>
      </c>
      <c r="G253" s="92" t="n">
        <v>17900</v>
      </c>
      <c r="H253" s="102"/>
      <c r="I253" s="91" t="n">
        <v>0.15</v>
      </c>
      <c r="J253" s="92" t="n">
        <v>0</v>
      </c>
      <c r="K253" s="92" t="n">
        <v>21450</v>
      </c>
      <c r="L253" s="103"/>
      <c r="M253" s="91" t="n">
        <v>0.15</v>
      </c>
      <c r="N253" s="92" t="n">
        <v>0</v>
      </c>
      <c r="O253" s="92" t="n">
        <v>28750</v>
      </c>
      <c r="S253" s="91" t="n">
        <v>0.15</v>
      </c>
      <c r="T253" s="2" t="n">
        <f aca="false">B253*$AI$23/$AI$254</f>
        <v>0</v>
      </c>
      <c r="U253" s="2" t="n">
        <f aca="false">C253*$AI$23/$AI$254</f>
        <v>58584.9265858874</v>
      </c>
      <c r="V253" s="3" t="n">
        <f aca="false">D253*$AI$23/$AI$254</f>
        <v>0</v>
      </c>
      <c r="W253" s="91" t="n">
        <v>0.15</v>
      </c>
      <c r="X253" s="2" t="n">
        <f aca="false">F253*$AI$23/$AI$254</f>
        <v>0</v>
      </c>
      <c r="Y253" s="2" t="n">
        <f aca="false">G253*$AI$23/$AI$254</f>
        <v>29292.4632929437</v>
      </c>
      <c r="Z253" s="3" t="n">
        <f aca="false">H253*$AI$23/$AI$254</f>
        <v>0</v>
      </c>
      <c r="AA253" s="91" t="n">
        <v>0.15</v>
      </c>
      <c r="AB253" s="2" t="n">
        <f aca="false">J253*$AI$23/$AI$254</f>
        <v>0</v>
      </c>
      <c r="AC253" s="2" t="n">
        <f aca="false">K253*$AI$23/$AI$254</f>
        <v>35101.8624376336</v>
      </c>
      <c r="AD253" s="3" t="n">
        <f aca="false">L253*$AI$23/$AI$254</f>
        <v>0</v>
      </c>
      <c r="AE253" s="91" t="n">
        <v>0.15</v>
      </c>
      <c r="AF253" s="2" t="n">
        <f aca="false">N253*$AI$23/$AI$254</f>
        <v>0</v>
      </c>
      <c r="AG253" s="2" t="n">
        <f aca="false">O253*$AI$23/$AI$254</f>
        <v>47047.9508196721</v>
      </c>
      <c r="AH253" s="1" t="str">
        <f aca="false">IF(AC251="But Not Over",Y248,"")</f>
        <v/>
      </c>
      <c r="AI253" s="81" t="str">
        <f aca="false">IF(AC251="But Not Over",VLOOKUP(AH253,'CPI Data'!$A$19:$N$117,14),"")</f>
        <v/>
      </c>
    </row>
    <row r="254" customFormat="false" ht="12" hidden="false" customHeight="false" outlineLevel="0" collapsed="false">
      <c r="A254" s="91" t="n">
        <v>0.28</v>
      </c>
      <c r="B254" s="92" t="n">
        <v>35800</v>
      </c>
      <c r="C254" s="92" t="n">
        <v>86500</v>
      </c>
      <c r="D254" s="92"/>
      <c r="E254" s="91" t="n">
        <v>0.28</v>
      </c>
      <c r="F254" s="92" t="n">
        <v>17900</v>
      </c>
      <c r="G254" s="92" t="n">
        <v>43250</v>
      </c>
      <c r="H254" s="102"/>
      <c r="I254" s="91" t="n">
        <v>0.28</v>
      </c>
      <c r="J254" s="92" t="n">
        <v>21450</v>
      </c>
      <c r="K254" s="92" t="n">
        <v>51900</v>
      </c>
      <c r="L254" s="103"/>
      <c r="M254" s="91" t="n">
        <v>0.28</v>
      </c>
      <c r="N254" s="92" t="n">
        <v>28750</v>
      </c>
      <c r="O254" s="92" t="n">
        <v>74150</v>
      </c>
      <c r="S254" s="91" t="n">
        <v>0.28</v>
      </c>
      <c r="T254" s="2" t="n">
        <f aca="false">B254*$AI$23/$AI$254</f>
        <v>58584.9265858874</v>
      </c>
      <c r="U254" s="2" t="n">
        <f aca="false">C254*$AI$23/$AI$254</f>
        <v>141552.96507484</v>
      </c>
      <c r="W254" s="91" t="n">
        <v>0.28</v>
      </c>
      <c r="X254" s="2" t="n">
        <f aca="false">F254*$AI$23/$AI$254</f>
        <v>29292.4632929437</v>
      </c>
      <c r="Y254" s="2" t="n">
        <f aca="false">G254*$AI$23/$AI$254</f>
        <v>70776.4825374198</v>
      </c>
      <c r="Z254" s="80"/>
      <c r="AA254" s="91" t="n">
        <v>0.28</v>
      </c>
      <c r="AB254" s="2" t="n">
        <f aca="false">J254*$AI$23/$AI$254</f>
        <v>35101.8624376336</v>
      </c>
      <c r="AC254" s="2" t="n">
        <f aca="false">K254*$AI$23/$AI$254</f>
        <v>84931.7790449038</v>
      </c>
      <c r="AD254" s="98"/>
      <c r="AE254" s="91" t="n">
        <v>0.28</v>
      </c>
      <c r="AF254" s="2" t="n">
        <f aca="false">N254*$AI$23/$AI$254</f>
        <v>47047.9508196721</v>
      </c>
      <c r="AG254" s="2" t="n">
        <f aca="false">O254*$AI$23/$AI$254</f>
        <v>121342.801853172</v>
      </c>
      <c r="AH254" s="1" t="n">
        <f aca="false">IF(AC252="But Not Over",Y249,"")</f>
        <v>1992</v>
      </c>
      <c r="AI254" s="81" t="n">
        <f aca="false">IF(AC252="But Not Over",VLOOKUP(AH254,'CPI Data'!$A$19:$N$117,14),"")</f>
        <v>140.3</v>
      </c>
    </row>
    <row r="255" customFormat="false" ht="12" hidden="false" customHeight="false" outlineLevel="0" collapsed="false">
      <c r="A255" s="91" t="n">
        <v>0.31</v>
      </c>
      <c r="B255" s="92" t="n">
        <v>86500</v>
      </c>
      <c r="C255" s="95" t="s">
        <v>18</v>
      </c>
      <c r="D255" s="95"/>
      <c r="E255" s="91" t="n">
        <v>0.31</v>
      </c>
      <c r="F255" s="92" t="n">
        <v>43250</v>
      </c>
      <c r="G255" s="95" t="s">
        <v>18</v>
      </c>
      <c r="H255" s="102"/>
      <c r="I255" s="91" t="n">
        <v>0.31</v>
      </c>
      <c r="J255" s="92" t="n">
        <v>51900</v>
      </c>
      <c r="K255" s="95" t="s">
        <v>18</v>
      </c>
      <c r="L255" s="104"/>
      <c r="M255" s="91" t="n">
        <v>0.31</v>
      </c>
      <c r="N255" s="92" t="n">
        <v>74150</v>
      </c>
      <c r="O255" s="95" t="s">
        <v>18</v>
      </c>
      <c r="S255" s="91" t="n">
        <v>0.31</v>
      </c>
      <c r="T255" s="2" t="n">
        <f aca="false">B255*$AI$23/$AI$254</f>
        <v>141552.96507484</v>
      </c>
      <c r="U255" s="79" t="s">
        <v>18</v>
      </c>
      <c r="V255" s="84"/>
      <c r="W255" s="91" t="n">
        <v>0.31</v>
      </c>
      <c r="X255" s="2" t="n">
        <f aca="false">F255*$AI$23/$AI$254</f>
        <v>70776.4825374198</v>
      </c>
      <c r="Y255" s="79" t="s">
        <v>18</v>
      </c>
      <c r="Z255" s="80"/>
      <c r="AA255" s="91" t="n">
        <v>0.31</v>
      </c>
      <c r="AB255" s="2" t="n">
        <f aca="false">J255*$AI$23/$AI$254</f>
        <v>84931.7790449038</v>
      </c>
      <c r="AC255" s="79" t="s">
        <v>18</v>
      </c>
      <c r="AD255" s="105"/>
      <c r="AE255" s="91" t="n">
        <v>0.31</v>
      </c>
      <c r="AF255" s="2" t="n">
        <f aca="false">N255*$AI$23/$AI$254</f>
        <v>121342.801853172</v>
      </c>
      <c r="AG255" s="79" t="s">
        <v>18</v>
      </c>
      <c r="AH255" s="1" t="str">
        <f aca="false">IF(AC253="But Not Over",Y250,"")</f>
        <v/>
      </c>
      <c r="AI255" s="81" t="str">
        <f aca="false">IF(AC253="But Not Over",VLOOKUP(AH255,'CPI Data'!$A$19:$N$117,14),"")</f>
        <v/>
      </c>
    </row>
    <row r="256" customFormat="false" ht="12" hidden="false" customHeight="false" outlineLevel="0" collapsed="false">
      <c r="A256" s="66" t="s">
        <v>24</v>
      </c>
      <c r="B256" s="42"/>
      <c r="C256" s="42"/>
      <c r="E256" s="42"/>
      <c r="F256" s="42"/>
      <c r="G256" s="42"/>
      <c r="H256" s="67"/>
      <c r="I256" s="42"/>
      <c r="J256" s="42"/>
      <c r="K256" s="42"/>
      <c r="L256" s="42"/>
      <c r="M256" s="42"/>
      <c r="N256" s="42"/>
      <c r="O256" s="42"/>
      <c r="S256" s="66" t="s">
        <v>24</v>
      </c>
      <c r="T256" s="45"/>
      <c r="U256" s="45"/>
      <c r="W256" s="42"/>
      <c r="X256" s="45"/>
      <c r="Y256" s="45"/>
      <c r="Z256" s="68"/>
      <c r="AA256" s="42"/>
      <c r="AB256" s="45"/>
      <c r="AC256" s="45"/>
      <c r="AD256" s="47"/>
      <c r="AE256" s="42"/>
      <c r="AF256" s="45"/>
      <c r="AG256" s="45"/>
      <c r="AH256" s="1" t="str">
        <f aca="false">IF(AC254="But Not Over",Y251,"")</f>
        <v/>
      </c>
      <c r="AI256" s="81" t="str">
        <f aca="false">IF(AC254="But Not Over",VLOOKUP(AH256,'CPI Data'!$A$19:$N$117,14),"")</f>
        <v/>
      </c>
    </row>
    <row r="257" customFormat="false" ht="12" hidden="false" customHeight="false" outlineLevel="0" collapsed="false">
      <c r="A257" s="91"/>
      <c r="B257" s="92"/>
      <c r="C257" s="92"/>
      <c r="D257" s="92"/>
      <c r="E257" s="91"/>
      <c r="F257" s="92"/>
      <c r="G257" s="92"/>
      <c r="H257" s="102"/>
      <c r="I257" s="102"/>
      <c r="J257" s="92"/>
      <c r="K257" s="92"/>
      <c r="L257" s="103"/>
      <c r="M257" s="91"/>
      <c r="N257" s="92"/>
      <c r="O257" s="92"/>
      <c r="S257" s="91"/>
      <c r="W257" s="91"/>
      <c r="Z257" s="80"/>
      <c r="AA257" s="102"/>
      <c r="AD257" s="98"/>
      <c r="AE257" s="91"/>
      <c r="AH257" s="1" t="str">
        <f aca="false">IF(AC255="But Not Over",Y252,"")</f>
        <v/>
      </c>
      <c r="AI257" s="81" t="str">
        <f aca="false">IF(AC255="But Not Over",VLOOKUP(AH257,'CPI Data'!$A$19:$N$117,14),"")</f>
        <v/>
      </c>
    </row>
    <row r="258" customFormat="false" ht="12.75" hidden="false" customHeight="false" outlineLevel="0" collapsed="false">
      <c r="A258" s="64"/>
      <c r="B258" s="74"/>
      <c r="C258" s="43" t="s">
        <v>7</v>
      </c>
      <c r="E258" s="64"/>
      <c r="G258" s="75" t="n">
        <v>1991</v>
      </c>
      <c r="H258" s="75"/>
      <c r="I258" s="75"/>
      <c r="J258" s="74"/>
      <c r="L258" s="97"/>
      <c r="M258" s="64"/>
      <c r="N258" s="74"/>
      <c r="S258" s="64"/>
      <c r="T258" s="77"/>
      <c r="U258" s="69" t="s">
        <v>21</v>
      </c>
      <c r="W258" s="64"/>
      <c r="Y258" s="75" t="n">
        <v>1991</v>
      </c>
      <c r="Z258" s="75"/>
      <c r="AA258" s="75"/>
      <c r="AB258" s="46" t="str">
        <f aca="false">CONCATENATE("CPI: ",AI263)</f>
        <v>CPI: 136.2</v>
      </c>
      <c r="AD258" s="98"/>
      <c r="AE258" s="64"/>
      <c r="AF258" s="77"/>
      <c r="AH258" s="1" t="str">
        <f aca="false">IF(AC256="But Not Over",Y253,"")</f>
        <v/>
      </c>
      <c r="AI258" s="81" t="str">
        <f aca="false">IF(AC256="But Not Over",VLOOKUP(AH258,'CPI Data'!$A$19:$N$117,14),"")</f>
        <v/>
      </c>
    </row>
    <row r="259" customFormat="false" ht="12" hidden="false" customHeight="false" outlineLevel="0" collapsed="false">
      <c r="A259" s="49"/>
      <c r="B259" s="49" t="s">
        <v>8</v>
      </c>
      <c r="C259" s="50"/>
      <c r="D259" s="50"/>
      <c r="E259" s="49"/>
      <c r="F259" s="49" t="s">
        <v>9</v>
      </c>
      <c r="G259" s="50"/>
      <c r="H259" s="49"/>
      <c r="I259" s="49"/>
      <c r="J259" s="49" t="s">
        <v>10</v>
      </c>
      <c r="K259" s="48"/>
      <c r="L259" s="48"/>
      <c r="M259" s="48"/>
      <c r="N259" s="49" t="s">
        <v>11</v>
      </c>
      <c r="O259" s="50"/>
      <c r="S259" s="49"/>
      <c r="T259" s="51" t="s">
        <v>8</v>
      </c>
      <c r="U259" s="99"/>
      <c r="V259" s="53"/>
      <c r="W259" s="49"/>
      <c r="X259" s="51" t="s">
        <v>9</v>
      </c>
      <c r="Y259" s="99"/>
      <c r="Z259" s="54"/>
      <c r="AA259" s="49"/>
      <c r="AB259" s="51" t="s">
        <v>10</v>
      </c>
      <c r="AC259" s="52"/>
      <c r="AD259" s="55"/>
      <c r="AE259" s="48"/>
      <c r="AF259" s="51" t="s">
        <v>11</v>
      </c>
      <c r="AG259" s="99"/>
      <c r="AH259" s="1" t="str">
        <f aca="false">IF(AC257="But Not Over",Y254,"")</f>
        <v/>
      </c>
      <c r="AI259" s="81" t="str">
        <f aca="false">IF(AC257="But Not Over",VLOOKUP(AH259,'CPI Data'!$A$19:$N$117,14),"")</f>
        <v/>
      </c>
    </row>
    <row r="260" customFormat="false" ht="12" hidden="false" customHeight="false" outlineLevel="0" collapsed="false">
      <c r="A260" s="56" t="s">
        <v>12</v>
      </c>
      <c r="B260" s="57" t="s">
        <v>13</v>
      </c>
      <c r="C260" s="57"/>
      <c r="D260" s="100"/>
      <c r="E260" s="56" t="s">
        <v>12</v>
      </c>
      <c r="F260" s="57" t="s">
        <v>13</v>
      </c>
      <c r="G260" s="57"/>
      <c r="H260" s="100"/>
      <c r="I260" s="56" t="s">
        <v>12</v>
      </c>
      <c r="J260" s="57" t="s">
        <v>13</v>
      </c>
      <c r="K260" s="57"/>
      <c r="L260" s="106"/>
      <c r="M260" s="56" t="s">
        <v>12</v>
      </c>
      <c r="N260" s="57" t="s">
        <v>13</v>
      </c>
      <c r="O260" s="57"/>
      <c r="S260" s="56" t="s">
        <v>12</v>
      </c>
      <c r="T260" s="58" t="s">
        <v>13</v>
      </c>
      <c r="U260" s="58"/>
      <c r="V260" s="101"/>
      <c r="W260" s="56" t="s">
        <v>12</v>
      </c>
      <c r="X260" s="58" t="s">
        <v>13</v>
      </c>
      <c r="Y260" s="58"/>
      <c r="Z260" s="101"/>
      <c r="AA260" s="56" t="s">
        <v>12</v>
      </c>
      <c r="AB260" s="58" t="s">
        <v>13</v>
      </c>
      <c r="AC260" s="58"/>
      <c r="AD260" s="107"/>
      <c r="AE260" s="56" t="s">
        <v>12</v>
      </c>
      <c r="AF260" s="58" t="s">
        <v>13</v>
      </c>
      <c r="AG260" s="58"/>
      <c r="AH260" s="1" t="str">
        <f aca="false">IF(AC258="But Not Over",Y255,"")</f>
        <v/>
      </c>
      <c r="AI260" s="81" t="str">
        <f aca="false">IF(AC258="But Not Over",VLOOKUP(AH260,'CPI Data'!$A$19:$N$117,14),"")</f>
        <v/>
      </c>
    </row>
    <row r="261" customFormat="false" ht="12" hidden="false" customHeight="false" outlineLevel="0" collapsed="false">
      <c r="A261" s="59" t="s">
        <v>14</v>
      </c>
      <c r="B261" s="60" t="s">
        <v>15</v>
      </c>
      <c r="C261" s="60" t="s">
        <v>16</v>
      </c>
      <c r="D261" s="100"/>
      <c r="E261" s="59" t="s">
        <v>14</v>
      </c>
      <c r="F261" s="60" t="s">
        <v>15</v>
      </c>
      <c r="G261" s="60" t="s">
        <v>16</v>
      </c>
      <c r="H261" s="100"/>
      <c r="I261" s="59" t="s">
        <v>14</v>
      </c>
      <c r="J261" s="60" t="s">
        <v>15</v>
      </c>
      <c r="K261" s="60" t="s">
        <v>16</v>
      </c>
      <c r="L261" s="106"/>
      <c r="M261" s="59" t="s">
        <v>14</v>
      </c>
      <c r="N261" s="60" t="s">
        <v>15</v>
      </c>
      <c r="O261" s="60" t="s">
        <v>16</v>
      </c>
      <c r="S261" s="59" t="s">
        <v>14</v>
      </c>
      <c r="T261" s="61" t="s">
        <v>15</v>
      </c>
      <c r="U261" s="61" t="s">
        <v>16</v>
      </c>
      <c r="V261" s="101"/>
      <c r="W261" s="59" t="s">
        <v>14</v>
      </c>
      <c r="X261" s="61" t="s">
        <v>15</v>
      </c>
      <c r="Y261" s="61" t="s">
        <v>16</v>
      </c>
      <c r="Z261" s="101"/>
      <c r="AA261" s="59" t="s">
        <v>14</v>
      </c>
      <c r="AB261" s="61" t="s">
        <v>15</v>
      </c>
      <c r="AC261" s="61" t="s">
        <v>16</v>
      </c>
      <c r="AD261" s="107"/>
      <c r="AE261" s="59" t="s">
        <v>14</v>
      </c>
      <c r="AF261" s="61" t="s">
        <v>15</v>
      </c>
      <c r="AG261" s="61" t="s">
        <v>16</v>
      </c>
      <c r="AH261" s="1" t="str">
        <f aca="false">IF(AC259="But Not Over",Y256,"")</f>
        <v/>
      </c>
      <c r="AI261" s="81" t="str">
        <f aca="false">IF(AC259="But Not Over",VLOOKUP(AH261,'CPI Data'!$A$19:$N$117,14),"")</f>
        <v/>
      </c>
    </row>
    <row r="262" customFormat="false" ht="12" hidden="false" customHeight="false" outlineLevel="0" collapsed="false">
      <c r="A262" s="91" t="n">
        <v>0.15</v>
      </c>
      <c r="B262" s="92" t="n">
        <v>0</v>
      </c>
      <c r="C262" s="92" t="n">
        <v>34000</v>
      </c>
      <c r="D262" s="92"/>
      <c r="E262" s="91" t="n">
        <v>0.15</v>
      </c>
      <c r="F262" s="92" t="n">
        <v>0</v>
      </c>
      <c r="G262" s="92" t="n">
        <v>17000</v>
      </c>
      <c r="H262" s="102"/>
      <c r="I262" s="91" t="n">
        <v>0.15</v>
      </c>
      <c r="J262" s="92" t="n">
        <v>0</v>
      </c>
      <c r="K262" s="92" t="n">
        <v>20350</v>
      </c>
      <c r="L262" s="103"/>
      <c r="M262" s="91" t="n">
        <v>0.15</v>
      </c>
      <c r="N262" s="92" t="n">
        <v>0</v>
      </c>
      <c r="O262" s="92" t="n">
        <v>27300</v>
      </c>
      <c r="S262" s="91" t="n">
        <v>0.15</v>
      </c>
      <c r="T262" s="2" t="n">
        <f aca="false">B262*$AI$23/$AI$263</f>
        <v>0</v>
      </c>
      <c r="U262" s="2" t="n">
        <f aca="false">C262*$AI$23/$AI$263</f>
        <v>57314.2143906021</v>
      </c>
      <c r="V262" s="3" t="n">
        <f aca="false">D262*$AI$23/$AI$263</f>
        <v>0</v>
      </c>
      <c r="W262" s="91" t="n">
        <v>0.15</v>
      </c>
      <c r="X262" s="2" t="n">
        <f aca="false">F262*$AI$23/$AI$263</f>
        <v>0</v>
      </c>
      <c r="Y262" s="2" t="n">
        <f aca="false">G262*$AI$23/$AI$263</f>
        <v>28657.107195301</v>
      </c>
      <c r="Z262" s="3" t="n">
        <f aca="false">H262*$AI$23/$AI$263</f>
        <v>0</v>
      </c>
      <c r="AA262" s="91" t="n">
        <v>0.15</v>
      </c>
      <c r="AB262" s="2" t="n">
        <f aca="false">J262*$AI$23/$AI$263</f>
        <v>0</v>
      </c>
      <c r="AC262" s="2" t="n">
        <f aca="false">K262*$AI$23/$AI$263</f>
        <v>34304.2430249633</v>
      </c>
      <c r="AD262" s="3" t="n">
        <f aca="false">L262*$AI$23/$AI$263</f>
        <v>0</v>
      </c>
      <c r="AE262" s="91" t="n">
        <v>0.15</v>
      </c>
      <c r="AF262" s="2" t="n">
        <f aca="false">N262*$AI$23/$AI$263</f>
        <v>0</v>
      </c>
      <c r="AG262" s="2" t="n">
        <f aca="false">O262*$AI$23/$AI$263</f>
        <v>46019.9427312775</v>
      </c>
      <c r="AH262" s="1" t="str">
        <f aca="false">IF(AC260="But Not Over",Y257,"")</f>
        <v/>
      </c>
      <c r="AI262" s="81" t="str">
        <f aca="false">IF(AC260="But Not Over",VLOOKUP(AH262,'CPI Data'!$A$19:$N$117,14),"")</f>
        <v/>
      </c>
    </row>
    <row r="263" customFormat="false" ht="12" hidden="false" customHeight="false" outlineLevel="0" collapsed="false">
      <c r="A263" s="91" t="n">
        <v>0.28</v>
      </c>
      <c r="B263" s="92" t="n">
        <v>34000</v>
      </c>
      <c r="C263" s="92" t="n">
        <v>82150</v>
      </c>
      <c r="D263" s="92"/>
      <c r="E263" s="91" t="n">
        <v>0.28</v>
      </c>
      <c r="F263" s="92" t="n">
        <v>17000</v>
      </c>
      <c r="G263" s="92" t="n">
        <v>41075</v>
      </c>
      <c r="H263" s="102"/>
      <c r="I263" s="91" t="n">
        <v>0.28</v>
      </c>
      <c r="J263" s="92" t="n">
        <v>20350</v>
      </c>
      <c r="K263" s="92" t="n">
        <v>49300</v>
      </c>
      <c r="L263" s="103"/>
      <c r="M263" s="91" t="n">
        <v>0.28</v>
      </c>
      <c r="N263" s="92" t="n">
        <v>27300</v>
      </c>
      <c r="O263" s="92" t="n">
        <v>70450</v>
      </c>
      <c r="S263" s="91" t="n">
        <v>0.28</v>
      </c>
      <c r="T263" s="2" t="n">
        <f aca="false">B263*$AI$23/$AI$263</f>
        <v>57314.2143906021</v>
      </c>
      <c r="U263" s="2" t="n">
        <f aca="false">C263*$AI$23/$AI$263</f>
        <v>138481.256240822</v>
      </c>
      <c r="W263" s="91" t="n">
        <v>0.28</v>
      </c>
      <c r="X263" s="2" t="n">
        <f aca="false">F263*$AI$23/$AI$263</f>
        <v>28657.107195301</v>
      </c>
      <c r="Y263" s="2" t="n">
        <f aca="false">G263*$AI$23/$AI$263</f>
        <v>69240.6281204112</v>
      </c>
      <c r="Z263" s="80"/>
      <c r="AA263" s="91" t="n">
        <v>0.28</v>
      </c>
      <c r="AB263" s="2" t="n">
        <f aca="false">J263*$AI$23/$AI$263</f>
        <v>34304.2430249633</v>
      </c>
      <c r="AC263" s="2" t="n">
        <f aca="false">K263*$AI$23/$AI$263</f>
        <v>83105.610866373</v>
      </c>
      <c r="AD263" s="98"/>
      <c r="AE263" s="91" t="n">
        <v>0.28</v>
      </c>
      <c r="AF263" s="2" t="n">
        <f aca="false">N263*$AI$23/$AI$263</f>
        <v>46019.9427312775</v>
      </c>
      <c r="AG263" s="2" t="n">
        <f aca="false">O263*$AI$23/$AI$263</f>
        <v>118758.423641703</v>
      </c>
      <c r="AH263" s="1" t="n">
        <f aca="false">IF(AC261="But Not Over",Y258,"")</f>
        <v>1991</v>
      </c>
      <c r="AI263" s="81" t="n">
        <f aca="false">IF(AC261="But Not Over",VLOOKUP(AH263,'CPI Data'!$A$19:$N$117,14),"")</f>
        <v>136.2</v>
      </c>
    </row>
    <row r="264" customFormat="false" ht="12" hidden="false" customHeight="false" outlineLevel="0" collapsed="false">
      <c r="A264" s="91" t="n">
        <v>0.31</v>
      </c>
      <c r="B264" s="92" t="n">
        <v>82150</v>
      </c>
      <c r="C264" s="95" t="s">
        <v>18</v>
      </c>
      <c r="D264" s="95"/>
      <c r="E264" s="91" t="n">
        <v>0.31</v>
      </c>
      <c r="F264" s="92" t="n">
        <v>41075</v>
      </c>
      <c r="G264" s="95" t="s">
        <v>18</v>
      </c>
      <c r="H264" s="102"/>
      <c r="I264" s="91" t="n">
        <v>0.31</v>
      </c>
      <c r="J264" s="92" t="n">
        <v>49300</v>
      </c>
      <c r="K264" s="95" t="s">
        <v>18</v>
      </c>
      <c r="L264" s="104"/>
      <c r="M264" s="91" t="n">
        <v>0.31</v>
      </c>
      <c r="N264" s="92" t="n">
        <v>70450</v>
      </c>
      <c r="O264" s="95" t="s">
        <v>18</v>
      </c>
      <c r="S264" s="91" t="n">
        <v>0.31</v>
      </c>
      <c r="T264" s="2" t="n">
        <f aca="false">B264*$AI$23/$AI$263</f>
        <v>138481.256240822</v>
      </c>
      <c r="U264" s="79" t="s">
        <v>18</v>
      </c>
      <c r="V264" s="84"/>
      <c r="W264" s="91" t="n">
        <v>0.31</v>
      </c>
      <c r="X264" s="2" t="n">
        <f aca="false">F264*$AI$23/$AI$263</f>
        <v>69240.6281204112</v>
      </c>
      <c r="Y264" s="79" t="s">
        <v>18</v>
      </c>
      <c r="Z264" s="80"/>
      <c r="AA264" s="91" t="n">
        <v>0.31</v>
      </c>
      <c r="AB264" s="2" t="n">
        <f aca="false">J264*$AI$23/$AI$263</f>
        <v>83105.610866373</v>
      </c>
      <c r="AC264" s="79" t="s">
        <v>18</v>
      </c>
      <c r="AD264" s="105"/>
      <c r="AE264" s="91" t="n">
        <v>0.31</v>
      </c>
      <c r="AF264" s="2" t="n">
        <f aca="false">N264*$AI$23/$AI$263</f>
        <v>118758.423641703</v>
      </c>
      <c r="AG264" s="79" t="s">
        <v>18</v>
      </c>
      <c r="AH264" s="1" t="str">
        <f aca="false">IF(AC262="But Not Over",Y259,"")</f>
        <v/>
      </c>
      <c r="AI264" s="81" t="str">
        <f aca="false">IF(AC262="But Not Over",VLOOKUP(AH264,'CPI Data'!$A$19:$N$117,14),"")</f>
        <v/>
      </c>
    </row>
    <row r="265" customFormat="false" ht="12" hidden="false" customHeight="false" outlineLevel="0" collapsed="false">
      <c r="A265" s="66" t="s">
        <v>24</v>
      </c>
      <c r="B265" s="42"/>
      <c r="C265" s="42"/>
      <c r="E265" s="42"/>
      <c r="F265" s="42"/>
      <c r="G265" s="42"/>
      <c r="H265" s="67"/>
      <c r="I265" s="42"/>
      <c r="J265" s="42"/>
      <c r="K265" s="42"/>
      <c r="L265" s="42"/>
      <c r="M265" s="42"/>
      <c r="N265" s="42"/>
      <c r="O265" s="42"/>
      <c r="S265" s="66" t="s">
        <v>24</v>
      </c>
      <c r="T265" s="45"/>
      <c r="U265" s="45"/>
      <c r="W265" s="42"/>
      <c r="X265" s="45"/>
      <c r="Y265" s="45"/>
      <c r="Z265" s="68"/>
      <c r="AA265" s="42"/>
      <c r="AB265" s="45"/>
      <c r="AC265" s="45"/>
      <c r="AD265" s="47"/>
      <c r="AE265" s="42"/>
      <c r="AF265" s="45"/>
      <c r="AG265" s="45"/>
      <c r="AH265" s="1" t="str">
        <f aca="false">IF(AC263="But Not Over",Y260,"")</f>
        <v/>
      </c>
      <c r="AI265" s="81" t="str">
        <f aca="false">IF(AC263="But Not Over",VLOOKUP(AH265,'CPI Data'!$A$19:$N$117,14),"")</f>
        <v/>
      </c>
    </row>
    <row r="266" customFormat="false" ht="12" hidden="false" customHeight="false" outlineLevel="0" collapsed="false">
      <c r="A266" s="64"/>
      <c r="E266" s="64"/>
      <c r="H266" s="64"/>
      <c r="I266" s="64"/>
      <c r="L266" s="97"/>
      <c r="M266" s="64"/>
      <c r="S266" s="64"/>
      <c r="W266" s="64"/>
      <c r="Z266" s="80"/>
      <c r="AA266" s="64"/>
      <c r="AD266" s="98"/>
      <c r="AE266" s="64"/>
      <c r="AH266" s="1" t="str">
        <f aca="false">IF(AC264="But Not Over",Y261,"")</f>
        <v/>
      </c>
      <c r="AI266" s="81" t="str">
        <f aca="false">IF(AC264="But Not Over",VLOOKUP(AH266,'CPI Data'!$A$19:$N$117,14),"")</f>
        <v/>
      </c>
    </row>
    <row r="267" customFormat="false" ht="12.75" hidden="false" customHeight="false" outlineLevel="0" collapsed="false">
      <c r="A267" s="64"/>
      <c r="B267" s="74"/>
      <c r="C267" s="43" t="s">
        <v>7</v>
      </c>
      <c r="E267" s="64"/>
      <c r="G267" s="75" t="n">
        <v>1990</v>
      </c>
      <c r="H267" s="75"/>
      <c r="I267" s="75"/>
      <c r="J267" s="74"/>
      <c r="L267" s="97"/>
      <c r="M267" s="64"/>
      <c r="N267" s="74"/>
      <c r="S267" s="64"/>
      <c r="T267" s="77"/>
      <c r="U267" s="69" t="s">
        <v>21</v>
      </c>
      <c r="W267" s="64"/>
      <c r="Y267" s="75" t="n">
        <v>1990</v>
      </c>
      <c r="Z267" s="75"/>
      <c r="AA267" s="75"/>
      <c r="AB267" s="46" t="str">
        <f aca="false">CONCATENATE("CPI: ",AI272)</f>
        <v>CPI: 130.7</v>
      </c>
      <c r="AD267" s="98"/>
      <c r="AE267" s="64"/>
      <c r="AF267" s="77"/>
      <c r="AH267" s="1" t="str">
        <f aca="false">IF(AC265="But Not Over",Y262,"")</f>
        <v/>
      </c>
      <c r="AI267" s="81" t="str">
        <f aca="false">IF(AC265="But Not Over",VLOOKUP(AH267,'CPI Data'!$A$19:$N$117,14),"")</f>
        <v/>
      </c>
    </row>
    <row r="268" customFormat="false" ht="12" hidden="false" customHeight="false" outlineLevel="0" collapsed="false">
      <c r="A268" s="49"/>
      <c r="B268" s="49" t="s">
        <v>8</v>
      </c>
      <c r="C268" s="50"/>
      <c r="D268" s="50"/>
      <c r="E268" s="49"/>
      <c r="F268" s="49" t="s">
        <v>9</v>
      </c>
      <c r="G268" s="50"/>
      <c r="H268" s="49"/>
      <c r="I268" s="49"/>
      <c r="J268" s="49" t="s">
        <v>10</v>
      </c>
      <c r="K268" s="48"/>
      <c r="L268" s="48"/>
      <c r="M268" s="48"/>
      <c r="N268" s="49" t="s">
        <v>11</v>
      </c>
      <c r="O268" s="50"/>
      <c r="S268" s="49"/>
      <c r="T268" s="51" t="s">
        <v>8</v>
      </c>
      <c r="U268" s="99"/>
      <c r="V268" s="53"/>
      <c r="W268" s="49"/>
      <c r="X268" s="51" t="s">
        <v>9</v>
      </c>
      <c r="Y268" s="99"/>
      <c r="Z268" s="54"/>
      <c r="AA268" s="49"/>
      <c r="AB268" s="51" t="s">
        <v>10</v>
      </c>
      <c r="AC268" s="52"/>
      <c r="AD268" s="55"/>
      <c r="AE268" s="48"/>
      <c r="AF268" s="51" t="s">
        <v>11</v>
      </c>
      <c r="AG268" s="99"/>
      <c r="AH268" s="1" t="str">
        <f aca="false">IF(AC266="But Not Over",Y263,"")</f>
        <v/>
      </c>
      <c r="AI268" s="81" t="str">
        <f aca="false">IF(AC266="But Not Over",VLOOKUP(AH268,'CPI Data'!$A$19:$N$117,14),"")</f>
        <v/>
      </c>
    </row>
    <row r="269" customFormat="false" ht="12" hidden="false" customHeight="false" outlineLevel="0" collapsed="false">
      <c r="A269" s="56" t="s">
        <v>12</v>
      </c>
      <c r="B269" s="57" t="s">
        <v>13</v>
      </c>
      <c r="C269" s="57"/>
      <c r="D269" s="100"/>
      <c r="E269" s="56" t="s">
        <v>12</v>
      </c>
      <c r="F269" s="57" t="s">
        <v>13</v>
      </c>
      <c r="G269" s="57"/>
      <c r="H269" s="100"/>
      <c r="I269" s="56" t="s">
        <v>12</v>
      </c>
      <c r="J269" s="57" t="s">
        <v>13</v>
      </c>
      <c r="K269" s="57"/>
      <c r="L269" s="106"/>
      <c r="M269" s="56" t="s">
        <v>12</v>
      </c>
      <c r="N269" s="57" t="s">
        <v>13</v>
      </c>
      <c r="O269" s="57"/>
      <c r="S269" s="56" t="s">
        <v>12</v>
      </c>
      <c r="T269" s="58" t="s">
        <v>13</v>
      </c>
      <c r="U269" s="58"/>
      <c r="V269" s="101"/>
      <c r="W269" s="56" t="s">
        <v>12</v>
      </c>
      <c r="X269" s="58" t="s">
        <v>13</v>
      </c>
      <c r="Y269" s="58"/>
      <c r="Z269" s="101"/>
      <c r="AA269" s="56" t="s">
        <v>12</v>
      </c>
      <c r="AB269" s="58" t="s">
        <v>13</v>
      </c>
      <c r="AC269" s="58"/>
      <c r="AD269" s="107"/>
      <c r="AE269" s="56" t="s">
        <v>12</v>
      </c>
      <c r="AF269" s="58" t="s">
        <v>13</v>
      </c>
      <c r="AG269" s="58"/>
      <c r="AH269" s="1" t="str">
        <f aca="false">IF(AC267="But Not Over",Y264,"")</f>
        <v/>
      </c>
      <c r="AI269" s="81" t="str">
        <f aca="false">IF(AC267="But Not Over",VLOOKUP(AH269,'CPI Data'!$A$19:$N$117,14),"")</f>
        <v/>
      </c>
    </row>
    <row r="270" customFormat="false" ht="12" hidden="false" customHeight="false" outlineLevel="0" collapsed="false">
      <c r="A270" s="59" t="s">
        <v>14</v>
      </c>
      <c r="B270" s="60" t="s">
        <v>15</v>
      </c>
      <c r="C270" s="60" t="s">
        <v>16</v>
      </c>
      <c r="D270" s="100"/>
      <c r="E270" s="59" t="s">
        <v>14</v>
      </c>
      <c r="F270" s="60" t="s">
        <v>15</v>
      </c>
      <c r="G270" s="60" t="s">
        <v>16</v>
      </c>
      <c r="H270" s="100"/>
      <c r="I270" s="59" t="s">
        <v>14</v>
      </c>
      <c r="J270" s="60" t="s">
        <v>15</v>
      </c>
      <c r="K270" s="60" t="s">
        <v>16</v>
      </c>
      <c r="L270" s="106"/>
      <c r="M270" s="59" t="s">
        <v>14</v>
      </c>
      <c r="N270" s="60" t="s">
        <v>15</v>
      </c>
      <c r="O270" s="60" t="s">
        <v>16</v>
      </c>
      <c r="S270" s="59" t="s">
        <v>14</v>
      </c>
      <c r="T270" s="61" t="s">
        <v>15</v>
      </c>
      <c r="U270" s="61" t="s">
        <v>16</v>
      </c>
      <c r="V270" s="101"/>
      <c r="W270" s="59" t="s">
        <v>14</v>
      </c>
      <c r="X270" s="61" t="s">
        <v>15</v>
      </c>
      <c r="Y270" s="61" t="s">
        <v>16</v>
      </c>
      <c r="Z270" s="101"/>
      <c r="AA270" s="59" t="s">
        <v>14</v>
      </c>
      <c r="AB270" s="61" t="s">
        <v>15</v>
      </c>
      <c r="AC270" s="61" t="s">
        <v>16</v>
      </c>
      <c r="AD270" s="107"/>
      <c r="AE270" s="59" t="s">
        <v>14</v>
      </c>
      <c r="AF270" s="61" t="s">
        <v>15</v>
      </c>
      <c r="AG270" s="61" t="s">
        <v>16</v>
      </c>
      <c r="AH270" s="1" t="str">
        <f aca="false">IF(AC268="But Not Over",Y265,"")</f>
        <v/>
      </c>
      <c r="AI270" s="81" t="str">
        <f aca="false">IF(AC268="But Not Over",VLOOKUP(AH270,'CPI Data'!$A$19:$N$117,14),"")</f>
        <v/>
      </c>
    </row>
    <row r="271" customFormat="false" ht="12" hidden="false" customHeight="false" outlineLevel="0" collapsed="false">
      <c r="A271" s="91" t="n">
        <v>0.15</v>
      </c>
      <c r="B271" s="92" t="n">
        <v>0</v>
      </c>
      <c r="C271" s="92" t="n">
        <v>32450</v>
      </c>
      <c r="D271" s="92"/>
      <c r="E271" s="91" t="n">
        <v>0.15</v>
      </c>
      <c r="F271" s="92" t="n">
        <v>0</v>
      </c>
      <c r="G271" s="92" t="n">
        <v>16225</v>
      </c>
      <c r="H271" s="102"/>
      <c r="I271" s="91" t="n">
        <v>0.15</v>
      </c>
      <c r="J271" s="92" t="n">
        <v>0</v>
      </c>
      <c r="K271" s="92" t="n">
        <v>19450</v>
      </c>
      <c r="L271" s="103"/>
      <c r="M271" s="91" t="n">
        <v>0.15</v>
      </c>
      <c r="N271" s="92" t="n">
        <v>0</v>
      </c>
      <c r="O271" s="92" t="n">
        <v>26050</v>
      </c>
      <c r="S271" s="91" t="n">
        <v>0.15</v>
      </c>
      <c r="T271" s="2" t="n">
        <f aca="false">B271*$AI$23/$AI$272</f>
        <v>0</v>
      </c>
      <c r="U271" s="2" t="n">
        <f aca="false">C271*$AI$23/$AI$272</f>
        <v>57003.2540168324</v>
      </c>
      <c r="V271" s="3" t="n">
        <f aca="false">D271*$AI$23/$AI$272</f>
        <v>0</v>
      </c>
      <c r="W271" s="91" t="n">
        <v>0.15</v>
      </c>
      <c r="X271" s="2" t="n">
        <f aca="false">F271*$AI$23/$AI$272</f>
        <v>0</v>
      </c>
      <c r="Y271" s="2" t="n">
        <f aca="false">G271*$AI$23/$AI$272</f>
        <v>28501.6270084162</v>
      </c>
      <c r="Z271" s="3" t="n">
        <f aca="false">H271*$AI$23/$AI$272</f>
        <v>0</v>
      </c>
      <c r="AA271" s="91" t="n">
        <v>0.15</v>
      </c>
      <c r="AB271" s="2" t="n">
        <f aca="false">J271*$AI$23/$AI$272</f>
        <v>0</v>
      </c>
      <c r="AC271" s="2" t="n">
        <f aca="false">K271*$AI$23/$AI$272</f>
        <v>34166.8194338179</v>
      </c>
      <c r="AD271" s="3" t="n">
        <f aca="false">L271*$AI$23/$AI$272</f>
        <v>0</v>
      </c>
      <c r="AE271" s="91" t="n">
        <v>0.15</v>
      </c>
      <c r="AF271" s="2" t="n">
        <f aca="false">N271*$AI$23/$AI$272</f>
        <v>0</v>
      </c>
      <c r="AG271" s="2" t="n">
        <f aca="false">O271*$AI$23/$AI$272</f>
        <v>45760.701606733</v>
      </c>
      <c r="AH271" s="1" t="str">
        <f aca="false">IF(AC269="But Not Over",Y266,"")</f>
        <v/>
      </c>
      <c r="AI271" s="81" t="str">
        <f aca="false">IF(AC269="But Not Over",VLOOKUP(AH271,'CPI Data'!$A$19:$N$117,14),"")</f>
        <v/>
      </c>
    </row>
    <row r="272" customFormat="false" ht="12" hidden="false" customHeight="false" outlineLevel="0" collapsed="false">
      <c r="A272" s="91" t="n">
        <v>0.28</v>
      </c>
      <c r="B272" s="92" t="n">
        <v>32450</v>
      </c>
      <c r="C272" s="95" t="s">
        <v>18</v>
      </c>
      <c r="D272" s="92"/>
      <c r="E272" s="91" t="n">
        <v>0.28</v>
      </c>
      <c r="F272" s="92" t="n">
        <v>16225</v>
      </c>
      <c r="G272" s="95" t="s">
        <v>18</v>
      </c>
      <c r="H272" s="102"/>
      <c r="I272" s="91" t="n">
        <v>0.28</v>
      </c>
      <c r="J272" s="92" t="n">
        <v>19450</v>
      </c>
      <c r="K272" s="95" t="s">
        <v>18</v>
      </c>
      <c r="L272" s="103"/>
      <c r="M272" s="91" t="n">
        <v>0.28</v>
      </c>
      <c r="N272" s="92" t="n">
        <v>26050</v>
      </c>
      <c r="O272" s="95" t="s">
        <v>18</v>
      </c>
      <c r="S272" s="91" t="n">
        <v>0.28</v>
      </c>
      <c r="T272" s="2" t="n">
        <f aca="false">B272*$AI$23/$AI$272</f>
        <v>57003.2540168324</v>
      </c>
      <c r="U272" s="79" t="s">
        <v>18</v>
      </c>
      <c r="W272" s="91" t="n">
        <v>0.28</v>
      </c>
      <c r="X272" s="2" t="n">
        <f aca="false">F272*$AI$23/$AI$272</f>
        <v>28501.6270084162</v>
      </c>
      <c r="Y272" s="79" t="s">
        <v>18</v>
      </c>
      <c r="Z272" s="80"/>
      <c r="AA272" s="91" t="n">
        <v>0.28</v>
      </c>
      <c r="AB272" s="2" t="n">
        <f aca="false">J272*$AI$23/$AI$272</f>
        <v>34166.8194338179</v>
      </c>
      <c r="AC272" s="79" t="s">
        <v>18</v>
      </c>
      <c r="AD272" s="98"/>
      <c r="AE272" s="91" t="n">
        <v>0.28</v>
      </c>
      <c r="AF272" s="2" t="n">
        <f aca="false">N272*$AI$23/$AI$272</f>
        <v>45760.701606733</v>
      </c>
      <c r="AG272" s="79" t="s">
        <v>18</v>
      </c>
      <c r="AH272" s="1" t="n">
        <f aca="false">IF(AC270="But Not Over",Y267,"")</f>
        <v>1990</v>
      </c>
      <c r="AI272" s="81" t="n">
        <f aca="false">IF(AC270="But Not Over",VLOOKUP(AH272,'CPI Data'!$A$19:$N$117,14),"")</f>
        <v>130.7</v>
      </c>
    </row>
    <row r="273" customFormat="false" ht="24.75" hidden="false" customHeight="true" outlineLevel="0" collapsed="false">
      <c r="A273" s="108" t="s">
        <v>25</v>
      </c>
      <c r="B273" s="108"/>
      <c r="C273" s="108"/>
      <c r="D273" s="108"/>
      <c r="E273" s="108"/>
      <c r="F273" s="108"/>
      <c r="G273" s="108"/>
      <c r="H273" s="108"/>
      <c r="I273" s="108"/>
      <c r="J273" s="108"/>
      <c r="K273" s="108"/>
      <c r="L273" s="108"/>
      <c r="M273" s="108"/>
      <c r="N273" s="108"/>
      <c r="O273" s="108"/>
      <c r="S273" s="108" t="s">
        <v>25</v>
      </c>
      <c r="T273" s="108"/>
      <c r="U273" s="108"/>
      <c r="V273" s="108"/>
      <c r="W273" s="108"/>
      <c r="X273" s="108"/>
      <c r="Y273" s="108"/>
      <c r="Z273" s="108"/>
      <c r="AA273" s="108"/>
      <c r="AB273" s="108"/>
      <c r="AC273" s="108"/>
      <c r="AD273" s="108"/>
      <c r="AE273" s="108"/>
      <c r="AF273" s="108"/>
      <c r="AG273" s="108"/>
      <c r="AH273" s="1" t="str">
        <f aca="false">IF(AC271="But Not Over",Y268,"")</f>
        <v/>
      </c>
      <c r="AI273" s="81" t="str">
        <f aca="false">IF(AC271="But Not Over",VLOOKUP(AH273,'CPI Data'!$A$19:$N$117,14),"")</f>
        <v/>
      </c>
    </row>
    <row r="274" customFormat="false" ht="15.75" hidden="false" customHeight="true" outlineLevel="0" collapsed="false">
      <c r="A274" s="66" t="s">
        <v>26</v>
      </c>
      <c r="B274" s="42"/>
      <c r="C274" s="42"/>
      <c r="E274" s="42"/>
      <c r="F274" s="42"/>
      <c r="G274" s="42"/>
      <c r="H274" s="67"/>
      <c r="I274" s="42"/>
      <c r="J274" s="42"/>
      <c r="K274" s="42"/>
      <c r="L274" s="42"/>
      <c r="M274" s="42"/>
      <c r="N274" s="42"/>
      <c r="O274" s="42"/>
      <c r="S274" s="66" t="s">
        <v>26</v>
      </c>
      <c r="T274" s="45"/>
      <c r="U274" s="45"/>
      <c r="W274" s="42"/>
      <c r="X274" s="45"/>
      <c r="Y274" s="45"/>
      <c r="Z274" s="68"/>
      <c r="AA274" s="42"/>
      <c r="AB274" s="45"/>
      <c r="AC274" s="45"/>
      <c r="AD274" s="47"/>
      <c r="AE274" s="42"/>
      <c r="AF274" s="45"/>
      <c r="AG274" s="45"/>
      <c r="AH274" s="1" t="str">
        <f aca="false">IF(AC272="But Not Over",Y269,"")</f>
        <v/>
      </c>
      <c r="AI274" s="81" t="str">
        <f aca="false">IF(AC272="But Not Over",VLOOKUP(AH274,'CPI Data'!$A$19:$N$117,14),"")</f>
        <v/>
      </c>
    </row>
    <row r="275" customFormat="false" ht="12" hidden="false" customHeight="false" outlineLevel="0" collapsed="false">
      <c r="A275" s="64"/>
      <c r="E275" s="64"/>
      <c r="H275" s="64"/>
      <c r="I275" s="64"/>
      <c r="L275" s="97"/>
      <c r="M275" s="64"/>
      <c r="S275" s="64"/>
      <c r="W275" s="64"/>
      <c r="Z275" s="80"/>
      <c r="AA275" s="64"/>
      <c r="AD275" s="98"/>
      <c r="AE275" s="64"/>
      <c r="AH275" s="1" t="str">
        <f aca="false">IF(AC273="But Not Over",Y270,"")</f>
        <v/>
      </c>
      <c r="AI275" s="81" t="str">
        <f aca="false">IF(AC273="But Not Over",VLOOKUP(AH275,'CPI Data'!$A$19:$N$117,14),"")</f>
        <v/>
      </c>
    </row>
    <row r="276" customFormat="false" ht="12.75" hidden="false" customHeight="false" outlineLevel="0" collapsed="false">
      <c r="A276" s="64"/>
      <c r="B276" s="74"/>
      <c r="C276" s="43" t="s">
        <v>7</v>
      </c>
      <c r="E276" s="64"/>
      <c r="G276" s="75" t="n">
        <v>1989</v>
      </c>
      <c r="H276" s="75"/>
      <c r="I276" s="75"/>
      <c r="J276" s="74"/>
      <c r="L276" s="97"/>
      <c r="M276" s="64"/>
      <c r="N276" s="74"/>
      <c r="S276" s="64"/>
      <c r="T276" s="77"/>
      <c r="U276" s="69" t="s">
        <v>21</v>
      </c>
      <c r="W276" s="64"/>
      <c r="Y276" s="75" t="n">
        <v>1989</v>
      </c>
      <c r="Z276" s="75"/>
      <c r="AA276" s="75"/>
      <c r="AB276" s="46" t="str">
        <f aca="false">CONCATENATE("CPI: ",AI281)</f>
        <v>CPI: 124</v>
      </c>
      <c r="AD276" s="98"/>
      <c r="AE276" s="64"/>
      <c r="AF276" s="77"/>
      <c r="AH276" s="1" t="str">
        <f aca="false">IF(AC274="But Not Over",Y271,"")</f>
        <v/>
      </c>
      <c r="AI276" s="81" t="str">
        <f aca="false">IF(AC274="But Not Over",VLOOKUP(AH276,'CPI Data'!$A$19:$N$117,14),"")</f>
        <v/>
      </c>
    </row>
    <row r="277" customFormat="false" ht="12" hidden="false" customHeight="false" outlineLevel="0" collapsed="false">
      <c r="A277" s="49"/>
      <c r="B277" s="49" t="s">
        <v>8</v>
      </c>
      <c r="C277" s="50"/>
      <c r="D277" s="50"/>
      <c r="E277" s="49"/>
      <c r="F277" s="49" t="s">
        <v>9</v>
      </c>
      <c r="G277" s="50"/>
      <c r="H277" s="49"/>
      <c r="I277" s="49"/>
      <c r="J277" s="49" t="s">
        <v>10</v>
      </c>
      <c r="K277" s="48"/>
      <c r="L277" s="48"/>
      <c r="M277" s="48"/>
      <c r="N277" s="49" t="s">
        <v>11</v>
      </c>
      <c r="O277" s="50"/>
      <c r="S277" s="49"/>
      <c r="T277" s="51" t="s">
        <v>8</v>
      </c>
      <c r="U277" s="99"/>
      <c r="V277" s="53"/>
      <c r="W277" s="49"/>
      <c r="X277" s="51" t="s">
        <v>9</v>
      </c>
      <c r="Y277" s="99"/>
      <c r="Z277" s="54"/>
      <c r="AA277" s="49"/>
      <c r="AB277" s="51" t="s">
        <v>10</v>
      </c>
      <c r="AC277" s="52"/>
      <c r="AD277" s="55"/>
      <c r="AE277" s="48"/>
      <c r="AF277" s="51" t="s">
        <v>11</v>
      </c>
      <c r="AG277" s="99"/>
      <c r="AH277" s="1" t="str">
        <f aca="false">IF(AC275="But Not Over",Y272,"")</f>
        <v/>
      </c>
      <c r="AI277" s="81" t="str">
        <f aca="false">IF(AC275="But Not Over",VLOOKUP(AH277,'CPI Data'!$A$19:$N$117,14),"")</f>
        <v/>
      </c>
    </row>
    <row r="278" customFormat="false" ht="12" hidden="false" customHeight="false" outlineLevel="0" collapsed="false">
      <c r="A278" s="56" t="s">
        <v>12</v>
      </c>
      <c r="B278" s="57" t="s">
        <v>13</v>
      </c>
      <c r="C278" s="57"/>
      <c r="D278" s="100"/>
      <c r="E278" s="56" t="s">
        <v>12</v>
      </c>
      <c r="F278" s="57" t="s">
        <v>13</v>
      </c>
      <c r="G278" s="57"/>
      <c r="H278" s="100"/>
      <c r="I278" s="56" t="s">
        <v>12</v>
      </c>
      <c r="J278" s="57" t="s">
        <v>13</v>
      </c>
      <c r="K278" s="57"/>
      <c r="L278" s="106"/>
      <c r="M278" s="56" t="s">
        <v>12</v>
      </c>
      <c r="N278" s="57" t="s">
        <v>13</v>
      </c>
      <c r="O278" s="57"/>
      <c r="S278" s="56" t="s">
        <v>12</v>
      </c>
      <c r="T278" s="58" t="s">
        <v>13</v>
      </c>
      <c r="U278" s="58"/>
      <c r="V278" s="101"/>
      <c r="W278" s="56" t="s">
        <v>12</v>
      </c>
      <c r="X278" s="58" t="s">
        <v>13</v>
      </c>
      <c r="Y278" s="58"/>
      <c r="Z278" s="101"/>
      <c r="AA278" s="56" t="s">
        <v>12</v>
      </c>
      <c r="AB278" s="58" t="s">
        <v>13</v>
      </c>
      <c r="AC278" s="58"/>
      <c r="AD278" s="107"/>
      <c r="AE278" s="56" t="s">
        <v>12</v>
      </c>
      <c r="AF278" s="58" t="s">
        <v>13</v>
      </c>
      <c r="AG278" s="58"/>
      <c r="AH278" s="1" t="str">
        <f aca="false">IF(AC276="But Not Over",Y273,"")</f>
        <v/>
      </c>
      <c r="AI278" s="81" t="str">
        <f aca="false">IF(AC276="But Not Over",VLOOKUP(AH278,'CPI Data'!$A$19:$N$117,14),"")</f>
        <v/>
      </c>
    </row>
    <row r="279" customFormat="false" ht="12" hidden="false" customHeight="false" outlineLevel="0" collapsed="false">
      <c r="A279" s="59" t="s">
        <v>14</v>
      </c>
      <c r="B279" s="60" t="s">
        <v>15</v>
      </c>
      <c r="C279" s="60" t="s">
        <v>16</v>
      </c>
      <c r="D279" s="100"/>
      <c r="E279" s="59" t="s">
        <v>14</v>
      </c>
      <c r="F279" s="60" t="s">
        <v>15</v>
      </c>
      <c r="G279" s="60" t="s">
        <v>16</v>
      </c>
      <c r="H279" s="100"/>
      <c r="I279" s="59" t="s">
        <v>14</v>
      </c>
      <c r="J279" s="60" t="s">
        <v>15</v>
      </c>
      <c r="K279" s="60" t="s">
        <v>16</v>
      </c>
      <c r="L279" s="106"/>
      <c r="M279" s="59" t="s">
        <v>14</v>
      </c>
      <c r="N279" s="60" t="s">
        <v>15</v>
      </c>
      <c r="O279" s="60" t="s">
        <v>16</v>
      </c>
      <c r="S279" s="59" t="s">
        <v>14</v>
      </c>
      <c r="T279" s="61" t="s">
        <v>15</v>
      </c>
      <c r="U279" s="61" t="s">
        <v>16</v>
      </c>
      <c r="V279" s="101"/>
      <c r="W279" s="59" t="s">
        <v>14</v>
      </c>
      <c r="X279" s="61" t="s">
        <v>15</v>
      </c>
      <c r="Y279" s="61" t="s">
        <v>16</v>
      </c>
      <c r="Z279" s="101"/>
      <c r="AA279" s="59" t="s">
        <v>14</v>
      </c>
      <c r="AB279" s="61" t="s">
        <v>15</v>
      </c>
      <c r="AC279" s="61" t="s">
        <v>16</v>
      </c>
      <c r="AD279" s="107"/>
      <c r="AE279" s="59" t="s">
        <v>14</v>
      </c>
      <c r="AF279" s="61" t="s">
        <v>15</v>
      </c>
      <c r="AG279" s="61" t="s">
        <v>16</v>
      </c>
      <c r="AH279" s="1" t="str">
        <f aca="false">IF(AC277="But Not Over",Y274,"")</f>
        <v/>
      </c>
      <c r="AI279" s="81" t="str">
        <f aca="false">IF(AC277="But Not Over",VLOOKUP(AH279,'CPI Data'!$A$19:$N$117,14),"")</f>
        <v/>
      </c>
    </row>
    <row r="280" customFormat="false" ht="12" hidden="false" customHeight="false" outlineLevel="0" collapsed="false">
      <c r="A280" s="91" t="n">
        <v>0.15</v>
      </c>
      <c r="B280" s="92" t="n">
        <v>0</v>
      </c>
      <c r="C280" s="92" t="n">
        <v>30950</v>
      </c>
      <c r="D280" s="92"/>
      <c r="E280" s="91" t="n">
        <v>0.15</v>
      </c>
      <c r="F280" s="92" t="n">
        <v>0</v>
      </c>
      <c r="G280" s="92" t="n">
        <v>15475</v>
      </c>
      <c r="H280" s="102"/>
      <c r="I280" s="91" t="n">
        <v>0.15</v>
      </c>
      <c r="J280" s="92" t="n">
        <v>0</v>
      </c>
      <c r="K280" s="92" t="n">
        <v>18550</v>
      </c>
      <c r="L280" s="103"/>
      <c r="M280" s="91" t="n">
        <v>0.15</v>
      </c>
      <c r="N280" s="92" t="n">
        <v>0</v>
      </c>
      <c r="O280" s="92" t="n">
        <v>24850</v>
      </c>
      <c r="S280" s="91" t="n">
        <v>0.15</v>
      </c>
      <c r="T280" s="2" t="n">
        <f aca="false">B280*$AI$23/$AI$281</f>
        <v>0</v>
      </c>
      <c r="U280" s="2" t="n">
        <f aca="false">C280*$AI$23/$AI$281</f>
        <v>57305.9217741936</v>
      </c>
      <c r="V280" s="3" t="n">
        <f aca="false">D280*$AI$23/$AI$281</f>
        <v>0</v>
      </c>
      <c r="W280" s="91" t="n">
        <v>0.15</v>
      </c>
      <c r="X280" s="2" t="n">
        <f aca="false">F280*$AI$23/$AI$281</f>
        <v>0</v>
      </c>
      <c r="Y280" s="2" t="n">
        <f aca="false">G280*$AI$23/$AI$281</f>
        <v>28652.9608870968</v>
      </c>
      <c r="Z280" s="3" t="n">
        <f aca="false">H280*$AI$23/$AI$281</f>
        <v>0</v>
      </c>
      <c r="AA280" s="91" t="n">
        <v>0.15</v>
      </c>
      <c r="AB280" s="2" t="n">
        <f aca="false">J280*$AI$23/$AI$281</f>
        <v>0</v>
      </c>
      <c r="AC280" s="2" t="n">
        <f aca="false">K280*$AI$23/$AI$281</f>
        <v>34346.5217741935</v>
      </c>
      <c r="AD280" s="3" t="n">
        <f aca="false">L280*$AI$23/$AI$281</f>
        <v>0</v>
      </c>
      <c r="AE280" s="91" t="n">
        <v>0.15</v>
      </c>
      <c r="AF280" s="2" t="n">
        <f aca="false">N280*$AI$23/$AI$281</f>
        <v>0</v>
      </c>
      <c r="AG280" s="2" t="n">
        <f aca="false">O280*$AI$23/$AI$281</f>
        <v>46011.3782258065</v>
      </c>
      <c r="AH280" s="1" t="str">
        <f aca="false">IF(AC278="But Not Over",Y275,"")</f>
        <v/>
      </c>
      <c r="AI280" s="81" t="str">
        <f aca="false">IF(AC278="But Not Over",VLOOKUP(AH280,'CPI Data'!$A$19:$N$117,14),"")</f>
        <v/>
      </c>
    </row>
    <row r="281" customFormat="false" ht="12" hidden="false" customHeight="false" outlineLevel="0" collapsed="false">
      <c r="A281" s="91" t="n">
        <v>0.28</v>
      </c>
      <c r="B281" s="92" t="n">
        <v>30950</v>
      </c>
      <c r="C281" s="95" t="s">
        <v>18</v>
      </c>
      <c r="D281" s="92"/>
      <c r="E281" s="91" t="n">
        <v>0.28</v>
      </c>
      <c r="F281" s="92" t="n">
        <v>15475</v>
      </c>
      <c r="G281" s="95" t="s">
        <v>18</v>
      </c>
      <c r="H281" s="102"/>
      <c r="I281" s="91" t="n">
        <v>0.28</v>
      </c>
      <c r="J281" s="92" t="n">
        <v>18550</v>
      </c>
      <c r="K281" s="95" t="s">
        <v>18</v>
      </c>
      <c r="L281" s="103"/>
      <c r="M281" s="91" t="n">
        <v>0.28</v>
      </c>
      <c r="N281" s="92" t="n">
        <v>24850</v>
      </c>
      <c r="O281" s="95" t="s">
        <v>18</v>
      </c>
      <c r="S281" s="91" t="n">
        <v>0.28</v>
      </c>
      <c r="T281" s="2" t="n">
        <f aca="false">B281*$AI$23/$AI$281</f>
        <v>57305.9217741936</v>
      </c>
      <c r="U281" s="79" t="s">
        <v>18</v>
      </c>
      <c r="W281" s="91" t="n">
        <v>0.28</v>
      </c>
      <c r="X281" s="2" t="n">
        <f aca="false">F281*$AI$23/$AI$281</f>
        <v>28652.9608870968</v>
      </c>
      <c r="Y281" s="79" t="s">
        <v>18</v>
      </c>
      <c r="Z281" s="80"/>
      <c r="AA281" s="91" t="n">
        <v>0.28</v>
      </c>
      <c r="AB281" s="2" t="n">
        <f aca="false">J281*$AI$23/$AI$281</f>
        <v>34346.5217741935</v>
      </c>
      <c r="AC281" s="79" t="s">
        <v>18</v>
      </c>
      <c r="AD281" s="98"/>
      <c r="AE281" s="91" t="n">
        <v>0.28</v>
      </c>
      <c r="AF281" s="2" t="n">
        <f aca="false">N281*$AI$23/$AI$281</f>
        <v>46011.3782258065</v>
      </c>
      <c r="AG281" s="79" t="s">
        <v>18</v>
      </c>
      <c r="AH281" s="1" t="n">
        <f aca="false">IF(AC279="But Not Over",Y276,"")</f>
        <v>1989</v>
      </c>
      <c r="AI281" s="81" t="n">
        <f aca="false">IF(AC279="But Not Over",VLOOKUP(AH281,'CPI Data'!$A$19:$N$117,14),"")</f>
        <v>124</v>
      </c>
    </row>
    <row r="282" customFormat="false" ht="30.75" hidden="false" customHeight="true" outlineLevel="0" collapsed="false">
      <c r="A282" s="109" t="s">
        <v>27</v>
      </c>
      <c r="B282" s="109"/>
      <c r="C282" s="109"/>
      <c r="D282" s="109"/>
      <c r="E282" s="109"/>
      <c r="F282" s="109"/>
      <c r="G282" s="109"/>
      <c r="H282" s="109"/>
      <c r="I282" s="109"/>
      <c r="J282" s="109"/>
      <c r="K282" s="109"/>
      <c r="L282" s="109"/>
      <c r="M282" s="109"/>
      <c r="N282" s="109"/>
      <c r="O282" s="109"/>
      <c r="S282" s="109" t="s">
        <v>27</v>
      </c>
      <c r="T282" s="109"/>
      <c r="U282" s="109"/>
      <c r="V282" s="109"/>
      <c r="W282" s="109"/>
      <c r="X282" s="109"/>
      <c r="Y282" s="109"/>
      <c r="Z282" s="109"/>
      <c r="AA282" s="109"/>
      <c r="AB282" s="109"/>
      <c r="AC282" s="109"/>
      <c r="AD282" s="109"/>
      <c r="AE282" s="109"/>
      <c r="AF282" s="109"/>
      <c r="AG282" s="109"/>
      <c r="AH282" s="1" t="str">
        <f aca="false">IF(AC280="But Not Over",Y277,"")</f>
        <v/>
      </c>
      <c r="AI282" s="81" t="str">
        <f aca="false">IF(AC280="But Not Over",VLOOKUP(AH282,'CPI Data'!$A$19:$N$117,14),"")</f>
        <v/>
      </c>
    </row>
    <row r="283" customFormat="false" ht="12" hidden="false" customHeight="false" outlineLevel="0" collapsed="false">
      <c r="A283" s="66" t="s">
        <v>26</v>
      </c>
      <c r="B283" s="42"/>
      <c r="C283" s="42"/>
      <c r="E283" s="42"/>
      <c r="F283" s="42"/>
      <c r="G283" s="42"/>
      <c r="H283" s="67"/>
      <c r="I283" s="42"/>
      <c r="J283" s="42"/>
      <c r="K283" s="42"/>
      <c r="L283" s="42"/>
      <c r="M283" s="42"/>
      <c r="N283" s="42"/>
      <c r="O283" s="42"/>
      <c r="S283" s="66" t="s">
        <v>26</v>
      </c>
      <c r="T283" s="45"/>
      <c r="U283" s="45"/>
      <c r="W283" s="42"/>
      <c r="X283" s="45"/>
      <c r="Y283" s="45"/>
      <c r="Z283" s="68"/>
      <c r="AA283" s="42"/>
      <c r="AB283" s="45"/>
      <c r="AC283" s="45"/>
      <c r="AD283" s="47"/>
      <c r="AE283" s="42"/>
      <c r="AF283" s="45"/>
      <c r="AG283" s="45"/>
      <c r="AH283" s="1" t="str">
        <f aca="false">IF(AC281="But Not Over",Y278,"")</f>
        <v/>
      </c>
      <c r="AI283" s="81" t="str">
        <f aca="false">IF(AC281="But Not Over",VLOOKUP(AH283,'CPI Data'!$A$19:$N$117,14),"")</f>
        <v/>
      </c>
    </row>
    <row r="284" customFormat="false" ht="12" hidden="false" customHeight="false" outlineLevel="0" collapsed="false">
      <c r="A284" s="64"/>
      <c r="E284" s="64"/>
      <c r="H284" s="64"/>
      <c r="I284" s="64"/>
      <c r="L284" s="97"/>
      <c r="M284" s="64"/>
      <c r="S284" s="64"/>
      <c r="W284" s="64"/>
      <c r="Z284" s="80"/>
      <c r="AA284" s="64"/>
      <c r="AD284" s="98"/>
      <c r="AE284" s="64"/>
      <c r="AH284" s="1" t="str">
        <f aca="false">IF(AC282="But Not Over",Y279,"")</f>
        <v/>
      </c>
      <c r="AI284" s="81" t="str">
        <f aca="false">IF(AC282="But Not Over",VLOOKUP(AH284,'CPI Data'!$A$19:$N$117,14),"")</f>
        <v/>
      </c>
    </row>
    <row r="285" customFormat="false" ht="12.75" hidden="false" customHeight="false" outlineLevel="0" collapsed="false">
      <c r="A285" s="64"/>
      <c r="B285" s="74"/>
      <c r="C285" s="43" t="s">
        <v>7</v>
      </c>
      <c r="E285" s="64"/>
      <c r="G285" s="75" t="n">
        <v>1988</v>
      </c>
      <c r="H285" s="75"/>
      <c r="I285" s="75"/>
      <c r="J285" s="74"/>
      <c r="L285" s="97"/>
      <c r="M285" s="64"/>
      <c r="N285" s="74"/>
      <c r="S285" s="64"/>
      <c r="T285" s="77"/>
      <c r="U285" s="69" t="s">
        <v>21</v>
      </c>
      <c r="W285" s="64"/>
      <c r="Y285" s="75" t="n">
        <v>1988</v>
      </c>
      <c r="Z285" s="75"/>
      <c r="AA285" s="75"/>
      <c r="AB285" s="46" t="str">
        <f aca="false">CONCATENATE("CPI: ",AI290)</f>
        <v>CPI: 118.3</v>
      </c>
      <c r="AD285" s="98"/>
      <c r="AE285" s="64"/>
      <c r="AF285" s="77"/>
      <c r="AH285" s="1" t="str">
        <f aca="false">IF(AC283="But Not Over",Y280,"")</f>
        <v/>
      </c>
      <c r="AI285" s="81" t="str">
        <f aca="false">IF(AC283="But Not Over",VLOOKUP(AH285,'CPI Data'!$A$19:$N$117,14),"")</f>
        <v/>
      </c>
    </row>
    <row r="286" customFormat="false" ht="12" hidden="false" customHeight="false" outlineLevel="0" collapsed="false">
      <c r="A286" s="49"/>
      <c r="B286" s="49" t="s">
        <v>8</v>
      </c>
      <c r="C286" s="50"/>
      <c r="D286" s="50"/>
      <c r="E286" s="49"/>
      <c r="F286" s="49" t="s">
        <v>9</v>
      </c>
      <c r="G286" s="50"/>
      <c r="H286" s="49"/>
      <c r="I286" s="49"/>
      <c r="J286" s="49" t="s">
        <v>10</v>
      </c>
      <c r="K286" s="48"/>
      <c r="L286" s="48"/>
      <c r="M286" s="48"/>
      <c r="N286" s="49" t="s">
        <v>11</v>
      </c>
      <c r="O286" s="50"/>
      <c r="S286" s="49"/>
      <c r="T286" s="51" t="s">
        <v>8</v>
      </c>
      <c r="U286" s="99"/>
      <c r="V286" s="53"/>
      <c r="W286" s="49"/>
      <c r="X286" s="51" t="s">
        <v>9</v>
      </c>
      <c r="Y286" s="99"/>
      <c r="Z286" s="54"/>
      <c r="AA286" s="49"/>
      <c r="AB286" s="51" t="s">
        <v>10</v>
      </c>
      <c r="AC286" s="52"/>
      <c r="AD286" s="55"/>
      <c r="AE286" s="48"/>
      <c r="AF286" s="51" t="s">
        <v>11</v>
      </c>
      <c r="AG286" s="99"/>
      <c r="AH286" s="1" t="str">
        <f aca="false">IF(AC284="But Not Over",Y281,"")</f>
        <v/>
      </c>
      <c r="AI286" s="81" t="str">
        <f aca="false">IF(AC284="But Not Over",VLOOKUP(AH286,'CPI Data'!$A$19:$N$117,14),"")</f>
        <v/>
      </c>
    </row>
    <row r="287" customFormat="false" ht="12" hidden="false" customHeight="false" outlineLevel="0" collapsed="false">
      <c r="A287" s="56" t="s">
        <v>12</v>
      </c>
      <c r="B287" s="57" t="s">
        <v>13</v>
      </c>
      <c r="C287" s="57"/>
      <c r="D287" s="100"/>
      <c r="E287" s="56" t="s">
        <v>12</v>
      </c>
      <c r="F287" s="57" t="s">
        <v>13</v>
      </c>
      <c r="G287" s="57"/>
      <c r="H287" s="100"/>
      <c r="I287" s="56" t="s">
        <v>12</v>
      </c>
      <c r="J287" s="57" t="s">
        <v>13</v>
      </c>
      <c r="K287" s="57"/>
      <c r="L287" s="106"/>
      <c r="M287" s="56" t="s">
        <v>12</v>
      </c>
      <c r="N287" s="57" t="s">
        <v>13</v>
      </c>
      <c r="O287" s="57"/>
      <c r="S287" s="56" t="s">
        <v>12</v>
      </c>
      <c r="T287" s="58" t="s">
        <v>13</v>
      </c>
      <c r="U287" s="58"/>
      <c r="V287" s="101"/>
      <c r="W287" s="56" t="s">
        <v>12</v>
      </c>
      <c r="X287" s="58" t="s">
        <v>13</v>
      </c>
      <c r="Y287" s="58"/>
      <c r="Z287" s="101"/>
      <c r="AA287" s="56" t="s">
        <v>12</v>
      </c>
      <c r="AB287" s="58" t="s">
        <v>13</v>
      </c>
      <c r="AC287" s="58"/>
      <c r="AD287" s="107"/>
      <c r="AE287" s="56" t="s">
        <v>12</v>
      </c>
      <c r="AF287" s="58" t="s">
        <v>13</v>
      </c>
      <c r="AG287" s="58"/>
      <c r="AH287" s="1" t="str">
        <f aca="false">IF(AC285="But Not Over",Y282,"")</f>
        <v/>
      </c>
      <c r="AI287" s="81" t="str">
        <f aca="false">IF(AC285="But Not Over",VLOOKUP(AH287,'CPI Data'!$A$19:$N$117,14),"")</f>
        <v/>
      </c>
    </row>
    <row r="288" customFormat="false" ht="12" hidden="false" customHeight="false" outlineLevel="0" collapsed="false">
      <c r="A288" s="59" t="s">
        <v>14</v>
      </c>
      <c r="B288" s="60" t="s">
        <v>15</v>
      </c>
      <c r="C288" s="60" t="s">
        <v>16</v>
      </c>
      <c r="D288" s="100"/>
      <c r="E288" s="59" t="s">
        <v>14</v>
      </c>
      <c r="F288" s="60" t="s">
        <v>15</v>
      </c>
      <c r="G288" s="60" t="s">
        <v>16</v>
      </c>
      <c r="H288" s="100"/>
      <c r="I288" s="59" t="s">
        <v>14</v>
      </c>
      <c r="J288" s="60" t="s">
        <v>15</v>
      </c>
      <c r="K288" s="60" t="s">
        <v>16</v>
      </c>
      <c r="L288" s="106"/>
      <c r="M288" s="59" t="s">
        <v>14</v>
      </c>
      <c r="N288" s="60" t="s">
        <v>15</v>
      </c>
      <c r="O288" s="60" t="s">
        <v>16</v>
      </c>
      <c r="S288" s="59" t="s">
        <v>14</v>
      </c>
      <c r="T288" s="61" t="s">
        <v>15</v>
      </c>
      <c r="U288" s="61" t="s">
        <v>16</v>
      </c>
      <c r="V288" s="101"/>
      <c r="W288" s="59" t="s">
        <v>14</v>
      </c>
      <c r="X288" s="61" t="s">
        <v>15</v>
      </c>
      <c r="Y288" s="61" t="s">
        <v>16</v>
      </c>
      <c r="Z288" s="101"/>
      <c r="AA288" s="59" t="s">
        <v>14</v>
      </c>
      <c r="AB288" s="61" t="s">
        <v>15</v>
      </c>
      <c r="AC288" s="61" t="s">
        <v>16</v>
      </c>
      <c r="AD288" s="107"/>
      <c r="AE288" s="59" t="s">
        <v>14</v>
      </c>
      <c r="AF288" s="61" t="s">
        <v>15</v>
      </c>
      <c r="AG288" s="61" t="s">
        <v>16</v>
      </c>
      <c r="AH288" s="1" t="str">
        <f aca="false">IF(AC286="But Not Over",Y283,"")</f>
        <v/>
      </c>
      <c r="AI288" s="81" t="str">
        <f aca="false">IF(AC286="But Not Over",VLOOKUP(AH288,'CPI Data'!$A$19:$N$117,14),"")</f>
        <v/>
      </c>
    </row>
    <row r="289" customFormat="false" ht="12" hidden="false" customHeight="false" outlineLevel="0" collapsed="false">
      <c r="A289" s="91" t="n">
        <v>0.15</v>
      </c>
      <c r="B289" s="92" t="n">
        <v>0</v>
      </c>
      <c r="C289" s="92" t="n">
        <v>29750</v>
      </c>
      <c r="D289" s="92"/>
      <c r="E289" s="91" t="n">
        <v>0.15</v>
      </c>
      <c r="F289" s="92" t="n">
        <v>0</v>
      </c>
      <c r="G289" s="92" t="n">
        <v>14875</v>
      </c>
      <c r="H289" s="102"/>
      <c r="I289" s="91" t="n">
        <v>0.15</v>
      </c>
      <c r="J289" s="92" t="n">
        <v>0</v>
      </c>
      <c r="K289" s="92" t="n">
        <v>17850</v>
      </c>
      <c r="L289" s="103"/>
      <c r="M289" s="91" t="n">
        <v>0.15</v>
      </c>
      <c r="N289" s="92" t="n">
        <v>0</v>
      </c>
      <c r="O289" s="92" t="n">
        <v>23900</v>
      </c>
      <c r="S289" s="91" t="n">
        <v>0.15</v>
      </c>
      <c r="T289" s="2" t="n">
        <f aca="false">B289*$AI$23/$AI$290</f>
        <v>0</v>
      </c>
      <c r="U289" s="2" t="n">
        <f aca="false">C289*$AI$23/$AI$290</f>
        <v>57738.1360946746</v>
      </c>
      <c r="V289" s="3" t="n">
        <f aca="false">D289*$AI$23/$AI$290</f>
        <v>0</v>
      </c>
      <c r="W289" s="91" t="n">
        <v>0.15</v>
      </c>
      <c r="X289" s="2" t="n">
        <f aca="false">F289*$AI$23/$AI$290</f>
        <v>0</v>
      </c>
      <c r="Y289" s="2" t="n">
        <f aca="false">G289*$AI$23/$AI$290</f>
        <v>28869.0680473373</v>
      </c>
      <c r="Z289" s="3" t="n">
        <f aca="false">H289*$AI$23/$AI$290</f>
        <v>0</v>
      </c>
      <c r="AA289" s="91" t="n">
        <v>0.15</v>
      </c>
      <c r="AB289" s="2" t="n">
        <f aca="false">J289*$AI$23/$AI$290</f>
        <v>0</v>
      </c>
      <c r="AC289" s="2" t="n">
        <f aca="false">K289*$AI$23/$AI$290</f>
        <v>34642.8816568047</v>
      </c>
      <c r="AD289" s="3" t="n">
        <f aca="false">L289*$AI$23/$AI$290</f>
        <v>0</v>
      </c>
      <c r="AE289" s="91" t="n">
        <v>0.15</v>
      </c>
      <c r="AF289" s="2" t="n">
        <f aca="false">N289*$AI$23/$AI$290</f>
        <v>0</v>
      </c>
      <c r="AG289" s="2" t="n">
        <f aca="false">O289*$AI$23/$AI$290</f>
        <v>46384.5866441251</v>
      </c>
      <c r="AH289" s="1" t="str">
        <f aca="false">IF(AC287="But Not Over",Y284,"")</f>
        <v/>
      </c>
      <c r="AI289" s="81" t="str">
        <f aca="false">IF(AC287="But Not Over",VLOOKUP(AH289,'CPI Data'!$A$19:$N$117,14),"")</f>
        <v/>
      </c>
    </row>
    <row r="290" customFormat="false" ht="12" hidden="false" customHeight="false" outlineLevel="0" collapsed="false">
      <c r="A290" s="91" t="n">
        <v>0.28</v>
      </c>
      <c r="B290" s="92" t="n">
        <v>29750</v>
      </c>
      <c r="C290" s="95" t="s">
        <v>18</v>
      </c>
      <c r="D290" s="92"/>
      <c r="E290" s="91" t="n">
        <v>0.28</v>
      </c>
      <c r="F290" s="92" t="n">
        <v>14875</v>
      </c>
      <c r="G290" s="95" t="s">
        <v>18</v>
      </c>
      <c r="H290" s="102"/>
      <c r="I290" s="91" t="n">
        <v>0.28</v>
      </c>
      <c r="J290" s="92" t="n">
        <v>17850</v>
      </c>
      <c r="K290" s="95" t="s">
        <v>18</v>
      </c>
      <c r="L290" s="103"/>
      <c r="M290" s="91" t="n">
        <v>0.28</v>
      </c>
      <c r="N290" s="92" t="n">
        <v>23900</v>
      </c>
      <c r="O290" s="95" t="s">
        <v>18</v>
      </c>
      <c r="S290" s="91" t="n">
        <v>0.28</v>
      </c>
      <c r="T290" s="2" t="n">
        <f aca="false">B290*$AI$23/$AI$290</f>
        <v>57738.1360946746</v>
      </c>
      <c r="U290" s="79" t="s">
        <v>18</v>
      </c>
      <c r="W290" s="91" t="n">
        <v>0.28</v>
      </c>
      <c r="X290" s="2" t="n">
        <f aca="false">F290*$AI$23/$AI$290</f>
        <v>28869.0680473373</v>
      </c>
      <c r="Y290" s="79" t="s">
        <v>18</v>
      </c>
      <c r="Z290" s="80"/>
      <c r="AA290" s="91" t="n">
        <v>0.28</v>
      </c>
      <c r="AB290" s="2" t="n">
        <f aca="false">J290*$AI$23/$AI$290</f>
        <v>34642.8816568047</v>
      </c>
      <c r="AC290" s="79" t="s">
        <v>18</v>
      </c>
      <c r="AD290" s="98"/>
      <c r="AE290" s="91" t="n">
        <v>0.28</v>
      </c>
      <c r="AF290" s="2" t="n">
        <f aca="false">N290*$AI$23/$AI$290</f>
        <v>46384.5866441251</v>
      </c>
      <c r="AG290" s="79" t="s">
        <v>18</v>
      </c>
      <c r="AH290" s="1" t="n">
        <f aca="false">IF(AC288="But Not Over",Y285,"")</f>
        <v>1988</v>
      </c>
      <c r="AI290" s="81" t="n">
        <f aca="false">IF(AC288="But Not Over",VLOOKUP(AH290,'CPI Data'!$A$19:$N$117,14),"")</f>
        <v>118.3</v>
      </c>
    </row>
    <row r="291" customFormat="false" ht="29.25" hidden="false" customHeight="true" outlineLevel="0" collapsed="false">
      <c r="A291" s="108" t="s">
        <v>28</v>
      </c>
      <c r="B291" s="108"/>
      <c r="C291" s="108"/>
      <c r="D291" s="108"/>
      <c r="E291" s="108"/>
      <c r="F291" s="108"/>
      <c r="G291" s="108"/>
      <c r="H291" s="108"/>
      <c r="I291" s="108"/>
      <c r="J291" s="108"/>
      <c r="K291" s="108"/>
      <c r="L291" s="108"/>
      <c r="M291" s="108"/>
      <c r="N291" s="108"/>
      <c r="O291" s="108"/>
      <c r="S291" s="108" t="s">
        <v>28</v>
      </c>
      <c r="T291" s="108"/>
      <c r="U291" s="108"/>
      <c r="V291" s="108"/>
      <c r="W291" s="108"/>
      <c r="X291" s="108"/>
      <c r="Y291" s="108"/>
      <c r="Z291" s="108"/>
      <c r="AA291" s="108"/>
      <c r="AB291" s="108"/>
      <c r="AC291" s="108"/>
      <c r="AD291" s="108"/>
      <c r="AE291" s="108"/>
      <c r="AF291" s="108"/>
      <c r="AG291" s="108"/>
      <c r="AH291" s="1" t="str">
        <f aca="false">IF(AC289="But Not Over",Y286,"")</f>
        <v/>
      </c>
      <c r="AI291" s="81" t="str">
        <f aca="false">IF(AC289="But Not Over",VLOOKUP(AH291,'CPI Data'!$A$19:$N$117,14),"")</f>
        <v/>
      </c>
    </row>
    <row r="292" customFormat="false" ht="12" hidden="false" customHeight="false" outlineLevel="0" collapsed="false">
      <c r="A292" s="66" t="s">
        <v>26</v>
      </c>
      <c r="B292" s="42"/>
      <c r="C292" s="42"/>
      <c r="E292" s="42"/>
      <c r="F292" s="42"/>
      <c r="G292" s="42"/>
      <c r="H292" s="67"/>
      <c r="I292" s="42"/>
      <c r="J292" s="42"/>
      <c r="K292" s="42"/>
      <c r="L292" s="42"/>
      <c r="M292" s="42"/>
      <c r="N292" s="42"/>
      <c r="O292" s="42"/>
      <c r="S292" s="66" t="s">
        <v>26</v>
      </c>
      <c r="T292" s="45"/>
      <c r="U292" s="45"/>
      <c r="W292" s="42"/>
      <c r="X292" s="45"/>
      <c r="Y292" s="45"/>
      <c r="Z292" s="68"/>
      <c r="AA292" s="42"/>
      <c r="AB292" s="45"/>
      <c r="AC292" s="45"/>
      <c r="AD292" s="47"/>
      <c r="AE292" s="42"/>
      <c r="AF292" s="45"/>
      <c r="AG292" s="45"/>
      <c r="AH292" s="1" t="str">
        <f aca="false">IF(AC290="But Not Over",Y287,"")</f>
        <v/>
      </c>
      <c r="AI292" s="81" t="str">
        <f aca="false">IF(AC290="But Not Over",VLOOKUP(AH292,'CPI Data'!$A$19:$N$117,14),"")</f>
        <v/>
      </c>
    </row>
    <row r="293" customFormat="false" ht="12" hidden="false" customHeight="false" outlineLevel="0" collapsed="false">
      <c r="A293" s="66"/>
      <c r="B293" s="42"/>
      <c r="C293" s="42"/>
      <c r="E293" s="42"/>
      <c r="F293" s="42"/>
      <c r="G293" s="42"/>
      <c r="H293" s="67"/>
      <c r="I293" s="42"/>
      <c r="J293" s="42"/>
      <c r="K293" s="42"/>
      <c r="L293" s="42"/>
      <c r="M293" s="42"/>
      <c r="N293" s="42"/>
      <c r="O293" s="42"/>
      <c r="S293" s="66"/>
      <c r="T293" s="45"/>
      <c r="U293" s="45"/>
      <c r="W293" s="42"/>
      <c r="X293" s="45"/>
      <c r="Y293" s="45"/>
      <c r="Z293" s="68"/>
      <c r="AA293" s="42"/>
      <c r="AB293" s="45"/>
      <c r="AC293" s="45"/>
      <c r="AD293" s="47"/>
      <c r="AE293" s="42"/>
      <c r="AF293" s="45"/>
      <c r="AG293" s="45"/>
      <c r="AH293" s="1" t="str">
        <f aca="false">IF(AC291="But Not Over",Y288,"")</f>
        <v/>
      </c>
      <c r="AI293" s="81" t="str">
        <f aca="false">IF(AC291="But Not Over",VLOOKUP(AH293,'CPI Data'!$A$19:$N$117,14),"")</f>
        <v/>
      </c>
    </row>
    <row r="294" customFormat="false" ht="12.75" hidden="false" customHeight="false" outlineLevel="0" collapsed="false">
      <c r="A294" s="64"/>
      <c r="B294" s="74"/>
      <c r="C294" s="43" t="s">
        <v>7</v>
      </c>
      <c r="E294" s="64"/>
      <c r="G294" s="75" t="n">
        <v>1987</v>
      </c>
      <c r="H294" s="75"/>
      <c r="I294" s="75"/>
      <c r="J294" s="74"/>
      <c r="L294" s="97"/>
      <c r="M294" s="64"/>
      <c r="N294" s="74"/>
      <c r="S294" s="64"/>
      <c r="T294" s="77"/>
      <c r="U294" s="69" t="s">
        <v>21</v>
      </c>
      <c r="W294" s="64"/>
      <c r="Y294" s="75" t="n">
        <v>1987</v>
      </c>
      <c r="Z294" s="75"/>
      <c r="AA294" s="75"/>
      <c r="AB294" s="46" t="str">
        <f aca="false">CONCATENATE("CPI: ",AI299)</f>
        <v>CPI: 113.6</v>
      </c>
      <c r="AD294" s="98"/>
      <c r="AE294" s="64"/>
      <c r="AF294" s="77"/>
      <c r="AH294" s="1" t="str">
        <f aca="false">IF(AC292="But Not Over",Y289,"")</f>
        <v/>
      </c>
      <c r="AI294" s="81" t="str">
        <f aca="false">IF(AC292="But Not Over",VLOOKUP(AH294,'CPI Data'!$A$19:$N$117,14),"")</f>
        <v/>
      </c>
    </row>
    <row r="295" customFormat="false" ht="12" hidden="false" customHeight="false" outlineLevel="0" collapsed="false">
      <c r="A295" s="49"/>
      <c r="B295" s="49" t="s">
        <v>8</v>
      </c>
      <c r="C295" s="50"/>
      <c r="D295" s="50"/>
      <c r="E295" s="49"/>
      <c r="F295" s="49" t="s">
        <v>9</v>
      </c>
      <c r="G295" s="50"/>
      <c r="H295" s="49"/>
      <c r="I295" s="49"/>
      <c r="J295" s="49" t="s">
        <v>10</v>
      </c>
      <c r="K295" s="48"/>
      <c r="L295" s="48"/>
      <c r="M295" s="48"/>
      <c r="N295" s="49" t="s">
        <v>11</v>
      </c>
      <c r="O295" s="50"/>
      <c r="S295" s="49"/>
      <c r="T295" s="51" t="s">
        <v>8</v>
      </c>
      <c r="U295" s="99"/>
      <c r="V295" s="53"/>
      <c r="W295" s="49"/>
      <c r="X295" s="51" t="s">
        <v>9</v>
      </c>
      <c r="Y295" s="99"/>
      <c r="Z295" s="54"/>
      <c r="AA295" s="49"/>
      <c r="AB295" s="51" t="s">
        <v>10</v>
      </c>
      <c r="AC295" s="52"/>
      <c r="AD295" s="55"/>
      <c r="AE295" s="48"/>
      <c r="AF295" s="51" t="s">
        <v>11</v>
      </c>
      <c r="AG295" s="99"/>
      <c r="AH295" s="1" t="str">
        <f aca="false">IF(AC293="But Not Over",Y290,"")</f>
        <v/>
      </c>
      <c r="AI295" s="81" t="str">
        <f aca="false">IF(AC293="But Not Over",VLOOKUP(AH295,'CPI Data'!$A$19:$N$117,14),"")</f>
        <v/>
      </c>
    </row>
    <row r="296" customFormat="false" ht="12" hidden="false" customHeight="false" outlineLevel="0" collapsed="false">
      <c r="A296" s="56" t="s">
        <v>12</v>
      </c>
      <c r="B296" s="57" t="s">
        <v>13</v>
      </c>
      <c r="C296" s="57"/>
      <c r="D296" s="100"/>
      <c r="E296" s="56" t="s">
        <v>12</v>
      </c>
      <c r="F296" s="57" t="s">
        <v>13</v>
      </c>
      <c r="G296" s="57"/>
      <c r="H296" s="100"/>
      <c r="I296" s="56" t="s">
        <v>12</v>
      </c>
      <c r="J296" s="57" t="s">
        <v>13</v>
      </c>
      <c r="K296" s="57"/>
      <c r="L296" s="106"/>
      <c r="M296" s="56" t="s">
        <v>12</v>
      </c>
      <c r="N296" s="57" t="s">
        <v>13</v>
      </c>
      <c r="O296" s="57"/>
      <c r="S296" s="56" t="s">
        <v>12</v>
      </c>
      <c r="T296" s="58" t="s">
        <v>13</v>
      </c>
      <c r="U296" s="58"/>
      <c r="V296" s="101"/>
      <c r="W296" s="56" t="s">
        <v>12</v>
      </c>
      <c r="X296" s="58" t="s">
        <v>13</v>
      </c>
      <c r="Y296" s="58"/>
      <c r="Z296" s="101"/>
      <c r="AA296" s="56" t="s">
        <v>12</v>
      </c>
      <c r="AB296" s="58" t="s">
        <v>13</v>
      </c>
      <c r="AC296" s="58"/>
      <c r="AD296" s="107"/>
      <c r="AE296" s="56" t="s">
        <v>12</v>
      </c>
      <c r="AF296" s="58" t="s">
        <v>13</v>
      </c>
      <c r="AG296" s="58"/>
      <c r="AH296" s="1" t="str">
        <f aca="false">IF(AC294="But Not Over",Y291,"")</f>
        <v/>
      </c>
      <c r="AI296" s="81" t="str">
        <f aca="false">IF(AC294="But Not Over",VLOOKUP(AH296,'CPI Data'!$A$19:$N$117,14),"")</f>
        <v/>
      </c>
    </row>
    <row r="297" customFormat="false" ht="12" hidden="false" customHeight="false" outlineLevel="0" collapsed="false">
      <c r="A297" s="59" t="s">
        <v>14</v>
      </c>
      <c r="B297" s="60" t="s">
        <v>15</v>
      </c>
      <c r="C297" s="60" t="s">
        <v>16</v>
      </c>
      <c r="D297" s="100"/>
      <c r="E297" s="59" t="s">
        <v>14</v>
      </c>
      <c r="F297" s="60" t="s">
        <v>15</v>
      </c>
      <c r="G297" s="60" t="s">
        <v>16</v>
      </c>
      <c r="H297" s="100"/>
      <c r="I297" s="59" t="s">
        <v>14</v>
      </c>
      <c r="J297" s="60" t="s">
        <v>15</v>
      </c>
      <c r="K297" s="60" t="s">
        <v>16</v>
      </c>
      <c r="L297" s="106"/>
      <c r="M297" s="59" t="s">
        <v>14</v>
      </c>
      <c r="N297" s="60" t="s">
        <v>15</v>
      </c>
      <c r="O297" s="60" t="s">
        <v>16</v>
      </c>
      <c r="S297" s="59" t="s">
        <v>14</v>
      </c>
      <c r="T297" s="61" t="s">
        <v>15</v>
      </c>
      <c r="U297" s="61" t="s">
        <v>16</v>
      </c>
      <c r="V297" s="101"/>
      <c r="W297" s="59" t="s">
        <v>14</v>
      </c>
      <c r="X297" s="61" t="s">
        <v>15</v>
      </c>
      <c r="Y297" s="61" t="s">
        <v>16</v>
      </c>
      <c r="Z297" s="101"/>
      <c r="AA297" s="59" t="s">
        <v>14</v>
      </c>
      <c r="AB297" s="61" t="s">
        <v>15</v>
      </c>
      <c r="AC297" s="61" t="s">
        <v>16</v>
      </c>
      <c r="AD297" s="107"/>
      <c r="AE297" s="59" t="s">
        <v>14</v>
      </c>
      <c r="AF297" s="61" t="s">
        <v>15</v>
      </c>
      <c r="AG297" s="61" t="s">
        <v>16</v>
      </c>
      <c r="AH297" s="1" t="str">
        <f aca="false">IF(AC295="But Not Over",Y292,"")</f>
        <v/>
      </c>
      <c r="AI297" s="81" t="str">
        <f aca="false">IF(AC295="But Not Over",VLOOKUP(AH297,'CPI Data'!$A$19:$N$117,14),"")</f>
        <v/>
      </c>
    </row>
    <row r="298" customFormat="false" ht="12" hidden="false" customHeight="false" outlineLevel="0" collapsed="false">
      <c r="A298" s="91" t="n">
        <v>0.11</v>
      </c>
      <c r="B298" s="92" t="n">
        <v>0</v>
      </c>
      <c r="C298" s="92" t="n">
        <v>3000</v>
      </c>
      <c r="D298" s="92"/>
      <c r="E298" s="91" t="n">
        <v>0.11</v>
      </c>
      <c r="F298" s="92" t="n">
        <v>0</v>
      </c>
      <c r="G298" s="92" t="n">
        <v>1500</v>
      </c>
      <c r="H298" s="102"/>
      <c r="I298" s="91" t="n">
        <v>0.11</v>
      </c>
      <c r="J298" s="92" t="n">
        <v>0</v>
      </c>
      <c r="K298" s="92" t="n">
        <v>1800</v>
      </c>
      <c r="L298" s="103"/>
      <c r="M298" s="91" t="n">
        <v>0.11</v>
      </c>
      <c r="N298" s="92" t="n">
        <v>0</v>
      </c>
      <c r="O298" s="92" t="n">
        <v>2500</v>
      </c>
      <c r="S298" s="91" t="n">
        <v>0.11</v>
      </c>
      <c r="T298" s="2" t="n">
        <f aca="false">B298*$AI$23/$AI$299</f>
        <v>0</v>
      </c>
      <c r="U298" s="2" t="n">
        <f aca="false">C298*$AI$23/$AI$299</f>
        <v>6063.22183098592</v>
      </c>
      <c r="V298" s="3" t="n">
        <f aca="false">D298*$AI$23/$AI$299</f>
        <v>0</v>
      </c>
      <c r="W298" s="91" t="n">
        <v>0.11</v>
      </c>
      <c r="X298" s="2" t="n">
        <f aca="false">F298*$AI$23/$AI$299</f>
        <v>0</v>
      </c>
      <c r="Y298" s="2" t="n">
        <f aca="false">G298*$AI$23/$AI$299</f>
        <v>3031.61091549296</v>
      </c>
      <c r="Z298" s="3" t="n">
        <f aca="false">H298*$AI$23/$AI$299</f>
        <v>0</v>
      </c>
      <c r="AA298" s="91" t="n">
        <v>0.11</v>
      </c>
      <c r="AB298" s="2" t="n">
        <f aca="false">J298*$AI$23/$AI$299</f>
        <v>0</v>
      </c>
      <c r="AC298" s="2" t="n">
        <f aca="false">K298*$AI$23/$AI$299</f>
        <v>3637.93309859155</v>
      </c>
      <c r="AD298" s="3" t="n">
        <f aca="false">L298*$AI$23/$AI$299</f>
        <v>0</v>
      </c>
      <c r="AE298" s="91" t="n">
        <v>0.11</v>
      </c>
      <c r="AF298" s="2" t="n">
        <f aca="false">N298*$AI$23/$AI$299</f>
        <v>0</v>
      </c>
      <c r="AG298" s="2" t="n">
        <f aca="false">O298*$AI$23/$AI$299</f>
        <v>5052.68485915493</v>
      </c>
      <c r="AH298" s="1" t="str">
        <f aca="false">IF(AC296="But Not Over",Y293,"")</f>
        <v/>
      </c>
      <c r="AI298" s="81" t="str">
        <f aca="false">IF(AC296="But Not Over",VLOOKUP(AH298,'CPI Data'!$A$19:$N$117,14),"")</f>
        <v/>
      </c>
    </row>
    <row r="299" customFormat="false" ht="12" hidden="false" customHeight="false" outlineLevel="0" collapsed="false">
      <c r="A299" s="91" t="n">
        <v>0.15</v>
      </c>
      <c r="B299" s="92" t="n">
        <v>3000</v>
      </c>
      <c r="C299" s="92" t="n">
        <v>28000</v>
      </c>
      <c r="D299" s="92"/>
      <c r="E299" s="91" t="n">
        <v>0.15</v>
      </c>
      <c r="F299" s="92" t="n">
        <v>1500</v>
      </c>
      <c r="G299" s="92" t="n">
        <v>14000</v>
      </c>
      <c r="H299" s="102"/>
      <c r="I299" s="91" t="n">
        <v>0.15</v>
      </c>
      <c r="J299" s="92" t="n">
        <v>1800</v>
      </c>
      <c r="K299" s="92" t="n">
        <v>16800</v>
      </c>
      <c r="L299" s="103"/>
      <c r="M299" s="91" t="n">
        <v>0.15</v>
      </c>
      <c r="N299" s="92" t="n">
        <v>2500</v>
      </c>
      <c r="O299" s="92" t="n">
        <v>23000</v>
      </c>
      <c r="S299" s="91" t="n">
        <v>0.15</v>
      </c>
      <c r="T299" s="2" t="n">
        <f aca="false">B299*$AI$23/$AI$299</f>
        <v>6063.22183098592</v>
      </c>
      <c r="U299" s="2" t="n">
        <f aca="false">C299*$AI$23/$AI$299</f>
        <v>56590.0704225352</v>
      </c>
      <c r="W299" s="91" t="n">
        <v>0.15</v>
      </c>
      <c r="X299" s="2" t="n">
        <f aca="false">F299*$AI$23/$AI$299</f>
        <v>3031.61091549296</v>
      </c>
      <c r="Y299" s="2" t="n">
        <f aca="false">G299*$AI$23/$AI$299</f>
        <v>28295.0352112676</v>
      </c>
      <c r="Z299" s="80"/>
      <c r="AA299" s="91" t="n">
        <v>0.15</v>
      </c>
      <c r="AB299" s="2" t="n">
        <f aca="false">J299*$AI$23/$AI$299</f>
        <v>3637.93309859155</v>
      </c>
      <c r="AC299" s="2" t="n">
        <f aca="false">K299*$AI$23/$AI$299</f>
        <v>33954.0422535211</v>
      </c>
      <c r="AD299" s="98"/>
      <c r="AE299" s="91" t="n">
        <v>0.15</v>
      </c>
      <c r="AF299" s="2" t="n">
        <f aca="false">N299*$AI$23/$AI$299</f>
        <v>5052.68485915493</v>
      </c>
      <c r="AG299" s="2" t="n">
        <f aca="false">O299*$AI$23/$AI$299</f>
        <v>46484.7007042254</v>
      </c>
      <c r="AH299" s="1" t="n">
        <f aca="false">IF(AC297="But Not Over",Y294,"")</f>
        <v>1987</v>
      </c>
      <c r="AI299" s="81" t="n">
        <f aca="false">IF(AC297="But Not Over",VLOOKUP(AH299,'CPI Data'!$A$19:$N$117,14),"")</f>
        <v>113.6</v>
      </c>
    </row>
    <row r="300" customFormat="false" ht="12" hidden="false" customHeight="false" outlineLevel="0" collapsed="false">
      <c r="A300" s="91" t="n">
        <v>0.28</v>
      </c>
      <c r="B300" s="92" t="n">
        <v>28000</v>
      </c>
      <c r="C300" s="95" t="n">
        <v>45000</v>
      </c>
      <c r="D300" s="95"/>
      <c r="E300" s="91" t="n">
        <v>0.28</v>
      </c>
      <c r="F300" s="92" t="n">
        <v>14000</v>
      </c>
      <c r="G300" s="95" t="n">
        <v>22500</v>
      </c>
      <c r="H300" s="102"/>
      <c r="I300" s="91" t="n">
        <v>0.28</v>
      </c>
      <c r="J300" s="92" t="n">
        <v>16800</v>
      </c>
      <c r="K300" s="92" t="n">
        <v>27000</v>
      </c>
      <c r="L300" s="103"/>
      <c r="M300" s="91" t="n">
        <v>0.28</v>
      </c>
      <c r="N300" s="92" t="n">
        <v>23000</v>
      </c>
      <c r="O300" s="95" t="n">
        <v>38000</v>
      </c>
      <c r="S300" s="91" t="n">
        <v>0.28</v>
      </c>
      <c r="T300" s="2" t="n">
        <f aca="false">B300*$AI$23/$AI$299</f>
        <v>56590.0704225352</v>
      </c>
      <c r="U300" s="2" t="n">
        <f aca="false">C300*$AI$23/$AI$299</f>
        <v>90948.3274647887</v>
      </c>
      <c r="V300" s="84"/>
      <c r="W300" s="91" t="n">
        <v>0.28</v>
      </c>
      <c r="X300" s="2" t="n">
        <f aca="false">F300*$AI$23/$AI$299</f>
        <v>28295.0352112676</v>
      </c>
      <c r="Y300" s="2" t="n">
        <f aca="false">G300*$AI$23/$AI$299</f>
        <v>45474.1637323944</v>
      </c>
      <c r="Z300" s="80"/>
      <c r="AA300" s="91" t="n">
        <v>0.28</v>
      </c>
      <c r="AB300" s="2" t="n">
        <f aca="false">J300*$AI$23/$AI$299</f>
        <v>33954.0422535211</v>
      </c>
      <c r="AC300" s="2" t="n">
        <f aca="false">K300*$AI$23/$AI$299</f>
        <v>54568.9964788732</v>
      </c>
      <c r="AD300" s="98"/>
      <c r="AE300" s="91" t="n">
        <v>0.28</v>
      </c>
      <c r="AF300" s="2" t="n">
        <f aca="false">N300*$AI$23/$AI$299</f>
        <v>46484.7007042254</v>
      </c>
      <c r="AG300" s="2" t="n">
        <f aca="false">O300*$AI$23/$AI$299</f>
        <v>76800.8098591549</v>
      </c>
      <c r="AH300" s="1" t="str">
        <f aca="false">IF(AC298="But Not Over",Y295,"")</f>
        <v/>
      </c>
      <c r="AI300" s="81" t="str">
        <f aca="false">IF(AC298="But Not Over",VLOOKUP(AH300,'CPI Data'!$A$19:$N$117,14),"")</f>
        <v/>
      </c>
    </row>
    <row r="301" customFormat="false" ht="12" hidden="false" customHeight="false" outlineLevel="0" collapsed="false">
      <c r="A301" s="91" t="n">
        <v>0.35</v>
      </c>
      <c r="B301" s="92" t="n">
        <v>45000</v>
      </c>
      <c r="C301" s="95" t="n">
        <v>90000</v>
      </c>
      <c r="D301" s="95"/>
      <c r="E301" s="91" t="n">
        <v>0.35</v>
      </c>
      <c r="F301" s="92" t="n">
        <v>22500</v>
      </c>
      <c r="G301" s="95" t="n">
        <v>45000</v>
      </c>
      <c r="H301" s="102"/>
      <c r="I301" s="91" t="n">
        <v>0.35</v>
      </c>
      <c r="J301" s="92" t="n">
        <v>27000</v>
      </c>
      <c r="K301" s="92" t="n">
        <v>54000</v>
      </c>
      <c r="L301" s="103"/>
      <c r="M301" s="91" t="n">
        <v>0.35</v>
      </c>
      <c r="N301" s="92" t="n">
        <v>38000</v>
      </c>
      <c r="O301" s="92" t="n">
        <v>80000</v>
      </c>
      <c r="S301" s="91" t="n">
        <v>0.35</v>
      </c>
      <c r="T301" s="2" t="n">
        <f aca="false">B301*$AI$23/$AI$299</f>
        <v>90948.3274647887</v>
      </c>
      <c r="U301" s="2" t="n">
        <f aca="false">C301*$AI$23/$AI$299</f>
        <v>181896.654929577</v>
      </c>
      <c r="V301" s="84"/>
      <c r="W301" s="91" t="n">
        <v>0.35</v>
      </c>
      <c r="X301" s="2" t="n">
        <f aca="false">F301*$AI$23/$AI$299</f>
        <v>45474.1637323944</v>
      </c>
      <c r="Y301" s="2" t="n">
        <f aca="false">G301*$AI$23/$AI$299</f>
        <v>90948.3274647887</v>
      </c>
      <c r="Z301" s="80"/>
      <c r="AA301" s="91" t="n">
        <v>0.35</v>
      </c>
      <c r="AB301" s="2" t="n">
        <f aca="false">J301*$AI$23/$AI$299</f>
        <v>54568.9964788732</v>
      </c>
      <c r="AC301" s="2" t="n">
        <f aca="false">K301*$AI$23/$AI$299</f>
        <v>109137.992957746</v>
      </c>
      <c r="AD301" s="98"/>
      <c r="AE301" s="91" t="n">
        <v>0.35</v>
      </c>
      <c r="AF301" s="2" t="n">
        <f aca="false">N301*$AI$23/$AI$299</f>
        <v>76800.8098591549</v>
      </c>
      <c r="AG301" s="2" t="n">
        <f aca="false">O301*$AI$23/$AI$299</f>
        <v>161685.915492958</v>
      </c>
      <c r="AH301" s="1" t="str">
        <f aca="false">IF(AC299="But Not Over",Y296,"")</f>
        <v/>
      </c>
      <c r="AI301" s="81" t="str">
        <f aca="false">IF(AC299="But Not Over",VLOOKUP(AH301,'CPI Data'!$A$19:$N$117,14),"")</f>
        <v/>
      </c>
    </row>
    <row r="302" customFormat="false" ht="12" hidden="false" customHeight="false" outlineLevel="0" collapsed="false">
      <c r="A302" s="91" t="n">
        <v>0.385</v>
      </c>
      <c r="B302" s="92" t="n">
        <v>90000</v>
      </c>
      <c r="C302" s="95" t="s">
        <v>18</v>
      </c>
      <c r="D302" s="95"/>
      <c r="E302" s="91" t="n">
        <v>0.385</v>
      </c>
      <c r="F302" s="92" t="n">
        <v>45000</v>
      </c>
      <c r="G302" s="95" t="s">
        <v>18</v>
      </c>
      <c r="H302" s="102"/>
      <c r="I302" s="91" t="n">
        <v>0.385</v>
      </c>
      <c r="J302" s="92" t="n">
        <v>54000</v>
      </c>
      <c r="K302" s="95" t="s">
        <v>18</v>
      </c>
      <c r="L302" s="104"/>
      <c r="M302" s="91" t="n">
        <v>0.385</v>
      </c>
      <c r="N302" s="92" t="n">
        <v>80000</v>
      </c>
      <c r="O302" s="95" t="s">
        <v>18</v>
      </c>
      <c r="S302" s="91" t="n">
        <v>0.385</v>
      </c>
      <c r="T302" s="2" t="n">
        <f aca="false">B302*$AI$23/$AI$299</f>
        <v>181896.654929577</v>
      </c>
      <c r="U302" s="79" t="s">
        <v>18</v>
      </c>
      <c r="V302" s="84"/>
      <c r="W302" s="91" t="n">
        <v>0.385</v>
      </c>
      <c r="X302" s="2" t="n">
        <f aca="false">F302*$AI$23/$AI$299</f>
        <v>90948.3274647887</v>
      </c>
      <c r="Y302" s="79" t="s">
        <v>18</v>
      </c>
      <c r="Z302" s="80"/>
      <c r="AA302" s="91" t="n">
        <v>0.385</v>
      </c>
      <c r="AB302" s="2" t="n">
        <f aca="false">J302*$AI$23/$AI$299</f>
        <v>109137.992957746</v>
      </c>
      <c r="AC302" s="79" t="s">
        <v>18</v>
      </c>
      <c r="AD302" s="105"/>
      <c r="AE302" s="91" t="n">
        <v>0.385</v>
      </c>
      <c r="AF302" s="2" t="n">
        <f aca="false">N302*$AI$23/$AI$299</f>
        <v>161685.915492958</v>
      </c>
      <c r="AG302" s="79" t="s">
        <v>18</v>
      </c>
      <c r="AH302" s="1" t="str">
        <f aca="false">IF(AC300="But Not Over",Y297,"")</f>
        <v/>
      </c>
      <c r="AI302" s="81" t="str">
        <f aca="false">IF(AC300="But Not Over",VLOOKUP(AH302,'CPI Data'!$A$19:$N$117,14),"")</f>
        <v/>
      </c>
    </row>
    <row r="303" customFormat="false" ht="12" hidden="false" customHeight="false" outlineLevel="0" collapsed="false">
      <c r="A303" s="66" t="s">
        <v>26</v>
      </c>
      <c r="B303" s="42"/>
      <c r="C303" s="42"/>
      <c r="E303" s="42"/>
      <c r="F303" s="42"/>
      <c r="G303" s="42"/>
      <c r="H303" s="67"/>
      <c r="I303" s="42"/>
      <c r="J303" s="42"/>
      <c r="K303" s="42"/>
      <c r="L303" s="42"/>
      <c r="M303" s="42"/>
      <c r="N303" s="42"/>
      <c r="O303" s="42"/>
      <c r="S303" s="66" t="s">
        <v>26</v>
      </c>
      <c r="T303" s="45"/>
      <c r="U303" s="45"/>
      <c r="W303" s="42"/>
      <c r="X303" s="45"/>
      <c r="Y303" s="45"/>
      <c r="Z303" s="68"/>
      <c r="AA303" s="42"/>
      <c r="AB303" s="45"/>
      <c r="AC303" s="45"/>
      <c r="AD303" s="47"/>
      <c r="AE303" s="42"/>
      <c r="AF303" s="45"/>
      <c r="AG303" s="45"/>
      <c r="AH303" s="1" t="str">
        <f aca="false">IF(AC301="But Not Over",Y298,"")</f>
        <v/>
      </c>
      <c r="AI303" s="81" t="str">
        <f aca="false">IF(AC301="But Not Over",VLOOKUP(AH303,'CPI Data'!$A$19:$N$117,14),"")</f>
        <v/>
      </c>
    </row>
    <row r="304" customFormat="false" ht="12" hidden="false" customHeight="false" outlineLevel="0" collapsed="false">
      <c r="A304" s="64"/>
      <c r="E304" s="64"/>
      <c r="H304" s="64"/>
      <c r="I304" s="64"/>
      <c r="L304" s="97"/>
      <c r="M304" s="64"/>
      <c r="S304" s="64"/>
      <c r="W304" s="64"/>
      <c r="Z304" s="80"/>
      <c r="AA304" s="64"/>
      <c r="AD304" s="98"/>
      <c r="AE304" s="64"/>
      <c r="AH304" s="1" t="str">
        <f aca="false">IF(AC302="But Not Over",Y299,"")</f>
        <v/>
      </c>
      <c r="AI304" s="81" t="str">
        <f aca="false">IF(AC302="But Not Over",VLOOKUP(AH304,'CPI Data'!$A$19:$N$117,14),"")</f>
        <v/>
      </c>
    </row>
    <row r="305" customFormat="false" ht="12.75" hidden="false" customHeight="false" outlineLevel="0" collapsed="false">
      <c r="A305" s="64"/>
      <c r="B305" s="74"/>
      <c r="C305" s="43" t="s">
        <v>7</v>
      </c>
      <c r="E305" s="64"/>
      <c r="F305" s="74"/>
      <c r="G305" s="75" t="n">
        <v>1986</v>
      </c>
      <c r="H305" s="75"/>
      <c r="I305" s="75"/>
      <c r="L305" s="97"/>
      <c r="M305" s="64"/>
      <c r="N305" s="74"/>
      <c r="S305" s="64"/>
      <c r="T305" s="77"/>
      <c r="U305" s="69" t="s">
        <v>21</v>
      </c>
      <c r="W305" s="64"/>
      <c r="X305" s="77"/>
      <c r="Y305" s="75" t="n">
        <v>1986</v>
      </c>
      <c r="Z305" s="75"/>
      <c r="AA305" s="75"/>
      <c r="AB305" s="46" t="str">
        <f aca="false">CONCATENATE("CPI: ",AI310)</f>
        <v>CPI: 109.6</v>
      </c>
      <c r="AD305" s="98"/>
      <c r="AE305" s="64"/>
      <c r="AF305" s="77"/>
      <c r="AH305" s="1" t="str">
        <f aca="false">IF(AC303="But Not Over",Y300,"")</f>
        <v/>
      </c>
      <c r="AI305" s="81" t="str">
        <f aca="false">IF(AC303="But Not Over",VLOOKUP(AH305,'CPI Data'!$A$19:$N$117,14),"")</f>
        <v/>
      </c>
    </row>
    <row r="306" customFormat="false" ht="12" hidden="false" customHeight="false" outlineLevel="0" collapsed="false">
      <c r="A306" s="49"/>
      <c r="B306" s="49" t="s">
        <v>8</v>
      </c>
      <c r="C306" s="50"/>
      <c r="D306" s="50"/>
      <c r="E306" s="49"/>
      <c r="F306" s="49" t="s">
        <v>9</v>
      </c>
      <c r="G306" s="50"/>
      <c r="H306" s="49"/>
      <c r="I306" s="49"/>
      <c r="J306" s="49" t="s">
        <v>10</v>
      </c>
      <c r="K306" s="48"/>
      <c r="L306" s="48"/>
      <c r="M306" s="48"/>
      <c r="N306" s="49" t="s">
        <v>11</v>
      </c>
      <c r="O306" s="50"/>
      <c r="S306" s="49"/>
      <c r="T306" s="51" t="s">
        <v>8</v>
      </c>
      <c r="U306" s="99"/>
      <c r="V306" s="53"/>
      <c r="W306" s="49"/>
      <c r="X306" s="51" t="s">
        <v>9</v>
      </c>
      <c r="Y306" s="99"/>
      <c r="Z306" s="54"/>
      <c r="AA306" s="49"/>
      <c r="AB306" s="51" t="s">
        <v>10</v>
      </c>
      <c r="AC306" s="52"/>
      <c r="AD306" s="55"/>
      <c r="AE306" s="48"/>
      <c r="AF306" s="51" t="s">
        <v>11</v>
      </c>
      <c r="AG306" s="99"/>
      <c r="AH306" s="1" t="str">
        <f aca="false">IF(AC304="But Not Over",Y301,"")</f>
        <v/>
      </c>
      <c r="AI306" s="81" t="str">
        <f aca="false">IF(AC304="But Not Over",VLOOKUP(AH306,'CPI Data'!$A$19:$N$117,14),"")</f>
        <v/>
      </c>
    </row>
    <row r="307" customFormat="false" ht="12" hidden="false" customHeight="false" outlineLevel="0" collapsed="false">
      <c r="A307" s="56" t="s">
        <v>12</v>
      </c>
      <c r="B307" s="57" t="s">
        <v>13</v>
      </c>
      <c r="C307" s="57"/>
      <c r="D307" s="100"/>
      <c r="E307" s="56" t="s">
        <v>12</v>
      </c>
      <c r="F307" s="57" t="s">
        <v>13</v>
      </c>
      <c r="G307" s="57"/>
      <c r="H307" s="100"/>
      <c r="I307" s="56" t="s">
        <v>12</v>
      </c>
      <c r="J307" s="57" t="s">
        <v>13</v>
      </c>
      <c r="K307" s="57"/>
      <c r="L307" s="106"/>
      <c r="M307" s="56" t="s">
        <v>12</v>
      </c>
      <c r="N307" s="57" t="s">
        <v>13</v>
      </c>
      <c r="O307" s="57"/>
      <c r="S307" s="56" t="s">
        <v>12</v>
      </c>
      <c r="T307" s="58" t="s">
        <v>13</v>
      </c>
      <c r="U307" s="58"/>
      <c r="V307" s="101"/>
      <c r="W307" s="56" t="s">
        <v>12</v>
      </c>
      <c r="X307" s="58" t="s">
        <v>13</v>
      </c>
      <c r="Y307" s="58"/>
      <c r="Z307" s="101"/>
      <c r="AA307" s="56" t="s">
        <v>12</v>
      </c>
      <c r="AB307" s="58" t="s">
        <v>13</v>
      </c>
      <c r="AC307" s="58"/>
      <c r="AD307" s="107"/>
      <c r="AE307" s="56" t="s">
        <v>12</v>
      </c>
      <c r="AF307" s="58" t="s">
        <v>13</v>
      </c>
      <c r="AG307" s="58"/>
      <c r="AH307" s="1" t="str">
        <f aca="false">IF(AC305="But Not Over",Y302,"")</f>
        <v/>
      </c>
      <c r="AI307" s="81" t="str">
        <f aca="false">IF(AC305="But Not Over",VLOOKUP(AH307,'CPI Data'!$A$19:$N$117,14),"")</f>
        <v/>
      </c>
    </row>
    <row r="308" customFormat="false" ht="12" hidden="false" customHeight="false" outlineLevel="0" collapsed="false">
      <c r="A308" s="59" t="s">
        <v>14</v>
      </c>
      <c r="B308" s="60" t="s">
        <v>15</v>
      </c>
      <c r="C308" s="60" t="s">
        <v>16</v>
      </c>
      <c r="D308" s="100"/>
      <c r="E308" s="59" t="s">
        <v>14</v>
      </c>
      <c r="F308" s="60" t="s">
        <v>15</v>
      </c>
      <c r="G308" s="60" t="s">
        <v>16</v>
      </c>
      <c r="H308" s="100"/>
      <c r="I308" s="59" t="s">
        <v>14</v>
      </c>
      <c r="J308" s="60" t="s">
        <v>15</v>
      </c>
      <c r="K308" s="60" t="s">
        <v>16</v>
      </c>
      <c r="L308" s="106"/>
      <c r="M308" s="59" t="s">
        <v>14</v>
      </c>
      <c r="N308" s="60" t="s">
        <v>15</v>
      </c>
      <c r="O308" s="60" t="s">
        <v>16</v>
      </c>
      <c r="S308" s="59" t="s">
        <v>14</v>
      </c>
      <c r="T308" s="61" t="s">
        <v>15</v>
      </c>
      <c r="U308" s="61" t="s">
        <v>16</v>
      </c>
      <c r="V308" s="101"/>
      <c r="W308" s="59" t="s">
        <v>14</v>
      </c>
      <c r="X308" s="61" t="s">
        <v>15</v>
      </c>
      <c r="Y308" s="61" t="s">
        <v>16</v>
      </c>
      <c r="Z308" s="101"/>
      <c r="AA308" s="59" t="s">
        <v>14</v>
      </c>
      <c r="AB308" s="61" t="s">
        <v>15</v>
      </c>
      <c r="AC308" s="61" t="s">
        <v>16</v>
      </c>
      <c r="AD308" s="107"/>
      <c r="AE308" s="59" t="s">
        <v>14</v>
      </c>
      <c r="AF308" s="61" t="s">
        <v>15</v>
      </c>
      <c r="AG308" s="61" t="s">
        <v>16</v>
      </c>
      <c r="AH308" s="1" t="str">
        <f aca="false">IF(AC306="But Not Over",Y303,"")</f>
        <v/>
      </c>
      <c r="AI308" s="81" t="str">
        <f aca="false">IF(AC306="But Not Over",VLOOKUP(AH308,'CPI Data'!$A$19:$N$117,14),"")</f>
        <v/>
      </c>
    </row>
    <row r="309" customFormat="false" ht="12" hidden="false" customHeight="false" outlineLevel="0" collapsed="false">
      <c r="A309" s="91" t="n">
        <v>0</v>
      </c>
      <c r="B309" s="95" t="n">
        <v>0</v>
      </c>
      <c r="C309" s="95" t="n">
        <v>3670</v>
      </c>
      <c r="D309" s="95"/>
      <c r="E309" s="91" t="n">
        <v>0</v>
      </c>
      <c r="F309" s="95" t="n">
        <v>0</v>
      </c>
      <c r="G309" s="95" t="n">
        <v>1835</v>
      </c>
      <c r="H309" s="102"/>
      <c r="I309" s="91" t="n">
        <v>0</v>
      </c>
      <c r="J309" s="95" t="n">
        <v>0</v>
      </c>
      <c r="K309" s="95" t="n">
        <v>2480</v>
      </c>
      <c r="L309" s="104"/>
      <c r="M309" s="91" t="n">
        <v>0</v>
      </c>
      <c r="N309" s="95" t="n">
        <v>0</v>
      </c>
      <c r="O309" s="95" t="n">
        <v>2480</v>
      </c>
      <c r="S309" s="91" t="n">
        <v>0</v>
      </c>
      <c r="T309" s="79" t="n">
        <f aca="false">B309*$AI$23/$AI$310</f>
        <v>0</v>
      </c>
      <c r="U309" s="79" t="n">
        <f aca="false">C309*$AI$23/$AI$310</f>
        <v>7688.04726277372</v>
      </c>
      <c r="V309" s="84" t="n">
        <f aca="false">D309*$AI$23/$AI$310</f>
        <v>0</v>
      </c>
      <c r="W309" s="91" t="n">
        <v>0</v>
      </c>
      <c r="X309" s="79" t="n">
        <f aca="false">F309*$AI$23/$AI$310</f>
        <v>0</v>
      </c>
      <c r="Y309" s="79" t="n">
        <f aca="false">G309*$AI$23/$AI$310</f>
        <v>3844.02363138686</v>
      </c>
      <c r="Z309" s="84" t="n">
        <f aca="false">H309*$AI$23/$AI$310</f>
        <v>0</v>
      </c>
      <c r="AA309" s="91" t="n">
        <v>0</v>
      </c>
      <c r="AB309" s="79" t="n">
        <f aca="false">J309*$AI$23/$AI$310</f>
        <v>0</v>
      </c>
      <c r="AC309" s="79" t="n">
        <f aca="false">K309*$AI$23/$AI$310</f>
        <v>5195.19270072993</v>
      </c>
      <c r="AD309" s="84" t="n">
        <f aca="false">L309*$AI$23/$AI$310</f>
        <v>0</v>
      </c>
      <c r="AE309" s="91" t="n">
        <v>0</v>
      </c>
      <c r="AF309" s="79" t="n">
        <f aca="false">N309*$AI$23/$AI$310</f>
        <v>0</v>
      </c>
      <c r="AG309" s="79" t="n">
        <f aca="false">O309*$AI$23/$AI$310</f>
        <v>5195.19270072993</v>
      </c>
      <c r="AH309" s="1" t="str">
        <f aca="false">IF(AC307="But Not Over",Y304,"")</f>
        <v/>
      </c>
      <c r="AI309" s="81" t="str">
        <f aca="false">IF(AC307="But Not Over",VLOOKUP(AH309,'CPI Data'!$A$19:$N$117,14),"")</f>
        <v/>
      </c>
    </row>
    <row r="310" customFormat="false" ht="12" hidden="false" customHeight="false" outlineLevel="0" collapsed="false">
      <c r="A310" s="91" t="n">
        <v>0.11</v>
      </c>
      <c r="B310" s="95" t="n">
        <v>3670</v>
      </c>
      <c r="C310" s="95" t="n">
        <v>5940</v>
      </c>
      <c r="D310" s="95"/>
      <c r="E310" s="91" t="n">
        <v>0.11</v>
      </c>
      <c r="F310" s="95" t="n">
        <v>1835</v>
      </c>
      <c r="G310" s="95" t="n">
        <v>2970</v>
      </c>
      <c r="H310" s="102"/>
      <c r="I310" s="91" t="n">
        <v>0.11</v>
      </c>
      <c r="J310" s="95" t="n">
        <v>2480</v>
      </c>
      <c r="K310" s="95" t="n">
        <v>3670</v>
      </c>
      <c r="L310" s="104"/>
      <c r="M310" s="91" t="n">
        <v>0.11</v>
      </c>
      <c r="N310" s="95" t="n">
        <v>2480</v>
      </c>
      <c r="O310" s="95" t="n">
        <v>4750</v>
      </c>
      <c r="S310" s="91" t="n">
        <v>0.11</v>
      </c>
      <c r="T310" s="79" t="n">
        <f aca="false">B310*$AI$23/$AI$310</f>
        <v>7688.04726277372</v>
      </c>
      <c r="U310" s="79" t="n">
        <f aca="false">C310*$AI$23/$AI$310</f>
        <v>12443.3244525547</v>
      </c>
      <c r="V310" s="84"/>
      <c r="W310" s="91" t="n">
        <v>0.11</v>
      </c>
      <c r="X310" s="79" t="n">
        <f aca="false">F310*$AI$23/$AI$310</f>
        <v>3844.02363138686</v>
      </c>
      <c r="Y310" s="79" t="n">
        <f aca="false">G310*$AI$23/$AI$310</f>
        <v>6221.66222627737</v>
      </c>
      <c r="Z310" s="80"/>
      <c r="AA310" s="91" t="n">
        <v>0.11</v>
      </c>
      <c r="AB310" s="79" t="n">
        <f aca="false">J310*$AI$23/$AI$310</f>
        <v>5195.19270072993</v>
      </c>
      <c r="AC310" s="79" t="n">
        <f aca="false">K310*$AI$23/$AI$310</f>
        <v>7688.04726277372</v>
      </c>
      <c r="AD310" s="105"/>
      <c r="AE310" s="91" t="n">
        <v>0.11</v>
      </c>
      <c r="AF310" s="79" t="n">
        <f aca="false">N310*$AI$23/$AI$310</f>
        <v>5195.19270072993</v>
      </c>
      <c r="AG310" s="79" t="n">
        <f aca="false">O310*$AI$23/$AI$310</f>
        <v>9950.46989051095</v>
      </c>
      <c r="AH310" s="1" t="n">
        <f aca="false">IF(AC308="But Not Over",Y305,"")</f>
        <v>1986</v>
      </c>
      <c r="AI310" s="81" t="n">
        <f aca="false">IF(AC308="But Not Over",VLOOKUP(AH310,'CPI Data'!$A$19:$N$117,14),"")</f>
        <v>109.6</v>
      </c>
    </row>
    <row r="311" customFormat="false" ht="12" hidden="false" customHeight="false" outlineLevel="0" collapsed="false">
      <c r="A311" s="91" t="n">
        <v>0.12</v>
      </c>
      <c r="B311" s="95" t="n">
        <v>5940</v>
      </c>
      <c r="C311" s="95" t="n">
        <v>8200</v>
      </c>
      <c r="D311" s="95"/>
      <c r="E311" s="91" t="n">
        <v>0.12</v>
      </c>
      <c r="F311" s="95" t="n">
        <v>2970</v>
      </c>
      <c r="G311" s="95" t="n">
        <v>4100</v>
      </c>
      <c r="H311" s="102"/>
      <c r="I311" s="91" t="n">
        <v>0.12</v>
      </c>
      <c r="J311" s="95" t="n">
        <v>3670</v>
      </c>
      <c r="K311" s="95" t="n">
        <v>4750</v>
      </c>
      <c r="L311" s="104"/>
      <c r="M311" s="91" t="n">
        <v>0.12</v>
      </c>
      <c r="N311" s="95" t="n">
        <v>4750</v>
      </c>
      <c r="O311" s="95" t="n">
        <v>7010</v>
      </c>
      <c r="S311" s="91" t="n">
        <v>0.12</v>
      </c>
      <c r="T311" s="79" t="n">
        <f aca="false">B311*$AI$23/$AI$310</f>
        <v>12443.3244525547</v>
      </c>
      <c r="U311" s="79" t="n">
        <f aca="false">C311*$AI$23/$AI$310</f>
        <v>17177.6532846715</v>
      </c>
      <c r="V311" s="84"/>
      <c r="W311" s="91" t="n">
        <v>0.12</v>
      </c>
      <c r="X311" s="79" t="n">
        <f aca="false">F311*$AI$23/$AI$310</f>
        <v>6221.66222627737</v>
      </c>
      <c r="Y311" s="79" t="n">
        <f aca="false">G311*$AI$23/$AI$310</f>
        <v>8588.82664233577</v>
      </c>
      <c r="Z311" s="80"/>
      <c r="AA311" s="91" t="n">
        <v>0.12</v>
      </c>
      <c r="AB311" s="79" t="n">
        <f aca="false">J311*$AI$23/$AI$310</f>
        <v>7688.04726277372</v>
      </c>
      <c r="AC311" s="79" t="n">
        <f aca="false">K311*$AI$23/$AI$310</f>
        <v>9950.46989051095</v>
      </c>
      <c r="AD311" s="105"/>
      <c r="AE311" s="91" t="n">
        <v>0.12</v>
      </c>
      <c r="AF311" s="79" t="n">
        <f aca="false">N311*$AI$23/$AI$310</f>
        <v>9950.46989051095</v>
      </c>
      <c r="AG311" s="79" t="n">
        <f aca="false">O311*$AI$23/$AI$310</f>
        <v>14684.7987226277</v>
      </c>
      <c r="AH311" s="1" t="str">
        <f aca="false">IF(AC309="But Not Over",Y306,"")</f>
        <v/>
      </c>
      <c r="AI311" s="81" t="str">
        <f aca="false">IF(AC309="But Not Over",VLOOKUP(AH311,'CPI Data'!$A$19:$N$117,14),"")</f>
        <v/>
      </c>
    </row>
    <row r="312" customFormat="false" ht="12" hidden="false" customHeight="false" outlineLevel="0" collapsed="false">
      <c r="A312" s="91" t="n">
        <v>0.14</v>
      </c>
      <c r="B312" s="95" t="n">
        <v>8200</v>
      </c>
      <c r="C312" s="95" t="n">
        <v>12840</v>
      </c>
      <c r="D312" s="95"/>
      <c r="E312" s="91" t="n">
        <v>0.14</v>
      </c>
      <c r="F312" s="95" t="n">
        <v>4100</v>
      </c>
      <c r="G312" s="95" t="n">
        <v>6420</v>
      </c>
      <c r="H312" s="102"/>
      <c r="I312" s="91" t="n">
        <v>0.14</v>
      </c>
      <c r="J312" s="95" t="n">
        <v>4750</v>
      </c>
      <c r="K312" s="95" t="n">
        <v>7010</v>
      </c>
      <c r="L312" s="104"/>
      <c r="M312" s="91" t="n">
        <v>0.14</v>
      </c>
      <c r="N312" s="95" t="n">
        <v>7010</v>
      </c>
      <c r="O312" s="95" t="n">
        <v>9390</v>
      </c>
      <c r="S312" s="91" t="n">
        <v>0.14</v>
      </c>
      <c r="T312" s="79" t="n">
        <f aca="false">B312*$AI$23/$AI$310</f>
        <v>17177.6532846715</v>
      </c>
      <c r="U312" s="79" t="n">
        <f aca="false">C312*$AI$23/$AI$310</f>
        <v>26897.6912408759</v>
      </c>
      <c r="V312" s="84"/>
      <c r="W312" s="91" t="n">
        <v>0.14</v>
      </c>
      <c r="X312" s="79" t="n">
        <f aca="false">F312*$AI$23/$AI$310</f>
        <v>8588.82664233577</v>
      </c>
      <c r="Y312" s="79" t="n">
        <f aca="false">G312*$AI$23/$AI$310</f>
        <v>13448.845620438</v>
      </c>
      <c r="Z312" s="80"/>
      <c r="AA312" s="91" t="n">
        <v>0.14</v>
      </c>
      <c r="AB312" s="79" t="n">
        <f aca="false">J312*$AI$23/$AI$310</f>
        <v>9950.46989051095</v>
      </c>
      <c r="AC312" s="79" t="n">
        <f aca="false">K312*$AI$23/$AI$310</f>
        <v>14684.7987226277</v>
      </c>
      <c r="AD312" s="105"/>
      <c r="AE312" s="91" t="n">
        <v>0.14</v>
      </c>
      <c r="AF312" s="79" t="n">
        <f aca="false">N312*$AI$23/$AI$310</f>
        <v>14684.7987226277</v>
      </c>
      <c r="AG312" s="79" t="n">
        <f aca="false">O312*$AI$23/$AI$310</f>
        <v>19670.5078467153</v>
      </c>
      <c r="AH312" s="1" t="str">
        <f aca="false">IF(AC310="But Not Over",Y307,"")</f>
        <v/>
      </c>
      <c r="AI312" s="81" t="str">
        <f aca="false">IF(AC310="But Not Over",VLOOKUP(AH312,'CPI Data'!$A$19:$N$117,14),"")</f>
        <v/>
      </c>
    </row>
    <row r="313" customFormat="false" ht="12" hidden="false" customHeight="false" outlineLevel="0" collapsed="false">
      <c r="A313" s="91" t="n">
        <v>0.16</v>
      </c>
      <c r="B313" s="95" t="n">
        <v>12840</v>
      </c>
      <c r="C313" s="95" t="n">
        <v>17270</v>
      </c>
      <c r="D313" s="95"/>
      <c r="E313" s="91" t="n">
        <v>0.16</v>
      </c>
      <c r="F313" s="95" t="n">
        <v>6420</v>
      </c>
      <c r="G313" s="95" t="n">
        <v>8635</v>
      </c>
      <c r="H313" s="102"/>
      <c r="I313" s="91" t="n">
        <v>0.15</v>
      </c>
      <c r="J313" s="95" t="n">
        <v>7010</v>
      </c>
      <c r="K313" s="95" t="n">
        <v>9170</v>
      </c>
      <c r="L313" s="104"/>
      <c r="M313" s="91" t="n">
        <v>0.17</v>
      </c>
      <c r="N313" s="95" t="n">
        <v>9390</v>
      </c>
      <c r="O313" s="95" t="n">
        <v>12730</v>
      </c>
      <c r="S313" s="91" t="n">
        <v>0.16</v>
      </c>
      <c r="T313" s="79" t="n">
        <f aca="false">B313*$AI$23/$AI$310</f>
        <v>26897.6912408759</v>
      </c>
      <c r="U313" s="79" t="n">
        <f aca="false">C313*$AI$23/$AI$310</f>
        <v>36177.8136861314</v>
      </c>
      <c r="V313" s="84"/>
      <c r="W313" s="91" t="n">
        <v>0.16</v>
      </c>
      <c r="X313" s="79" t="n">
        <f aca="false">F313*$AI$23/$AI$310</f>
        <v>13448.845620438</v>
      </c>
      <c r="Y313" s="79" t="n">
        <f aca="false">G313*$AI$23/$AI$310</f>
        <v>18088.9068430657</v>
      </c>
      <c r="Z313" s="80"/>
      <c r="AA313" s="91" t="n">
        <v>0.15</v>
      </c>
      <c r="AB313" s="79" t="n">
        <f aca="false">J313*$AI$23/$AI$310</f>
        <v>14684.7987226277</v>
      </c>
      <c r="AC313" s="79" t="n">
        <f aca="false">K313*$AI$23/$AI$310</f>
        <v>19209.6439781022</v>
      </c>
      <c r="AD313" s="105"/>
      <c r="AE313" s="91" t="n">
        <v>0.17</v>
      </c>
      <c r="AF313" s="79" t="n">
        <f aca="false">N313*$AI$23/$AI$310</f>
        <v>19670.5078467153</v>
      </c>
      <c r="AG313" s="79" t="n">
        <f aca="false">O313*$AI$23/$AI$310</f>
        <v>26667.2593065693</v>
      </c>
      <c r="AH313" s="1" t="str">
        <f aca="false">IF(AC311="But Not Over",Y308,"")</f>
        <v/>
      </c>
      <c r="AI313" s="81" t="str">
        <f aca="false">IF(AC311="But Not Over",VLOOKUP(AH313,'CPI Data'!$A$19:$N$117,14),"")</f>
        <v/>
      </c>
    </row>
    <row r="314" customFormat="false" ht="12" hidden="false" customHeight="false" outlineLevel="0" collapsed="false">
      <c r="A314" s="91" t="n">
        <v>0.18</v>
      </c>
      <c r="B314" s="95" t="n">
        <v>17270</v>
      </c>
      <c r="C314" s="95" t="n">
        <v>21800</v>
      </c>
      <c r="D314" s="95"/>
      <c r="E314" s="91" t="n">
        <v>0.18</v>
      </c>
      <c r="F314" s="95" t="n">
        <v>8635</v>
      </c>
      <c r="G314" s="95" t="n">
        <v>10900</v>
      </c>
      <c r="H314" s="102"/>
      <c r="I314" s="91" t="n">
        <v>0.16</v>
      </c>
      <c r="J314" s="95" t="n">
        <v>9170</v>
      </c>
      <c r="K314" s="95" t="n">
        <v>11650</v>
      </c>
      <c r="L314" s="104"/>
      <c r="M314" s="91" t="n">
        <v>0.18</v>
      </c>
      <c r="N314" s="95" t="n">
        <v>12730</v>
      </c>
      <c r="O314" s="95" t="n">
        <v>16190</v>
      </c>
      <c r="S314" s="91" t="n">
        <v>0.18</v>
      </c>
      <c r="T314" s="79" t="n">
        <f aca="false">B314*$AI$23/$AI$310</f>
        <v>36177.8136861314</v>
      </c>
      <c r="U314" s="79" t="n">
        <f aca="false">C314*$AI$23/$AI$310</f>
        <v>45667.4197080292</v>
      </c>
      <c r="V314" s="84"/>
      <c r="W314" s="91" t="n">
        <v>0.18</v>
      </c>
      <c r="X314" s="79" t="n">
        <f aca="false">F314*$AI$23/$AI$310</f>
        <v>18088.9068430657</v>
      </c>
      <c r="Y314" s="79" t="n">
        <f aca="false">G314*$AI$23/$AI$310</f>
        <v>22833.7098540146</v>
      </c>
      <c r="Z314" s="80"/>
      <c r="AA314" s="91" t="n">
        <v>0.16</v>
      </c>
      <c r="AB314" s="79" t="n">
        <f aca="false">J314*$AI$23/$AI$310</f>
        <v>19209.6439781022</v>
      </c>
      <c r="AC314" s="79" t="n">
        <f aca="false">K314*$AI$23/$AI$310</f>
        <v>24404.8366788321</v>
      </c>
      <c r="AD314" s="105"/>
      <c r="AE314" s="91" t="n">
        <v>0.18</v>
      </c>
      <c r="AF314" s="79" t="n">
        <f aca="false">N314*$AI$23/$AI$310</f>
        <v>26667.2593065693</v>
      </c>
      <c r="AG314" s="79" t="n">
        <f aca="false">O314*$AI$23/$AI$310</f>
        <v>33915.3910583942</v>
      </c>
      <c r="AH314" s="1" t="str">
        <f aca="false">IF(AC312="But Not Over",Y309,"")</f>
        <v/>
      </c>
      <c r="AI314" s="81" t="str">
        <f aca="false">IF(AC312="But Not Over",VLOOKUP(AH314,'CPI Data'!$A$19:$N$117,14),"")</f>
        <v/>
      </c>
    </row>
    <row r="315" customFormat="false" ht="12" hidden="false" customHeight="false" outlineLevel="0" collapsed="false">
      <c r="A315" s="91" t="n">
        <v>0.22</v>
      </c>
      <c r="B315" s="95" t="n">
        <v>21800</v>
      </c>
      <c r="C315" s="95" t="n">
        <v>26550</v>
      </c>
      <c r="D315" s="95"/>
      <c r="E315" s="91" t="n">
        <v>0.22</v>
      </c>
      <c r="F315" s="95" t="n">
        <v>10900</v>
      </c>
      <c r="G315" s="95" t="n">
        <v>13275</v>
      </c>
      <c r="H315" s="102"/>
      <c r="I315" s="91" t="n">
        <v>0.18</v>
      </c>
      <c r="J315" s="95" t="n">
        <v>11650</v>
      </c>
      <c r="K315" s="95" t="n">
        <v>13920</v>
      </c>
      <c r="L315" s="104"/>
      <c r="M315" s="91" t="n">
        <v>0.2</v>
      </c>
      <c r="N315" s="95" t="n">
        <v>16190</v>
      </c>
      <c r="O315" s="95" t="n">
        <v>19640</v>
      </c>
      <c r="S315" s="91" t="n">
        <v>0.22</v>
      </c>
      <c r="T315" s="79" t="n">
        <f aca="false">B315*$AI$23/$AI$310</f>
        <v>45667.4197080292</v>
      </c>
      <c r="U315" s="79" t="n">
        <f aca="false">C315*$AI$23/$AI$310</f>
        <v>55617.8895985402</v>
      </c>
      <c r="V315" s="84"/>
      <c r="W315" s="91" t="n">
        <v>0.22</v>
      </c>
      <c r="X315" s="79" t="n">
        <f aca="false">F315*$AI$23/$AI$310</f>
        <v>22833.7098540146</v>
      </c>
      <c r="Y315" s="79" t="n">
        <f aca="false">G315*$AI$23/$AI$310</f>
        <v>27808.9447992701</v>
      </c>
      <c r="Z315" s="80"/>
      <c r="AA315" s="91" t="n">
        <v>0.18</v>
      </c>
      <c r="AB315" s="79" t="n">
        <f aca="false">J315*$AI$23/$AI$310</f>
        <v>24404.8366788321</v>
      </c>
      <c r="AC315" s="79" t="n">
        <f aca="false">K315*$AI$23/$AI$310</f>
        <v>29160.1138686131</v>
      </c>
      <c r="AD315" s="105"/>
      <c r="AE315" s="91" t="n">
        <v>0.2</v>
      </c>
      <c r="AF315" s="79" t="n">
        <f aca="false">N315*$AI$23/$AI$310</f>
        <v>33915.3910583942</v>
      </c>
      <c r="AG315" s="79" t="n">
        <f aca="false">O315*$AI$23/$AI$310</f>
        <v>41142.5744525547</v>
      </c>
      <c r="AH315" s="1" t="str">
        <f aca="false">IF(AC313="But Not Over",Y310,"")</f>
        <v/>
      </c>
      <c r="AI315" s="81" t="str">
        <f aca="false">IF(AC313="But Not Over",VLOOKUP(AH315,'CPI Data'!$A$19:$N$117,14),"")</f>
        <v/>
      </c>
    </row>
    <row r="316" customFormat="false" ht="12" hidden="false" customHeight="false" outlineLevel="0" collapsed="false">
      <c r="A316" s="91" t="n">
        <v>0.25</v>
      </c>
      <c r="B316" s="95" t="n">
        <v>26550</v>
      </c>
      <c r="C316" s="95" t="n">
        <v>32270</v>
      </c>
      <c r="D316" s="95"/>
      <c r="E316" s="91" t="n">
        <v>0.25</v>
      </c>
      <c r="F316" s="95" t="n">
        <v>13275</v>
      </c>
      <c r="G316" s="95" t="n">
        <v>16135</v>
      </c>
      <c r="H316" s="102"/>
      <c r="I316" s="91" t="n">
        <v>0.2</v>
      </c>
      <c r="J316" s="95" t="n">
        <v>13920</v>
      </c>
      <c r="K316" s="95" t="n">
        <v>16190</v>
      </c>
      <c r="L316" s="104"/>
      <c r="M316" s="91" t="n">
        <v>0.24</v>
      </c>
      <c r="N316" s="95" t="n">
        <v>19640</v>
      </c>
      <c r="O316" s="95" t="n">
        <v>25360</v>
      </c>
      <c r="S316" s="91" t="n">
        <v>0.25</v>
      </c>
      <c r="T316" s="79" t="n">
        <f aca="false">B316*$AI$23/$AI$310</f>
        <v>55617.8895985402</v>
      </c>
      <c r="U316" s="79" t="n">
        <f aca="false">C316*$AI$23/$AI$310</f>
        <v>67600.3501824818</v>
      </c>
      <c r="V316" s="84"/>
      <c r="W316" s="91" t="n">
        <v>0.25</v>
      </c>
      <c r="X316" s="79" t="n">
        <f aca="false">F316*$AI$23/$AI$310</f>
        <v>27808.9447992701</v>
      </c>
      <c r="Y316" s="79" t="n">
        <f aca="false">G316*$AI$23/$AI$310</f>
        <v>33800.1750912409</v>
      </c>
      <c r="Z316" s="80"/>
      <c r="AA316" s="91" t="n">
        <v>0.2</v>
      </c>
      <c r="AB316" s="79" t="n">
        <f aca="false">J316*$AI$23/$AI$310</f>
        <v>29160.1138686131</v>
      </c>
      <c r="AC316" s="79" t="n">
        <f aca="false">K316*$AI$23/$AI$310</f>
        <v>33915.3910583942</v>
      </c>
      <c r="AD316" s="105"/>
      <c r="AE316" s="91" t="n">
        <v>0.24</v>
      </c>
      <c r="AF316" s="79" t="n">
        <f aca="false">N316*$AI$23/$AI$310</f>
        <v>41142.5744525547</v>
      </c>
      <c r="AG316" s="79" t="n">
        <f aca="false">O316*$AI$23/$AI$310</f>
        <v>53125.0350364964</v>
      </c>
      <c r="AH316" s="1" t="str">
        <f aca="false">IF(AC314="But Not Over",Y311,"")</f>
        <v/>
      </c>
      <c r="AI316" s="81" t="str">
        <f aca="false">IF(AC314="But Not Over",VLOOKUP(AH316,'CPI Data'!$A$19:$N$117,14),"")</f>
        <v/>
      </c>
    </row>
    <row r="317" customFormat="false" ht="12" hidden="false" customHeight="false" outlineLevel="0" collapsed="false">
      <c r="A317" s="91" t="n">
        <v>0.28</v>
      </c>
      <c r="B317" s="95" t="n">
        <v>32270</v>
      </c>
      <c r="C317" s="95" t="n">
        <v>37980</v>
      </c>
      <c r="D317" s="95"/>
      <c r="E317" s="91" t="n">
        <v>0.28</v>
      </c>
      <c r="F317" s="95" t="n">
        <v>16135</v>
      </c>
      <c r="G317" s="95" t="n">
        <v>18990</v>
      </c>
      <c r="H317" s="102"/>
      <c r="I317" s="91" t="n">
        <v>0.23</v>
      </c>
      <c r="J317" s="95" t="n">
        <v>16190</v>
      </c>
      <c r="K317" s="95" t="n">
        <v>19640</v>
      </c>
      <c r="L317" s="104"/>
      <c r="M317" s="91" t="n">
        <v>0.28</v>
      </c>
      <c r="N317" s="95" t="n">
        <v>25360</v>
      </c>
      <c r="O317" s="95" t="n">
        <v>31080</v>
      </c>
      <c r="S317" s="91" t="n">
        <v>0.28</v>
      </c>
      <c r="T317" s="79" t="n">
        <f aca="false">B317*$AI$23/$AI$310</f>
        <v>67600.3501824818</v>
      </c>
      <c r="U317" s="79" t="n">
        <f aca="false">C317*$AI$23/$AI$310</f>
        <v>79561.8624087591</v>
      </c>
      <c r="V317" s="84"/>
      <c r="W317" s="91" t="n">
        <v>0.28</v>
      </c>
      <c r="X317" s="79" t="n">
        <f aca="false">F317*$AI$23/$AI$310</f>
        <v>33800.1750912409</v>
      </c>
      <c r="Y317" s="79" t="n">
        <f aca="false">G317*$AI$23/$AI$310</f>
        <v>39780.9312043796</v>
      </c>
      <c r="Z317" s="80"/>
      <c r="AA317" s="91" t="n">
        <v>0.23</v>
      </c>
      <c r="AB317" s="79" t="n">
        <f aca="false">J317*$AI$23/$AI$310</f>
        <v>33915.3910583942</v>
      </c>
      <c r="AC317" s="79" t="n">
        <f aca="false">K317*$AI$23/$AI$310</f>
        <v>41142.5744525547</v>
      </c>
      <c r="AD317" s="105"/>
      <c r="AE317" s="91" t="n">
        <v>0.28</v>
      </c>
      <c r="AF317" s="79" t="n">
        <f aca="false">N317*$AI$23/$AI$310</f>
        <v>53125.0350364964</v>
      </c>
      <c r="AG317" s="79" t="n">
        <f aca="false">O317*$AI$23/$AI$310</f>
        <v>65107.495620438</v>
      </c>
      <c r="AH317" s="1" t="str">
        <f aca="false">IF(AC315="But Not Over",Y312,"")</f>
        <v/>
      </c>
      <c r="AI317" s="81" t="str">
        <f aca="false">IF(AC315="But Not Over",VLOOKUP(AH317,'CPI Data'!$A$19:$N$117,14),"")</f>
        <v/>
      </c>
    </row>
    <row r="318" customFormat="false" ht="12" hidden="false" customHeight="false" outlineLevel="0" collapsed="false">
      <c r="A318" s="91" t="n">
        <v>0.33</v>
      </c>
      <c r="B318" s="95" t="n">
        <v>37980</v>
      </c>
      <c r="C318" s="95" t="n">
        <v>49420</v>
      </c>
      <c r="D318" s="95"/>
      <c r="E318" s="91" t="n">
        <v>0.33</v>
      </c>
      <c r="F318" s="95" t="n">
        <v>18990</v>
      </c>
      <c r="G318" s="95" t="n">
        <v>24710</v>
      </c>
      <c r="H318" s="102"/>
      <c r="I318" s="91" t="n">
        <v>0.26</v>
      </c>
      <c r="J318" s="95" t="n">
        <v>19640</v>
      </c>
      <c r="K318" s="95" t="n">
        <v>25360</v>
      </c>
      <c r="L318" s="104"/>
      <c r="M318" s="91" t="n">
        <v>0.32</v>
      </c>
      <c r="N318" s="95" t="n">
        <v>31080</v>
      </c>
      <c r="O318" s="95" t="n">
        <v>36800</v>
      </c>
      <c r="S318" s="91" t="n">
        <v>0.33</v>
      </c>
      <c r="T318" s="79" t="n">
        <f aca="false">B318*$AI$23/$AI$310</f>
        <v>79561.8624087591</v>
      </c>
      <c r="U318" s="79" t="n">
        <f aca="false">C318*$AI$23/$AI$310</f>
        <v>103526.783576642</v>
      </c>
      <c r="V318" s="84"/>
      <c r="W318" s="91" t="n">
        <v>0.33</v>
      </c>
      <c r="X318" s="79" t="n">
        <f aca="false">F318*$AI$23/$AI$310</f>
        <v>39780.9312043796</v>
      </c>
      <c r="Y318" s="79" t="n">
        <f aca="false">G318*$AI$23/$AI$310</f>
        <v>51763.3917883212</v>
      </c>
      <c r="Z318" s="80"/>
      <c r="AA318" s="91" t="n">
        <v>0.26</v>
      </c>
      <c r="AB318" s="79" t="n">
        <f aca="false">J318*$AI$23/$AI$310</f>
        <v>41142.5744525547</v>
      </c>
      <c r="AC318" s="79" t="n">
        <f aca="false">K318*$AI$23/$AI$310</f>
        <v>53125.0350364964</v>
      </c>
      <c r="AD318" s="105"/>
      <c r="AE318" s="91" t="n">
        <v>0.32</v>
      </c>
      <c r="AF318" s="79" t="n">
        <f aca="false">N318*$AI$23/$AI$310</f>
        <v>65107.495620438</v>
      </c>
      <c r="AG318" s="79" t="n">
        <f aca="false">O318*$AI$23/$AI$310</f>
        <v>77089.9562043796</v>
      </c>
      <c r="AH318" s="1" t="str">
        <f aca="false">IF(AC316="But Not Over",Y313,"")</f>
        <v/>
      </c>
      <c r="AI318" s="81" t="str">
        <f aca="false">IF(AC316="But Not Over",VLOOKUP(AH318,'CPI Data'!$A$19:$N$117,14),"")</f>
        <v/>
      </c>
    </row>
    <row r="319" customFormat="false" ht="12" hidden="false" customHeight="false" outlineLevel="0" collapsed="false">
      <c r="A319" s="91" t="n">
        <v>0.38</v>
      </c>
      <c r="B319" s="95" t="n">
        <v>49420</v>
      </c>
      <c r="C319" s="95" t="n">
        <v>64750</v>
      </c>
      <c r="D319" s="95"/>
      <c r="E319" s="91" t="n">
        <v>0.38</v>
      </c>
      <c r="F319" s="95" t="n">
        <v>24710</v>
      </c>
      <c r="G319" s="95" t="n">
        <v>32375</v>
      </c>
      <c r="H319" s="102"/>
      <c r="I319" s="91" t="n">
        <v>0.3</v>
      </c>
      <c r="J319" s="95" t="n">
        <v>25360</v>
      </c>
      <c r="K319" s="95" t="n">
        <v>31080</v>
      </c>
      <c r="L319" s="104"/>
      <c r="M319" s="91" t="n">
        <v>0.35</v>
      </c>
      <c r="N319" s="95" t="n">
        <v>36800</v>
      </c>
      <c r="O319" s="95" t="n">
        <v>48240</v>
      </c>
      <c r="S319" s="91" t="n">
        <v>0.38</v>
      </c>
      <c r="T319" s="79" t="n">
        <f aca="false">B319*$AI$23/$AI$310</f>
        <v>103526.783576642</v>
      </c>
      <c r="U319" s="79" t="n">
        <f aca="false">C319*$AI$23/$AI$310</f>
        <v>135640.615875912</v>
      </c>
      <c r="V319" s="84"/>
      <c r="W319" s="91" t="n">
        <v>0.38</v>
      </c>
      <c r="X319" s="79" t="n">
        <f aca="false">F319*$AI$23/$AI$310</f>
        <v>51763.3917883212</v>
      </c>
      <c r="Y319" s="79" t="n">
        <f aca="false">G319*$AI$23/$AI$310</f>
        <v>67820.3079379562</v>
      </c>
      <c r="Z319" s="80"/>
      <c r="AA319" s="91" t="n">
        <v>0.3</v>
      </c>
      <c r="AB319" s="79" t="n">
        <f aca="false">J319*$AI$23/$AI$310</f>
        <v>53125.0350364964</v>
      </c>
      <c r="AC319" s="79" t="n">
        <f aca="false">K319*$AI$23/$AI$310</f>
        <v>65107.495620438</v>
      </c>
      <c r="AD319" s="105"/>
      <c r="AE319" s="91" t="n">
        <v>0.35</v>
      </c>
      <c r="AF319" s="79" t="n">
        <f aca="false">N319*$AI$23/$AI$310</f>
        <v>77089.9562043796</v>
      </c>
      <c r="AG319" s="79" t="n">
        <f aca="false">O319*$AI$23/$AI$310</f>
        <v>101054.877372263</v>
      </c>
      <c r="AH319" s="1" t="str">
        <f aca="false">IF(AC317="But Not Over",Y314,"")</f>
        <v/>
      </c>
      <c r="AI319" s="81" t="str">
        <f aca="false">IF(AC317="But Not Over",VLOOKUP(AH319,'CPI Data'!$A$19:$N$117,14),"")</f>
        <v/>
      </c>
    </row>
    <row r="320" customFormat="false" ht="12" hidden="false" customHeight="false" outlineLevel="0" collapsed="false">
      <c r="A320" s="91" t="n">
        <v>0.42</v>
      </c>
      <c r="B320" s="95" t="n">
        <v>64750</v>
      </c>
      <c r="C320" s="95" t="n">
        <v>92370</v>
      </c>
      <c r="D320" s="95"/>
      <c r="E320" s="91" t="n">
        <v>0.42</v>
      </c>
      <c r="F320" s="95" t="n">
        <v>32375</v>
      </c>
      <c r="G320" s="95" t="n">
        <v>46185</v>
      </c>
      <c r="H320" s="102"/>
      <c r="I320" s="91" t="n">
        <v>0.34</v>
      </c>
      <c r="J320" s="95" t="n">
        <v>31080</v>
      </c>
      <c r="K320" s="95" t="n">
        <v>36800</v>
      </c>
      <c r="L320" s="104"/>
      <c r="M320" s="91" t="n">
        <v>0.42</v>
      </c>
      <c r="N320" s="95" t="n">
        <v>48240</v>
      </c>
      <c r="O320" s="95" t="n">
        <v>65390</v>
      </c>
      <c r="S320" s="91" t="n">
        <v>0.42</v>
      </c>
      <c r="T320" s="79" t="n">
        <f aca="false">B320*$AI$23/$AI$310</f>
        <v>135640.615875912</v>
      </c>
      <c r="U320" s="79" t="n">
        <f aca="false">C320*$AI$23/$AI$310</f>
        <v>193499.979744526</v>
      </c>
      <c r="V320" s="84"/>
      <c r="W320" s="91" t="n">
        <v>0.42</v>
      </c>
      <c r="X320" s="79" t="n">
        <f aca="false">F320*$AI$23/$AI$310</f>
        <v>67820.3079379562</v>
      </c>
      <c r="Y320" s="79" t="n">
        <f aca="false">G320*$AI$23/$AI$310</f>
        <v>96749.9898722628</v>
      </c>
      <c r="Z320" s="80"/>
      <c r="AA320" s="91" t="n">
        <v>0.34</v>
      </c>
      <c r="AB320" s="79" t="n">
        <f aca="false">J320*$AI$23/$AI$310</f>
        <v>65107.495620438</v>
      </c>
      <c r="AC320" s="79" t="n">
        <f aca="false">K320*$AI$23/$AI$310</f>
        <v>77089.9562043796</v>
      </c>
      <c r="AD320" s="105"/>
      <c r="AE320" s="91" t="n">
        <v>0.42</v>
      </c>
      <c r="AF320" s="79" t="n">
        <f aca="false">N320*$AI$23/$AI$310</f>
        <v>101054.877372263</v>
      </c>
      <c r="AG320" s="79" t="n">
        <f aca="false">O320*$AI$23/$AI$310</f>
        <v>136981.310766423</v>
      </c>
      <c r="AH320" s="1" t="str">
        <f aca="false">IF(AC318="But Not Over",Y315,"")</f>
        <v/>
      </c>
      <c r="AI320" s="81" t="str">
        <f aca="false">IF(AC318="But Not Over",VLOOKUP(AH320,'CPI Data'!$A$19:$N$117,14),"")</f>
        <v/>
      </c>
    </row>
    <row r="321" customFormat="false" ht="12" hidden="false" customHeight="false" outlineLevel="0" collapsed="false">
      <c r="A321" s="91" t="n">
        <v>0.45</v>
      </c>
      <c r="B321" s="95" t="n">
        <v>92370</v>
      </c>
      <c r="C321" s="95" t="n">
        <v>118050</v>
      </c>
      <c r="D321" s="95"/>
      <c r="E321" s="91" t="n">
        <v>0.45</v>
      </c>
      <c r="F321" s="95" t="n">
        <v>46185</v>
      </c>
      <c r="G321" s="95" t="n">
        <v>59025</v>
      </c>
      <c r="H321" s="102"/>
      <c r="I321" s="91" t="n">
        <v>0.38</v>
      </c>
      <c r="J321" s="95" t="n">
        <v>36800</v>
      </c>
      <c r="K321" s="95" t="n">
        <v>44780</v>
      </c>
      <c r="L321" s="104"/>
      <c r="M321" s="91" t="n">
        <v>0.45</v>
      </c>
      <c r="N321" s="95" t="n">
        <v>65390</v>
      </c>
      <c r="O321" s="95" t="n">
        <v>88270</v>
      </c>
      <c r="S321" s="91" t="n">
        <v>0.45</v>
      </c>
      <c r="T321" s="79" t="n">
        <f aca="false">B321*$AI$23/$AI$310</f>
        <v>193499.979744526</v>
      </c>
      <c r="U321" s="79" t="n">
        <f aca="false">C321*$AI$23/$AI$310</f>
        <v>247295.362226277</v>
      </c>
      <c r="V321" s="84"/>
      <c r="W321" s="91" t="n">
        <v>0.45</v>
      </c>
      <c r="X321" s="79" t="n">
        <f aca="false">F321*$AI$23/$AI$310</f>
        <v>96749.9898722628</v>
      </c>
      <c r="Y321" s="79" t="n">
        <f aca="false">G321*$AI$23/$AI$310</f>
        <v>123647.681113139</v>
      </c>
      <c r="Z321" s="80"/>
      <c r="AA321" s="91" t="n">
        <v>0.38</v>
      </c>
      <c r="AB321" s="79" t="n">
        <f aca="false">J321*$AI$23/$AI$310</f>
        <v>77089.9562043796</v>
      </c>
      <c r="AC321" s="79" t="n">
        <f aca="false">K321*$AI$23/$AI$310</f>
        <v>93806.745620438</v>
      </c>
      <c r="AD321" s="105"/>
      <c r="AE321" s="91" t="n">
        <v>0.45</v>
      </c>
      <c r="AF321" s="79" t="n">
        <f aca="false">N321*$AI$23/$AI$310</f>
        <v>136981.310766423</v>
      </c>
      <c r="AG321" s="79" t="n">
        <f aca="false">O321*$AI$23/$AI$310</f>
        <v>184911.15310219</v>
      </c>
      <c r="AH321" s="1" t="str">
        <f aca="false">IF(AC319="But Not Over",Y316,"")</f>
        <v/>
      </c>
      <c r="AI321" s="81" t="str">
        <f aca="false">IF(AC319="But Not Over",VLOOKUP(AH321,'CPI Data'!$A$19:$N$117,14),"")</f>
        <v/>
      </c>
    </row>
    <row r="322" customFormat="false" ht="12" hidden="false" customHeight="false" outlineLevel="0" collapsed="false">
      <c r="A322" s="91" t="n">
        <v>0.49</v>
      </c>
      <c r="B322" s="95" t="n">
        <v>118050</v>
      </c>
      <c r="C322" s="95" t="n">
        <v>175250</v>
      </c>
      <c r="D322" s="95"/>
      <c r="E322" s="91" t="n">
        <v>0.49</v>
      </c>
      <c r="F322" s="95" t="n">
        <v>59025</v>
      </c>
      <c r="G322" s="95" t="n">
        <v>87625</v>
      </c>
      <c r="H322" s="102"/>
      <c r="I322" s="91" t="n">
        <v>0.42</v>
      </c>
      <c r="J322" s="95" t="n">
        <v>44780</v>
      </c>
      <c r="K322" s="95" t="n">
        <v>59670</v>
      </c>
      <c r="L322" s="104"/>
      <c r="M322" s="91" t="n">
        <v>0.48</v>
      </c>
      <c r="N322" s="95" t="n">
        <v>88270</v>
      </c>
      <c r="O322" s="95" t="n">
        <v>116870</v>
      </c>
      <c r="S322" s="91" t="n">
        <v>0.49</v>
      </c>
      <c r="T322" s="79" t="n">
        <f aca="false">B322*$AI$23/$AI$310</f>
        <v>247295.362226277</v>
      </c>
      <c r="U322" s="79" t="n">
        <f aca="false">C322*$AI$23/$AI$310</f>
        <v>367119.968065693</v>
      </c>
      <c r="V322" s="84"/>
      <c r="W322" s="91" t="n">
        <v>0.49</v>
      </c>
      <c r="X322" s="79" t="n">
        <f aca="false">F322*$AI$23/$AI$310</f>
        <v>123647.681113139</v>
      </c>
      <c r="Y322" s="79" t="n">
        <f aca="false">G322*$AI$23/$AI$310</f>
        <v>183559.984032847</v>
      </c>
      <c r="Z322" s="80"/>
      <c r="AA322" s="91" t="n">
        <v>0.42</v>
      </c>
      <c r="AB322" s="79" t="n">
        <f aca="false">J322*$AI$23/$AI$310</f>
        <v>93806.745620438</v>
      </c>
      <c r="AC322" s="79" t="n">
        <f aca="false">K322*$AI$23/$AI$310</f>
        <v>124998.850182482</v>
      </c>
      <c r="AD322" s="105"/>
      <c r="AE322" s="91" t="n">
        <v>0.48</v>
      </c>
      <c r="AF322" s="79" t="n">
        <f aca="false">N322*$AI$23/$AI$310</f>
        <v>184911.15310219</v>
      </c>
      <c r="AG322" s="79" t="n">
        <f aca="false">O322*$AI$23/$AI$310</f>
        <v>244823.456021898</v>
      </c>
      <c r="AH322" s="1" t="str">
        <f aca="false">IF(AC320="But Not Over",Y317,"")</f>
        <v/>
      </c>
      <c r="AI322" s="81" t="str">
        <f aca="false">IF(AC320="But Not Over",VLOOKUP(AH322,'CPI Data'!$A$19:$N$117,14),"")</f>
        <v/>
      </c>
    </row>
    <row r="323" customFormat="false" ht="12" hidden="false" customHeight="false" outlineLevel="0" collapsed="false">
      <c r="A323" s="91" t="n">
        <v>0.5</v>
      </c>
      <c r="B323" s="95" t="n">
        <v>175250</v>
      </c>
      <c r="C323" s="95" t="s">
        <v>18</v>
      </c>
      <c r="D323" s="95"/>
      <c r="E323" s="91" t="n">
        <v>0.5</v>
      </c>
      <c r="F323" s="95" t="n">
        <v>87625</v>
      </c>
      <c r="G323" s="95" t="s">
        <v>18</v>
      </c>
      <c r="H323" s="102"/>
      <c r="I323" s="91" t="n">
        <v>0.48</v>
      </c>
      <c r="J323" s="95" t="n">
        <v>59670</v>
      </c>
      <c r="K323" s="92" t="n">
        <v>88270</v>
      </c>
      <c r="L323" s="103"/>
      <c r="M323" s="91" t="n">
        <v>0.5</v>
      </c>
      <c r="N323" s="95" t="n">
        <v>116870</v>
      </c>
      <c r="O323" s="95" t="s">
        <v>18</v>
      </c>
      <c r="S323" s="91" t="n">
        <v>0.5</v>
      </c>
      <c r="T323" s="79" t="n">
        <f aca="false">B323*$AI$23/$AI$310</f>
        <v>367119.968065693</v>
      </c>
      <c r="U323" s="79" t="s">
        <v>18</v>
      </c>
      <c r="V323" s="84"/>
      <c r="W323" s="91" t="n">
        <v>0.5</v>
      </c>
      <c r="X323" s="79" t="n">
        <f aca="false">F323*$AI$23/$AI$310</f>
        <v>183559.984032847</v>
      </c>
      <c r="Y323" s="79" t="s">
        <v>18</v>
      </c>
      <c r="Z323" s="80"/>
      <c r="AA323" s="91" t="n">
        <v>0.48</v>
      </c>
      <c r="AB323" s="79" t="n">
        <f aca="false">J323*$AI$23/$AI$310</f>
        <v>124998.850182482</v>
      </c>
      <c r="AC323" s="79" t="n">
        <f aca="false">K323*$AI$23/$AI$310</f>
        <v>184911.15310219</v>
      </c>
      <c r="AD323" s="98"/>
      <c r="AE323" s="91" t="n">
        <v>0.5</v>
      </c>
      <c r="AF323" s="79" t="n">
        <f aca="false">N323*$AI$23/$AI$310</f>
        <v>244823.456021898</v>
      </c>
      <c r="AG323" s="79" t="s">
        <v>18</v>
      </c>
      <c r="AH323" s="1" t="str">
        <f aca="false">IF(AC321="But Not Over",Y318,"")</f>
        <v/>
      </c>
      <c r="AI323" s="81" t="str">
        <f aca="false">IF(AC321="But Not Over",VLOOKUP(AH323,'CPI Data'!$A$19:$N$117,14),"")</f>
        <v/>
      </c>
    </row>
    <row r="324" customFormat="false" ht="12" hidden="false" customHeight="false" outlineLevel="0" collapsed="false">
      <c r="A324" s="64"/>
      <c r="E324" s="64"/>
      <c r="H324" s="64"/>
      <c r="I324" s="91" t="n">
        <v>0.5</v>
      </c>
      <c r="J324" s="92" t="n">
        <v>88270</v>
      </c>
      <c r="K324" s="95" t="s">
        <v>18</v>
      </c>
      <c r="L324" s="104"/>
      <c r="M324" s="64"/>
      <c r="S324" s="64"/>
      <c r="W324" s="64"/>
      <c r="Z324" s="80"/>
      <c r="AA324" s="91" t="n">
        <v>0.5</v>
      </c>
      <c r="AB324" s="79" t="n">
        <f aca="false">J324*$AI$23/$AI$310</f>
        <v>184911.15310219</v>
      </c>
      <c r="AC324" s="79" t="s">
        <v>18</v>
      </c>
      <c r="AD324" s="105"/>
      <c r="AE324" s="64"/>
      <c r="AH324" s="1" t="str">
        <f aca="false">IF(AC322="But Not Over",Y319,"")</f>
        <v/>
      </c>
      <c r="AI324" s="81" t="str">
        <f aca="false">IF(AC322="But Not Over",VLOOKUP(AH324,'CPI Data'!$A$19:$N$117,14),"")</f>
        <v/>
      </c>
    </row>
    <row r="325" customFormat="false" ht="12" hidden="false" customHeight="false" outlineLevel="0" collapsed="false">
      <c r="A325" s="66" t="s">
        <v>29</v>
      </c>
      <c r="B325" s="42"/>
      <c r="C325" s="42"/>
      <c r="E325" s="42"/>
      <c r="F325" s="42"/>
      <c r="G325" s="42"/>
      <c r="H325" s="67"/>
      <c r="I325" s="42"/>
      <c r="J325" s="42"/>
      <c r="K325" s="42"/>
      <c r="L325" s="42"/>
      <c r="M325" s="42"/>
      <c r="N325" s="42"/>
      <c r="O325" s="42"/>
      <c r="S325" s="66" t="s">
        <v>29</v>
      </c>
      <c r="T325" s="45"/>
      <c r="U325" s="45"/>
      <c r="W325" s="42"/>
      <c r="X325" s="45"/>
      <c r="Y325" s="45"/>
      <c r="Z325" s="68"/>
      <c r="AA325" s="42"/>
      <c r="AB325" s="45"/>
      <c r="AC325" s="45"/>
      <c r="AD325" s="47"/>
      <c r="AE325" s="42"/>
      <c r="AF325" s="45"/>
      <c r="AG325" s="45"/>
      <c r="AH325" s="1" t="str">
        <f aca="false">IF(AC323="But Not Over",Y320,"")</f>
        <v/>
      </c>
      <c r="AI325" s="81" t="str">
        <f aca="false">IF(AC323="But Not Over",VLOOKUP(AH325,'CPI Data'!$A$19:$N$117,14),"")</f>
        <v/>
      </c>
    </row>
    <row r="326" customFormat="false" ht="12" hidden="false" customHeight="false" outlineLevel="0" collapsed="false">
      <c r="A326" s="64"/>
      <c r="E326" s="64"/>
      <c r="H326" s="64"/>
      <c r="I326" s="64"/>
      <c r="L326" s="97"/>
      <c r="M326" s="64"/>
      <c r="S326" s="64"/>
      <c r="W326" s="64"/>
      <c r="Z326" s="80"/>
      <c r="AA326" s="64"/>
      <c r="AD326" s="98"/>
      <c r="AE326" s="64"/>
      <c r="AH326" s="1" t="str">
        <f aca="false">IF(AC324="But Not Over",Y321,"")</f>
        <v/>
      </c>
      <c r="AI326" s="81" t="str">
        <f aca="false">IF(AC324="But Not Over",VLOOKUP(AH326,'CPI Data'!$A$19:$N$117,14),"")</f>
        <v/>
      </c>
    </row>
    <row r="327" customFormat="false" ht="12.75" hidden="false" customHeight="false" outlineLevel="0" collapsed="false">
      <c r="A327" s="64"/>
      <c r="B327" s="74"/>
      <c r="C327" s="43" t="s">
        <v>7</v>
      </c>
      <c r="E327" s="64"/>
      <c r="G327" s="75" t="n">
        <v>1985</v>
      </c>
      <c r="H327" s="75"/>
      <c r="I327" s="75"/>
      <c r="J327" s="74"/>
      <c r="L327" s="97"/>
      <c r="M327" s="64"/>
      <c r="N327" s="74"/>
      <c r="S327" s="64"/>
      <c r="T327" s="77"/>
      <c r="U327" s="69" t="s">
        <v>21</v>
      </c>
      <c r="W327" s="64"/>
      <c r="Y327" s="75" t="n">
        <v>1985</v>
      </c>
      <c r="Z327" s="75"/>
      <c r="AA327" s="75"/>
      <c r="AB327" s="46" t="str">
        <f aca="false">CONCATENATE("CPI: ",AI332)</f>
        <v>CPI: 107.6</v>
      </c>
      <c r="AD327" s="98"/>
      <c r="AE327" s="64"/>
      <c r="AF327" s="77"/>
      <c r="AH327" s="1" t="str">
        <f aca="false">IF(AC325="But Not Over",Y322,"")</f>
        <v/>
      </c>
      <c r="AI327" s="81" t="str">
        <f aca="false">IF(AC325="But Not Over",VLOOKUP(AH327,'CPI Data'!$A$19:$N$117,14),"")</f>
        <v/>
      </c>
    </row>
    <row r="328" customFormat="false" ht="12" hidden="false" customHeight="false" outlineLevel="0" collapsed="false">
      <c r="A328" s="49"/>
      <c r="B328" s="49" t="s">
        <v>8</v>
      </c>
      <c r="C328" s="50"/>
      <c r="D328" s="50"/>
      <c r="E328" s="49"/>
      <c r="F328" s="49" t="s">
        <v>9</v>
      </c>
      <c r="G328" s="50"/>
      <c r="H328" s="49"/>
      <c r="I328" s="49"/>
      <c r="J328" s="49" t="s">
        <v>10</v>
      </c>
      <c r="K328" s="48"/>
      <c r="L328" s="48"/>
      <c r="M328" s="48"/>
      <c r="N328" s="49" t="s">
        <v>11</v>
      </c>
      <c r="O328" s="50"/>
      <c r="S328" s="49"/>
      <c r="T328" s="51" t="s">
        <v>8</v>
      </c>
      <c r="U328" s="99"/>
      <c r="V328" s="53"/>
      <c r="W328" s="49"/>
      <c r="X328" s="51" t="s">
        <v>9</v>
      </c>
      <c r="Y328" s="99"/>
      <c r="Z328" s="54"/>
      <c r="AA328" s="49"/>
      <c r="AB328" s="51" t="s">
        <v>10</v>
      </c>
      <c r="AC328" s="52"/>
      <c r="AD328" s="55"/>
      <c r="AE328" s="48"/>
      <c r="AF328" s="51" t="s">
        <v>11</v>
      </c>
      <c r="AG328" s="99"/>
      <c r="AH328" s="1" t="str">
        <f aca="false">IF(AC326="But Not Over",Y323,"")</f>
        <v/>
      </c>
      <c r="AI328" s="81" t="str">
        <f aca="false">IF(AC326="But Not Over",VLOOKUP(AH328,'CPI Data'!$A$19:$N$117,14),"")</f>
        <v/>
      </c>
    </row>
    <row r="329" customFormat="false" ht="12" hidden="false" customHeight="false" outlineLevel="0" collapsed="false">
      <c r="A329" s="56" t="s">
        <v>12</v>
      </c>
      <c r="B329" s="57" t="s">
        <v>13</v>
      </c>
      <c r="C329" s="57"/>
      <c r="D329" s="100"/>
      <c r="E329" s="56" t="s">
        <v>12</v>
      </c>
      <c r="F329" s="57" t="s">
        <v>13</v>
      </c>
      <c r="G329" s="57"/>
      <c r="H329" s="100"/>
      <c r="I329" s="56" t="s">
        <v>12</v>
      </c>
      <c r="J329" s="57" t="s">
        <v>13</v>
      </c>
      <c r="K329" s="57"/>
      <c r="L329" s="106"/>
      <c r="M329" s="56" t="s">
        <v>12</v>
      </c>
      <c r="N329" s="57" t="s">
        <v>13</v>
      </c>
      <c r="O329" s="57"/>
      <c r="S329" s="56" t="s">
        <v>12</v>
      </c>
      <c r="T329" s="58" t="s">
        <v>13</v>
      </c>
      <c r="U329" s="58"/>
      <c r="V329" s="101"/>
      <c r="W329" s="56" t="s">
        <v>12</v>
      </c>
      <c r="X329" s="58" t="s">
        <v>13</v>
      </c>
      <c r="Y329" s="58"/>
      <c r="Z329" s="101"/>
      <c r="AA329" s="56" t="s">
        <v>12</v>
      </c>
      <c r="AB329" s="58" t="s">
        <v>13</v>
      </c>
      <c r="AC329" s="58"/>
      <c r="AD329" s="107"/>
      <c r="AE329" s="56" t="s">
        <v>12</v>
      </c>
      <c r="AF329" s="58" t="s">
        <v>13</v>
      </c>
      <c r="AG329" s="58"/>
      <c r="AH329" s="1" t="str">
        <f aca="false">IF(AC327="But Not Over",Y324,"")</f>
        <v/>
      </c>
      <c r="AI329" s="81" t="str">
        <f aca="false">IF(AC327="But Not Over",VLOOKUP(AH329,'CPI Data'!$A$19:$N$117,14),"")</f>
        <v/>
      </c>
    </row>
    <row r="330" customFormat="false" ht="12" hidden="false" customHeight="false" outlineLevel="0" collapsed="false">
      <c r="A330" s="59" t="s">
        <v>14</v>
      </c>
      <c r="B330" s="60" t="s">
        <v>15</v>
      </c>
      <c r="C330" s="60" t="s">
        <v>16</v>
      </c>
      <c r="D330" s="100"/>
      <c r="E330" s="59" t="s">
        <v>14</v>
      </c>
      <c r="F330" s="60" t="s">
        <v>15</v>
      </c>
      <c r="G330" s="60" t="s">
        <v>16</v>
      </c>
      <c r="H330" s="100"/>
      <c r="I330" s="59" t="s">
        <v>14</v>
      </c>
      <c r="J330" s="60" t="s">
        <v>15</v>
      </c>
      <c r="K330" s="60" t="s">
        <v>16</v>
      </c>
      <c r="L330" s="106"/>
      <c r="M330" s="59" t="s">
        <v>14</v>
      </c>
      <c r="N330" s="60" t="s">
        <v>15</v>
      </c>
      <c r="O330" s="60" t="s">
        <v>16</v>
      </c>
      <c r="S330" s="59" t="s">
        <v>14</v>
      </c>
      <c r="T330" s="61" t="s">
        <v>15</v>
      </c>
      <c r="U330" s="61" t="s">
        <v>16</v>
      </c>
      <c r="V330" s="101"/>
      <c r="W330" s="59" t="s">
        <v>14</v>
      </c>
      <c r="X330" s="61" t="s">
        <v>15</v>
      </c>
      <c r="Y330" s="61" t="s">
        <v>16</v>
      </c>
      <c r="Z330" s="101"/>
      <c r="AA330" s="59" t="s">
        <v>14</v>
      </c>
      <c r="AB330" s="61" t="s">
        <v>15</v>
      </c>
      <c r="AC330" s="61" t="s">
        <v>16</v>
      </c>
      <c r="AD330" s="107"/>
      <c r="AE330" s="59" t="s">
        <v>14</v>
      </c>
      <c r="AF330" s="61" t="s">
        <v>15</v>
      </c>
      <c r="AG330" s="61" t="s">
        <v>16</v>
      </c>
      <c r="AH330" s="1" t="str">
        <f aca="false">IF(AC328="But Not Over",Y325,"")</f>
        <v/>
      </c>
      <c r="AI330" s="81" t="str">
        <f aca="false">IF(AC328="But Not Over",VLOOKUP(AH330,'CPI Data'!$A$19:$N$117,14),"")</f>
        <v/>
      </c>
    </row>
    <row r="331" customFormat="false" ht="12" hidden="false" customHeight="false" outlineLevel="0" collapsed="false">
      <c r="A331" s="91" t="n">
        <v>0</v>
      </c>
      <c r="B331" s="95" t="n">
        <v>0</v>
      </c>
      <c r="C331" s="95" t="n">
        <v>3540</v>
      </c>
      <c r="D331" s="95"/>
      <c r="E331" s="91" t="n">
        <v>0</v>
      </c>
      <c r="F331" s="95" t="n">
        <v>0</v>
      </c>
      <c r="G331" s="95" t="n">
        <v>1770</v>
      </c>
      <c r="H331" s="102"/>
      <c r="I331" s="91" t="n">
        <v>0</v>
      </c>
      <c r="J331" s="95" t="n">
        <v>0</v>
      </c>
      <c r="K331" s="95" t="n">
        <v>2390</v>
      </c>
      <c r="L331" s="104"/>
      <c r="M331" s="91" t="n">
        <v>0</v>
      </c>
      <c r="N331" s="95" t="n">
        <v>0</v>
      </c>
      <c r="O331" s="95" t="n">
        <v>2390</v>
      </c>
      <c r="S331" s="91" t="n">
        <v>0</v>
      </c>
      <c r="T331" s="79" t="n">
        <f aca="false">B331*$AI$23/$AI$332</f>
        <v>0</v>
      </c>
      <c r="U331" s="79" t="n">
        <f aca="false">C331*$AI$23/$AI$332</f>
        <v>7553.55724907063</v>
      </c>
      <c r="V331" s="84" t="n">
        <f aca="false">D331*$AI$23/$AI$332</f>
        <v>0</v>
      </c>
      <c r="W331" s="91" t="n">
        <v>0</v>
      </c>
      <c r="X331" s="79" t="n">
        <f aca="false">F331*$AI$23/$AI$332</f>
        <v>0</v>
      </c>
      <c r="Y331" s="79" t="n">
        <f aca="false">G331*$AI$23/$AI$332</f>
        <v>3776.77862453532</v>
      </c>
      <c r="Z331" s="84" t="n">
        <f aca="false">H331*$AI$23/$AI$332</f>
        <v>0</v>
      </c>
      <c r="AA331" s="91" t="n">
        <v>0</v>
      </c>
      <c r="AB331" s="79" t="n">
        <f aca="false">J331*$AI$23/$AI$332</f>
        <v>0</v>
      </c>
      <c r="AC331" s="79" t="n">
        <f aca="false">K331*$AI$23/$AI$332</f>
        <v>5099.71802973978</v>
      </c>
      <c r="AD331" s="84" t="n">
        <f aca="false">L331*$AI$23/$AI$332</f>
        <v>0</v>
      </c>
      <c r="AE331" s="91" t="n">
        <v>0</v>
      </c>
      <c r="AF331" s="79" t="n">
        <f aca="false">N331*$AI$23/$AI$332</f>
        <v>0</v>
      </c>
      <c r="AG331" s="79" t="n">
        <f aca="false">O331*$AI$23/$AI$332</f>
        <v>5099.71802973978</v>
      </c>
      <c r="AH331" s="1" t="str">
        <f aca="false">IF(AC329="But Not Over",Y326,"")</f>
        <v/>
      </c>
      <c r="AI331" s="81" t="str">
        <f aca="false">IF(AC329="But Not Over",VLOOKUP(AH331,'CPI Data'!$A$19:$N$117,14),"")</f>
        <v/>
      </c>
    </row>
    <row r="332" customFormat="false" ht="12" hidden="false" customHeight="false" outlineLevel="0" collapsed="false">
      <c r="A332" s="91" t="n">
        <v>0.11</v>
      </c>
      <c r="B332" s="95" t="n">
        <v>3540</v>
      </c>
      <c r="C332" s="95" t="n">
        <v>5720</v>
      </c>
      <c r="D332" s="95"/>
      <c r="E332" s="91" t="n">
        <v>0.11</v>
      </c>
      <c r="F332" s="95" t="n">
        <v>1770</v>
      </c>
      <c r="G332" s="95" t="n">
        <v>2860</v>
      </c>
      <c r="H332" s="102"/>
      <c r="I332" s="91" t="n">
        <v>0.11</v>
      </c>
      <c r="J332" s="95" t="n">
        <v>2390</v>
      </c>
      <c r="K332" s="95" t="n">
        <v>3540</v>
      </c>
      <c r="L332" s="104"/>
      <c r="M332" s="91" t="n">
        <v>0.11</v>
      </c>
      <c r="N332" s="95" t="n">
        <v>2390</v>
      </c>
      <c r="O332" s="95" t="n">
        <v>4580</v>
      </c>
      <c r="S332" s="91" t="n">
        <v>0.11</v>
      </c>
      <c r="T332" s="79" t="n">
        <f aca="false">B332*$AI$23/$AI$332</f>
        <v>7553.55724907063</v>
      </c>
      <c r="U332" s="79" t="n">
        <f aca="false">C332*$AI$23/$AI$332</f>
        <v>12205.1828996283</v>
      </c>
      <c r="V332" s="84"/>
      <c r="W332" s="91" t="n">
        <v>0.11</v>
      </c>
      <c r="X332" s="79" t="n">
        <f aca="false">F332*$AI$23/$AI$332</f>
        <v>3776.77862453532</v>
      </c>
      <c r="Y332" s="79" t="n">
        <f aca="false">G332*$AI$23/$AI$332</f>
        <v>6102.59144981413</v>
      </c>
      <c r="Z332" s="80"/>
      <c r="AA332" s="91" t="n">
        <v>0.11</v>
      </c>
      <c r="AB332" s="79" t="n">
        <f aca="false">J332*$AI$23/$AI$332</f>
        <v>5099.71802973978</v>
      </c>
      <c r="AC332" s="79" t="n">
        <f aca="false">K332*$AI$23/$AI$332</f>
        <v>7553.55724907063</v>
      </c>
      <c r="AD332" s="105"/>
      <c r="AE332" s="91" t="n">
        <v>0.11</v>
      </c>
      <c r="AF332" s="79" t="n">
        <f aca="false">N332*$AI$23/$AI$332</f>
        <v>5099.71802973978</v>
      </c>
      <c r="AG332" s="79" t="n">
        <f aca="false">O332*$AI$23/$AI$332</f>
        <v>9772.68141263941</v>
      </c>
      <c r="AH332" s="1" t="n">
        <f aca="false">IF(AC330="But Not Over",Y327,"")</f>
        <v>1985</v>
      </c>
      <c r="AI332" s="81" t="n">
        <f aca="false">IF(AC330="But Not Over",VLOOKUP(AH332,'CPI Data'!$A$19:$N$117,14),"")</f>
        <v>107.6</v>
      </c>
    </row>
    <row r="333" customFormat="false" ht="12" hidden="false" customHeight="false" outlineLevel="0" collapsed="false">
      <c r="A333" s="91" t="n">
        <v>0.12</v>
      </c>
      <c r="B333" s="95" t="n">
        <v>5720</v>
      </c>
      <c r="C333" s="95" t="n">
        <v>7910</v>
      </c>
      <c r="D333" s="95"/>
      <c r="E333" s="91" t="n">
        <v>0.12</v>
      </c>
      <c r="F333" s="95" t="n">
        <v>2860</v>
      </c>
      <c r="G333" s="95" t="n">
        <v>3955</v>
      </c>
      <c r="H333" s="102"/>
      <c r="I333" s="91" t="n">
        <v>0.12</v>
      </c>
      <c r="J333" s="95" t="n">
        <v>3540</v>
      </c>
      <c r="K333" s="95" t="n">
        <v>4580</v>
      </c>
      <c r="L333" s="104"/>
      <c r="M333" s="91" t="n">
        <v>0.12</v>
      </c>
      <c r="N333" s="95" t="n">
        <v>4580</v>
      </c>
      <c r="O333" s="95" t="n">
        <v>6760</v>
      </c>
      <c r="S333" s="91" t="n">
        <v>0.12</v>
      </c>
      <c r="T333" s="79" t="n">
        <f aca="false">B333*$AI$23/$AI$332</f>
        <v>12205.1828996283</v>
      </c>
      <c r="U333" s="79" t="n">
        <f aca="false">C333*$AI$23/$AI$332</f>
        <v>16878.1462825279</v>
      </c>
      <c r="V333" s="84"/>
      <c r="W333" s="91" t="n">
        <v>0.12</v>
      </c>
      <c r="X333" s="79" t="n">
        <f aca="false">F333*$AI$23/$AI$332</f>
        <v>6102.59144981413</v>
      </c>
      <c r="Y333" s="79" t="n">
        <f aca="false">G333*$AI$23/$AI$332</f>
        <v>8439.07314126394</v>
      </c>
      <c r="Z333" s="80"/>
      <c r="AA333" s="91" t="n">
        <v>0.12</v>
      </c>
      <c r="AB333" s="79" t="n">
        <f aca="false">J333*$AI$23/$AI$332</f>
        <v>7553.55724907063</v>
      </c>
      <c r="AC333" s="79" t="n">
        <f aca="false">K333*$AI$23/$AI$332</f>
        <v>9772.68141263941</v>
      </c>
      <c r="AD333" s="105"/>
      <c r="AE333" s="91" t="n">
        <v>0.12</v>
      </c>
      <c r="AF333" s="79" t="n">
        <f aca="false">N333*$AI$23/$AI$332</f>
        <v>9772.68141263941</v>
      </c>
      <c r="AG333" s="79" t="n">
        <f aca="false">O333*$AI$23/$AI$332</f>
        <v>14424.307063197</v>
      </c>
      <c r="AH333" s="1" t="str">
        <f aca="false">IF(AC331="But Not Over",Y328,"")</f>
        <v/>
      </c>
      <c r="AI333" s="81" t="str">
        <f aca="false">IF(AC331="But Not Over",VLOOKUP(AH333,'CPI Data'!$A$19:$N$117,14),"")</f>
        <v/>
      </c>
    </row>
    <row r="334" customFormat="false" ht="12" hidden="false" customHeight="false" outlineLevel="0" collapsed="false">
      <c r="A334" s="91" t="n">
        <v>0.14</v>
      </c>
      <c r="B334" s="95" t="n">
        <v>7910</v>
      </c>
      <c r="C334" s="95" t="n">
        <v>12390</v>
      </c>
      <c r="D334" s="95"/>
      <c r="E334" s="91" t="n">
        <v>0.14</v>
      </c>
      <c r="F334" s="95" t="n">
        <v>3955</v>
      </c>
      <c r="G334" s="95" t="n">
        <v>6195</v>
      </c>
      <c r="H334" s="102"/>
      <c r="I334" s="91" t="n">
        <v>0.14</v>
      </c>
      <c r="J334" s="95" t="n">
        <v>4580</v>
      </c>
      <c r="K334" s="95" t="n">
        <v>6760</v>
      </c>
      <c r="L334" s="104"/>
      <c r="M334" s="91" t="n">
        <v>0.14</v>
      </c>
      <c r="N334" s="95" t="n">
        <v>6760</v>
      </c>
      <c r="O334" s="95" t="n">
        <v>9050</v>
      </c>
      <c r="S334" s="91" t="n">
        <v>0.14</v>
      </c>
      <c r="T334" s="79" t="n">
        <f aca="false">B334*$AI$23/$AI$332</f>
        <v>16878.1462825279</v>
      </c>
      <c r="U334" s="79" t="n">
        <f aca="false">C334*$AI$23/$AI$332</f>
        <v>26437.4503717472</v>
      </c>
      <c r="V334" s="84"/>
      <c r="W334" s="91" t="n">
        <v>0.14</v>
      </c>
      <c r="X334" s="79" t="n">
        <f aca="false">F334*$AI$23/$AI$332</f>
        <v>8439.07314126394</v>
      </c>
      <c r="Y334" s="79" t="n">
        <f aca="false">G334*$AI$23/$AI$332</f>
        <v>13218.7251858736</v>
      </c>
      <c r="Z334" s="80"/>
      <c r="AA334" s="91" t="n">
        <v>0.14</v>
      </c>
      <c r="AB334" s="79" t="n">
        <f aca="false">J334*$AI$23/$AI$332</f>
        <v>9772.68141263941</v>
      </c>
      <c r="AC334" s="79" t="n">
        <f aca="false">K334*$AI$23/$AI$332</f>
        <v>14424.307063197</v>
      </c>
      <c r="AD334" s="105"/>
      <c r="AE334" s="91" t="n">
        <v>0.14</v>
      </c>
      <c r="AF334" s="79" t="n">
        <f aca="false">N334*$AI$23/$AI$332</f>
        <v>14424.307063197</v>
      </c>
      <c r="AG334" s="79" t="n">
        <f aca="false">O334*$AI$23/$AI$332</f>
        <v>19310.6477695167</v>
      </c>
      <c r="AH334" s="1" t="str">
        <f aca="false">IF(AC332="But Not Over",Y329,"")</f>
        <v/>
      </c>
      <c r="AI334" s="81" t="str">
        <f aca="false">IF(AC332="But Not Over",VLOOKUP(AH334,'CPI Data'!$A$19:$N$117,14),"")</f>
        <v/>
      </c>
    </row>
    <row r="335" customFormat="false" ht="12" hidden="false" customHeight="false" outlineLevel="0" collapsed="false">
      <c r="A335" s="91" t="n">
        <v>0.16</v>
      </c>
      <c r="B335" s="95" t="n">
        <v>12390</v>
      </c>
      <c r="C335" s="95" t="n">
        <v>16650</v>
      </c>
      <c r="D335" s="95"/>
      <c r="E335" s="91" t="n">
        <v>0.16</v>
      </c>
      <c r="F335" s="95" t="n">
        <v>6195</v>
      </c>
      <c r="G335" s="95" t="n">
        <v>8325</v>
      </c>
      <c r="H335" s="102"/>
      <c r="I335" s="91" t="n">
        <v>0.15</v>
      </c>
      <c r="J335" s="95" t="n">
        <v>6760</v>
      </c>
      <c r="K335" s="95" t="n">
        <v>8850</v>
      </c>
      <c r="L335" s="104"/>
      <c r="M335" s="91" t="n">
        <v>0.17</v>
      </c>
      <c r="N335" s="95" t="n">
        <v>9050</v>
      </c>
      <c r="O335" s="95" t="n">
        <v>12280</v>
      </c>
      <c r="S335" s="91" t="n">
        <v>0.16</v>
      </c>
      <c r="T335" s="79" t="n">
        <f aca="false">B335*$AI$23/$AI$332</f>
        <v>26437.4503717472</v>
      </c>
      <c r="U335" s="79" t="n">
        <f aca="false">C335*$AI$23/$AI$332</f>
        <v>35527.3243494424</v>
      </c>
      <c r="V335" s="84"/>
      <c r="W335" s="91" t="n">
        <v>0.16</v>
      </c>
      <c r="X335" s="79" t="n">
        <f aca="false">F335*$AI$23/$AI$332</f>
        <v>13218.7251858736</v>
      </c>
      <c r="Y335" s="79" t="n">
        <f aca="false">G335*$AI$23/$AI$332</f>
        <v>17763.6621747212</v>
      </c>
      <c r="Z335" s="80"/>
      <c r="AA335" s="91" t="n">
        <v>0.15</v>
      </c>
      <c r="AB335" s="79" t="n">
        <f aca="false">J335*$AI$23/$AI$332</f>
        <v>14424.307063197</v>
      </c>
      <c r="AC335" s="79" t="n">
        <f aca="false">K335*$AI$23/$AI$332</f>
        <v>18883.8931226766</v>
      </c>
      <c r="AD335" s="105"/>
      <c r="AE335" s="91" t="n">
        <v>0.17</v>
      </c>
      <c r="AF335" s="79" t="n">
        <f aca="false">N335*$AI$23/$AI$332</f>
        <v>19310.6477695167</v>
      </c>
      <c r="AG335" s="79" t="n">
        <f aca="false">O335*$AI$23/$AI$332</f>
        <v>26202.7353159851</v>
      </c>
      <c r="AH335" s="1" t="str">
        <f aca="false">IF(AC333="But Not Over",Y330,"")</f>
        <v/>
      </c>
      <c r="AI335" s="81" t="str">
        <f aca="false">IF(AC333="But Not Over",VLOOKUP(AH335,'CPI Data'!$A$19:$N$117,14),"")</f>
        <v/>
      </c>
    </row>
    <row r="336" customFormat="false" ht="12" hidden="false" customHeight="false" outlineLevel="0" collapsed="false">
      <c r="A336" s="91" t="n">
        <v>0.18</v>
      </c>
      <c r="B336" s="95" t="n">
        <v>16650</v>
      </c>
      <c r="C336" s="95" t="n">
        <v>21020</v>
      </c>
      <c r="D336" s="95"/>
      <c r="E336" s="91" t="n">
        <v>0.18</v>
      </c>
      <c r="F336" s="95" t="n">
        <v>8325</v>
      </c>
      <c r="G336" s="95" t="n">
        <v>10510</v>
      </c>
      <c r="H336" s="102"/>
      <c r="I336" s="91" t="n">
        <v>0.16</v>
      </c>
      <c r="J336" s="95" t="n">
        <v>8850</v>
      </c>
      <c r="K336" s="95" t="n">
        <v>11240</v>
      </c>
      <c r="L336" s="104"/>
      <c r="M336" s="91" t="n">
        <v>0.18</v>
      </c>
      <c r="N336" s="95" t="n">
        <v>12280</v>
      </c>
      <c r="O336" s="95" t="n">
        <v>15610</v>
      </c>
      <c r="S336" s="91" t="n">
        <v>0.18</v>
      </c>
      <c r="T336" s="79" t="n">
        <f aca="false">B336*$AI$23/$AI$332</f>
        <v>35527.3243494424</v>
      </c>
      <c r="U336" s="79" t="n">
        <f aca="false">C336*$AI$23/$AI$332</f>
        <v>44851.9133828996</v>
      </c>
      <c r="V336" s="84"/>
      <c r="W336" s="91" t="n">
        <v>0.18</v>
      </c>
      <c r="X336" s="79" t="n">
        <f aca="false">F336*$AI$23/$AI$332</f>
        <v>17763.6621747212</v>
      </c>
      <c r="Y336" s="79" t="n">
        <f aca="false">G336*$AI$23/$AI$332</f>
        <v>22425.9566914498</v>
      </c>
      <c r="Z336" s="80"/>
      <c r="AA336" s="91" t="n">
        <v>0.16</v>
      </c>
      <c r="AB336" s="79" t="n">
        <f aca="false">J336*$AI$23/$AI$332</f>
        <v>18883.8931226766</v>
      </c>
      <c r="AC336" s="79" t="n">
        <f aca="false">K336*$AI$23/$AI$332</f>
        <v>23983.6111524164</v>
      </c>
      <c r="AD336" s="105"/>
      <c r="AE336" s="91" t="n">
        <v>0.18</v>
      </c>
      <c r="AF336" s="79" t="n">
        <f aca="false">N336*$AI$23/$AI$332</f>
        <v>26202.7353159851</v>
      </c>
      <c r="AG336" s="79" t="n">
        <f aca="false">O336*$AI$23/$AI$332</f>
        <v>33308.2001858736</v>
      </c>
      <c r="AH336" s="1" t="str">
        <f aca="false">IF(AC334="But Not Over",Y331,"")</f>
        <v/>
      </c>
      <c r="AI336" s="81" t="str">
        <f aca="false">IF(AC334="But Not Over",VLOOKUP(AH336,'CPI Data'!$A$19:$N$117,14),"")</f>
        <v/>
      </c>
    </row>
    <row r="337" customFormat="false" ht="12" hidden="false" customHeight="false" outlineLevel="0" collapsed="false">
      <c r="A337" s="91" t="n">
        <v>0.22</v>
      </c>
      <c r="B337" s="95" t="n">
        <v>21020</v>
      </c>
      <c r="C337" s="95" t="n">
        <v>25600</v>
      </c>
      <c r="D337" s="95"/>
      <c r="E337" s="91" t="n">
        <v>0.22</v>
      </c>
      <c r="F337" s="95" t="n">
        <v>10510</v>
      </c>
      <c r="G337" s="95" t="n">
        <v>12800</v>
      </c>
      <c r="H337" s="102"/>
      <c r="I337" s="91" t="n">
        <v>0.18</v>
      </c>
      <c r="J337" s="95" t="n">
        <v>11240</v>
      </c>
      <c r="K337" s="95" t="n">
        <v>13430</v>
      </c>
      <c r="L337" s="104"/>
      <c r="M337" s="91" t="n">
        <v>0.2</v>
      </c>
      <c r="N337" s="95" t="n">
        <v>15610</v>
      </c>
      <c r="O337" s="95" t="n">
        <v>18940</v>
      </c>
      <c r="S337" s="91" t="n">
        <v>0.22</v>
      </c>
      <c r="T337" s="79" t="n">
        <f aca="false">B337*$AI$23/$AI$332</f>
        <v>44851.9133828996</v>
      </c>
      <c r="U337" s="79" t="n">
        <f aca="false">C337*$AI$23/$AI$332</f>
        <v>54624.594795539</v>
      </c>
      <c r="V337" s="84"/>
      <c r="W337" s="91" t="n">
        <v>0.22</v>
      </c>
      <c r="X337" s="79" t="n">
        <f aca="false">F337*$AI$23/$AI$332</f>
        <v>22425.9566914498</v>
      </c>
      <c r="Y337" s="79" t="n">
        <f aca="false">G337*$AI$23/$AI$332</f>
        <v>27312.2973977695</v>
      </c>
      <c r="Z337" s="80"/>
      <c r="AA337" s="91" t="n">
        <v>0.18</v>
      </c>
      <c r="AB337" s="79" t="n">
        <f aca="false">J337*$AI$23/$AI$332</f>
        <v>23983.6111524164</v>
      </c>
      <c r="AC337" s="79" t="n">
        <f aca="false">K337*$AI$23/$AI$332</f>
        <v>28656.574535316</v>
      </c>
      <c r="AD337" s="105"/>
      <c r="AE337" s="91" t="n">
        <v>0.2</v>
      </c>
      <c r="AF337" s="79" t="n">
        <f aca="false">N337*$AI$23/$AI$332</f>
        <v>33308.2001858736</v>
      </c>
      <c r="AG337" s="79" t="n">
        <f aca="false">O337*$AI$23/$AI$332</f>
        <v>40413.6650557621</v>
      </c>
      <c r="AH337" s="1" t="str">
        <f aca="false">IF(AC335="But Not Over",Y332,"")</f>
        <v/>
      </c>
      <c r="AI337" s="81" t="str">
        <f aca="false">IF(AC335="But Not Over",VLOOKUP(AH337,'CPI Data'!$A$19:$N$117,14),"")</f>
        <v/>
      </c>
    </row>
    <row r="338" customFormat="false" ht="12" hidden="false" customHeight="false" outlineLevel="0" collapsed="false">
      <c r="A338" s="91" t="n">
        <v>0.25</v>
      </c>
      <c r="B338" s="95" t="n">
        <v>25600</v>
      </c>
      <c r="C338" s="95" t="n">
        <v>31120</v>
      </c>
      <c r="D338" s="95"/>
      <c r="E338" s="91" t="n">
        <v>0.25</v>
      </c>
      <c r="F338" s="95" t="n">
        <v>12800</v>
      </c>
      <c r="G338" s="95" t="n">
        <v>15560</v>
      </c>
      <c r="H338" s="102"/>
      <c r="I338" s="91" t="n">
        <v>0.2</v>
      </c>
      <c r="J338" s="95" t="n">
        <v>13430</v>
      </c>
      <c r="K338" s="95" t="n">
        <v>15610</v>
      </c>
      <c r="L338" s="104"/>
      <c r="M338" s="91" t="n">
        <v>0.24</v>
      </c>
      <c r="N338" s="95" t="n">
        <v>18940</v>
      </c>
      <c r="O338" s="95" t="n">
        <v>24460</v>
      </c>
      <c r="S338" s="91" t="n">
        <v>0.25</v>
      </c>
      <c r="T338" s="79" t="n">
        <f aca="false">B338*$AI$23/$AI$332</f>
        <v>54624.594795539</v>
      </c>
      <c r="U338" s="79" t="n">
        <f aca="false">C338*$AI$23/$AI$332</f>
        <v>66403.0230483272</v>
      </c>
      <c r="V338" s="84"/>
      <c r="W338" s="91" t="n">
        <v>0.25</v>
      </c>
      <c r="X338" s="79" t="n">
        <f aca="false">F338*$AI$23/$AI$332</f>
        <v>27312.2973977695</v>
      </c>
      <c r="Y338" s="79" t="n">
        <f aca="false">G338*$AI$23/$AI$332</f>
        <v>33201.5115241636</v>
      </c>
      <c r="Z338" s="80"/>
      <c r="AA338" s="91" t="n">
        <v>0.2</v>
      </c>
      <c r="AB338" s="79" t="n">
        <f aca="false">J338*$AI$23/$AI$332</f>
        <v>28656.574535316</v>
      </c>
      <c r="AC338" s="79" t="n">
        <f aca="false">K338*$AI$23/$AI$332</f>
        <v>33308.2001858736</v>
      </c>
      <c r="AD338" s="105"/>
      <c r="AE338" s="91" t="n">
        <v>0.24</v>
      </c>
      <c r="AF338" s="79" t="n">
        <f aca="false">N338*$AI$23/$AI$332</f>
        <v>40413.6650557621</v>
      </c>
      <c r="AG338" s="79" t="n">
        <f aca="false">O338*$AI$23/$AI$332</f>
        <v>52192.0933085502</v>
      </c>
      <c r="AH338" s="1" t="str">
        <f aca="false">IF(AC336="But Not Over",Y333,"")</f>
        <v/>
      </c>
      <c r="AI338" s="81" t="str">
        <f aca="false">IF(AC336="But Not Over",VLOOKUP(AH338,'CPI Data'!$A$19:$N$117,14),"")</f>
        <v/>
      </c>
    </row>
    <row r="339" customFormat="false" ht="12" hidden="false" customHeight="false" outlineLevel="0" collapsed="false">
      <c r="A339" s="91" t="n">
        <v>0.28</v>
      </c>
      <c r="B339" s="95" t="n">
        <v>31120</v>
      </c>
      <c r="C339" s="95" t="n">
        <v>36630</v>
      </c>
      <c r="D339" s="95"/>
      <c r="E339" s="91" t="n">
        <v>0.28</v>
      </c>
      <c r="F339" s="95" t="n">
        <v>15560</v>
      </c>
      <c r="G339" s="95" t="n">
        <v>18315</v>
      </c>
      <c r="H339" s="102"/>
      <c r="I339" s="91" t="n">
        <v>0.23</v>
      </c>
      <c r="J339" s="95" t="n">
        <v>15610</v>
      </c>
      <c r="K339" s="95" t="n">
        <v>18940</v>
      </c>
      <c r="L339" s="104"/>
      <c r="M339" s="91" t="n">
        <v>0.28</v>
      </c>
      <c r="N339" s="95" t="n">
        <v>24460</v>
      </c>
      <c r="O339" s="95" t="n">
        <v>29970</v>
      </c>
      <c r="S339" s="91" t="n">
        <v>0.28</v>
      </c>
      <c r="T339" s="79" t="n">
        <f aca="false">B339*$AI$23/$AI$332</f>
        <v>66403.0230483272</v>
      </c>
      <c r="U339" s="79" t="n">
        <f aca="false">C339*$AI$23/$AI$332</f>
        <v>78160.1135687732</v>
      </c>
      <c r="V339" s="84"/>
      <c r="W339" s="91" t="n">
        <v>0.28</v>
      </c>
      <c r="X339" s="79" t="n">
        <f aca="false">F339*$AI$23/$AI$332</f>
        <v>33201.5115241636</v>
      </c>
      <c r="Y339" s="79" t="n">
        <f aca="false">G339*$AI$23/$AI$332</f>
        <v>39080.0567843866</v>
      </c>
      <c r="Z339" s="80"/>
      <c r="AA339" s="91" t="n">
        <v>0.23</v>
      </c>
      <c r="AB339" s="79" t="n">
        <f aca="false">J339*$AI$23/$AI$332</f>
        <v>33308.2001858736</v>
      </c>
      <c r="AC339" s="79" t="n">
        <f aca="false">K339*$AI$23/$AI$332</f>
        <v>40413.6650557621</v>
      </c>
      <c r="AD339" s="105"/>
      <c r="AE339" s="91" t="n">
        <v>0.28</v>
      </c>
      <c r="AF339" s="79" t="n">
        <f aca="false">N339*$AI$23/$AI$332</f>
        <v>52192.0933085502</v>
      </c>
      <c r="AG339" s="79" t="n">
        <f aca="false">O339*$AI$23/$AI$332</f>
        <v>63949.1838289963</v>
      </c>
      <c r="AH339" s="1" t="str">
        <f aca="false">IF(AC337="But Not Over",Y334,"")</f>
        <v/>
      </c>
      <c r="AI339" s="81" t="str">
        <f aca="false">IF(AC337="But Not Over",VLOOKUP(AH339,'CPI Data'!$A$19:$N$117,14),"")</f>
        <v/>
      </c>
    </row>
    <row r="340" customFormat="false" ht="12" hidden="false" customHeight="false" outlineLevel="0" collapsed="false">
      <c r="A340" s="91" t="n">
        <v>0.33</v>
      </c>
      <c r="B340" s="95" t="n">
        <v>36630</v>
      </c>
      <c r="C340" s="95" t="n">
        <v>47670</v>
      </c>
      <c r="D340" s="95"/>
      <c r="E340" s="91" t="n">
        <v>0.33</v>
      </c>
      <c r="F340" s="95" t="n">
        <v>18315</v>
      </c>
      <c r="G340" s="95" t="n">
        <v>23835</v>
      </c>
      <c r="H340" s="102"/>
      <c r="I340" s="91" t="n">
        <v>0.26</v>
      </c>
      <c r="J340" s="95" t="n">
        <v>18940</v>
      </c>
      <c r="K340" s="95" t="n">
        <v>24460</v>
      </c>
      <c r="L340" s="104"/>
      <c r="M340" s="91" t="n">
        <v>0.32</v>
      </c>
      <c r="N340" s="95" t="n">
        <v>29970</v>
      </c>
      <c r="O340" s="95" t="n">
        <v>35490</v>
      </c>
      <c r="S340" s="91" t="n">
        <v>0.33</v>
      </c>
      <c r="T340" s="79" t="n">
        <f aca="false">B340*$AI$23/$AI$332</f>
        <v>78160.1135687732</v>
      </c>
      <c r="U340" s="79" t="n">
        <f aca="false">C340*$AI$23/$AI$332</f>
        <v>101716.970074349</v>
      </c>
      <c r="V340" s="84"/>
      <c r="W340" s="91" t="n">
        <v>0.33</v>
      </c>
      <c r="X340" s="79" t="n">
        <f aca="false">F340*$AI$23/$AI$332</f>
        <v>39080.0567843866</v>
      </c>
      <c r="Y340" s="79" t="n">
        <f aca="false">G340*$AI$23/$AI$332</f>
        <v>50858.4850371747</v>
      </c>
      <c r="Z340" s="80"/>
      <c r="AA340" s="91" t="n">
        <v>0.26</v>
      </c>
      <c r="AB340" s="79" t="n">
        <f aca="false">J340*$AI$23/$AI$332</f>
        <v>40413.6650557621</v>
      </c>
      <c r="AC340" s="79" t="n">
        <f aca="false">K340*$AI$23/$AI$332</f>
        <v>52192.0933085502</v>
      </c>
      <c r="AD340" s="105"/>
      <c r="AE340" s="91" t="n">
        <v>0.32</v>
      </c>
      <c r="AF340" s="79" t="n">
        <f aca="false">N340*$AI$23/$AI$332</f>
        <v>63949.1838289963</v>
      </c>
      <c r="AG340" s="79" t="n">
        <f aca="false">O340*$AI$23/$AI$332</f>
        <v>75727.6120817844</v>
      </c>
      <c r="AH340" s="1" t="str">
        <f aca="false">IF(AC338="But Not Over",Y335,"")</f>
        <v/>
      </c>
      <c r="AI340" s="81" t="str">
        <f aca="false">IF(AC338="But Not Over",VLOOKUP(AH340,'CPI Data'!$A$19:$N$117,14),"")</f>
        <v/>
      </c>
    </row>
    <row r="341" customFormat="false" ht="12" hidden="false" customHeight="false" outlineLevel="0" collapsed="false">
      <c r="A341" s="91" t="n">
        <v>0.38</v>
      </c>
      <c r="B341" s="95" t="n">
        <v>47670</v>
      </c>
      <c r="C341" s="95" t="n">
        <v>62450</v>
      </c>
      <c r="D341" s="95"/>
      <c r="E341" s="91" t="n">
        <v>0.38</v>
      </c>
      <c r="F341" s="95" t="n">
        <v>23835</v>
      </c>
      <c r="G341" s="95" t="n">
        <v>31225</v>
      </c>
      <c r="H341" s="102"/>
      <c r="I341" s="91" t="n">
        <v>0.3</v>
      </c>
      <c r="J341" s="95" t="n">
        <v>24460</v>
      </c>
      <c r="K341" s="95" t="n">
        <v>29970</v>
      </c>
      <c r="L341" s="104"/>
      <c r="M341" s="91" t="n">
        <v>0.35</v>
      </c>
      <c r="N341" s="95" t="n">
        <v>35490</v>
      </c>
      <c r="O341" s="95" t="n">
        <v>46520</v>
      </c>
      <c r="S341" s="91" t="n">
        <v>0.38</v>
      </c>
      <c r="T341" s="79" t="n">
        <f aca="false">B341*$AI$23/$AI$332</f>
        <v>101716.970074349</v>
      </c>
      <c r="U341" s="79" t="n">
        <f aca="false">C341*$AI$23/$AI$332</f>
        <v>133254.138475836</v>
      </c>
      <c r="V341" s="84"/>
      <c r="W341" s="91" t="n">
        <v>0.38</v>
      </c>
      <c r="X341" s="79" t="n">
        <f aca="false">F341*$AI$23/$AI$332</f>
        <v>50858.4850371747</v>
      </c>
      <c r="Y341" s="79" t="n">
        <f aca="false">G341*$AI$23/$AI$332</f>
        <v>66627.0692379182</v>
      </c>
      <c r="Z341" s="80"/>
      <c r="AA341" s="91" t="n">
        <v>0.3</v>
      </c>
      <c r="AB341" s="79" t="n">
        <f aca="false">J341*$AI$23/$AI$332</f>
        <v>52192.0933085502</v>
      </c>
      <c r="AC341" s="79" t="n">
        <f aca="false">K341*$AI$23/$AI$332</f>
        <v>63949.1838289963</v>
      </c>
      <c r="AD341" s="105"/>
      <c r="AE341" s="91" t="n">
        <v>0.35</v>
      </c>
      <c r="AF341" s="79" t="n">
        <f aca="false">N341*$AI$23/$AI$332</f>
        <v>75727.6120817844</v>
      </c>
      <c r="AG341" s="79" t="n">
        <f aca="false">O341*$AI$23/$AI$332</f>
        <v>99263.1308550186</v>
      </c>
      <c r="AH341" s="1" t="str">
        <f aca="false">IF(AC339="But Not Over",Y336,"")</f>
        <v/>
      </c>
      <c r="AI341" s="81" t="str">
        <f aca="false">IF(AC339="But Not Over",VLOOKUP(AH341,'CPI Data'!$A$19:$N$117,14),"")</f>
        <v/>
      </c>
    </row>
    <row r="342" customFormat="false" ht="12" hidden="false" customHeight="false" outlineLevel="0" collapsed="false">
      <c r="A342" s="91" t="n">
        <v>0.42</v>
      </c>
      <c r="B342" s="95" t="n">
        <v>62450</v>
      </c>
      <c r="C342" s="95" t="n">
        <v>89090</v>
      </c>
      <c r="D342" s="95"/>
      <c r="E342" s="91" t="n">
        <v>0.42</v>
      </c>
      <c r="F342" s="95" t="n">
        <v>31225</v>
      </c>
      <c r="G342" s="95" t="n">
        <v>44545</v>
      </c>
      <c r="H342" s="102"/>
      <c r="I342" s="91" t="n">
        <v>0.34</v>
      </c>
      <c r="J342" s="95" t="n">
        <v>29970</v>
      </c>
      <c r="K342" s="95" t="n">
        <v>35490</v>
      </c>
      <c r="L342" s="104"/>
      <c r="M342" s="91" t="n">
        <v>0.42</v>
      </c>
      <c r="N342" s="95" t="n">
        <v>46520</v>
      </c>
      <c r="O342" s="95" t="n">
        <v>63070</v>
      </c>
      <c r="S342" s="91" t="n">
        <v>0.42</v>
      </c>
      <c r="T342" s="79" t="n">
        <f aca="false">B342*$AI$23/$AI$332</f>
        <v>133254.138475836</v>
      </c>
      <c r="U342" s="79" t="n">
        <f aca="false">C342*$AI$23/$AI$332</f>
        <v>190097.857434944</v>
      </c>
      <c r="V342" s="84"/>
      <c r="W342" s="91" t="n">
        <v>0.42</v>
      </c>
      <c r="X342" s="79" t="n">
        <f aca="false">F342*$AI$23/$AI$332</f>
        <v>66627.0692379182</v>
      </c>
      <c r="Y342" s="79" t="n">
        <f aca="false">G342*$AI$23/$AI$332</f>
        <v>95048.9287174721</v>
      </c>
      <c r="Z342" s="80"/>
      <c r="AA342" s="91" t="n">
        <v>0.34</v>
      </c>
      <c r="AB342" s="79" t="n">
        <f aca="false">J342*$AI$23/$AI$332</f>
        <v>63949.1838289963</v>
      </c>
      <c r="AC342" s="79" t="n">
        <f aca="false">K342*$AI$23/$AI$332</f>
        <v>75727.6120817844</v>
      </c>
      <c r="AD342" s="105"/>
      <c r="AE342" s="91" t="n">
        <v>0.42</v>
      </c>
      <c r="AF342" s="79" t="n">
        <f aca="false">N342*$AI$23/$AI$332</f>
        <v>99263.1308550186</v>
      </c>
      <c r="AG342" s="79" t="n">
        <f aca="false">O342*$AI$23/$AI$332</f>
        <v>134577.077881041</v>
      </c>
      <c r="AH342" s="1" t="str">
        <f aca="false">IF(AC340="But Not Over",Y337,"")</f>
        <v/>
      </c>
      <c r="AI342" s="81" t="str">
        <f aca="false">IF(AC340="But Not Over",VLOOKUP(AH342,'CPI Data'!$A$19:$N$117,14),"")</f>
        <v/>
      </c>
    </row>
    <row r="343" customFormat="false" ht="12" hidden="false" customHeight="false" outlineLevel="0" collapsed="false">
      <c r="A343" s="91" t="n">
        <v>0.45</v>
      </c>
      <c r="B343" s="95" t="n">
        <v>89090</v>
      </c>
      <c r="C343" s="95" t="n">
        <v>113860</v>
      </c>
      <c r="D343" s="95"/>
      <c r="E343" s="91" t="n">
        <v>0.45</v>
      </c>
      <c r="F343" s="95" t="n">
        <v>44545</v>
      </c>
      <c r="G343" s="95" t="n">
        <v>56930</v>
      </c>
      <c r="H343" s="102"/>
      <c r="I343" s="91" t="n">
        <v>0.38</v>
      </c>
      <c r="J343" s="95" t="n">
        <v>35490</v>
      </c>
      <c r="K343" s="95" t="n">
        <v>43190</v>
      </c>
      <c r="L343" s="104"/>
      <c r="M343" s="91" t="n">
        <v>0.45</v>
      </c>
      <c r="N343" s="95" t="n">
        <v>63070</v>
      </c>
      <c r="O343" s="95" t="n">
        <v>85130</v>
      </c>
      <c r="S343" s="91" t="n">
        <v>0.45</v>
      </c>
      <c r="T343" s="79" t="n">
        <f aca="false">B343*$AI$23/$AI$332</f>
        <v>190097.857434944</v>
      </c>
      <c r="U343" s="79" t="n">
        <f aca="false">C343*$AI$23/$AI$332</f>
        <v>242951.420446097</v>
      </c>
      <c r="V343" s="84"/>
      <c r="W343" s="91" t="n">
        <v>0.45</v>
      </c>
      <c r="X343" s="79" t="n">
        <f aca="false">F343*$AI$23/$AI$332</f>
        <v>95048.9287174721</v>
      </c>
      <c r="Y343" s="79" t="n">
        <f aca="false">G343*$AI$23/$AI$332</f>
        <v>121475.710223048</v>
      </c>
      <c r="Z343" s="80"/>
      <c r="AA343" s="91" t="n">
        <v>0.38</v>
      </c>
      <c r="AB343" s="79" t="n">
        <f aca="false">J343*$AI$23/$AI$332</f>
        <v>75727.6120817844</v>
      </c>
      <c r="AC343" s="79" t="n">
        <f aca="false">K343*$AI$23/$AI$332</f>
        <v>92157.6659851301</v>
      </c>
      <c r="AD343" s="105"/>
      <c r="AE343" s="91" t="n">
        <v>0.45</v>
      </c>
      <c r="AF343" s="79" t="n">
        <f aca="false">N343*$AI$23/$AI$332</f>
        <v>134577.077881041</v>
      </c>
      <c r="AG343" s="79" t="n">
        <f aca="false">O343*$AI$23/$AI$332</f>
        <v>181648.115427509</v>
      </c>
      <c r="AH343" s="1" t="str">
        <f aca="false">IF(AC341="But Not Over",Y338,"")</f>
        <v/>
      </c>
      <c r="AI343" s="81" t="str">
        <f aca="false">IF(AC341="But Not Over",VLOOKUP(AH343,'CPI Data'!$A$19:$N$117,14),"")</f>
        <v/>
      </c>
    </row>
    <row r="344" customFormat="false" ht="12" hidden="false" customHeight="false" outlineLevel="0" collapsed="false">
      <c r="A344" s="91" t="n">
        <v>0.49</v>
      </c>
      <c r="B344" s="95" t="n">
        <v>113860</v>
      </c>
      <c r="C344" s="95" t="n">
        <v>169020</v>
      </c>
      <c r="D344" s="95"/>
      <c r="E344" s="91" t="n">
        <v>0.49</v>
      </c>
      <c r="F344" s="95" t="n">
        <v>56930</v>
      </c>
      <c r="G344" s="95" t="n">
        <v>84510</v>
      </c>
      <c r="H344" s="102"/>
      <c r="I344" s="91" t="n">
        <v>0.42</v>
      </c>
      <c r="J344" s="95" t="n">
        <v>43190</v>
      </c>
      <c r="K344" s="95" t="n">
        <v>57550</v>
      </c>
      <c r="L344" s="104"/>
      <c r="M344" s="91" t="n">
        <v>0.48</v>
      </c>
      <c r="N344" s="95" t="n">
        <v>85130</v>
      </c>
      <c r="O344" s="95" t="n">
        <v>112720</v>
      </c>
      <c r="S344" s="91" t="n">
        <v>0.49</v>
      </c>
      <c r="T344" s="79" t="n">
        <f aca="false">B344*$AI$23/$AI$332</f>
        <v>242951.420446097</v>
      </c>
      <c r="U344" s="79" t="n">
        <f aca="false">C344*$AI$23/$AI$332</f>
        <v>360650.35204461</v>
      </c>
      <c r="V344" s="84"/>
      <c r="W344" s="91" t="n">
        <v>0.49</v>
      </c>
      <c r="X344" s="79" t="n">
        <f aca="false">F344*$AI$23/$AI$332</f>
        <v>121475.710223048</v>
      </c>
      <c r="Y344" s="79" t="n">
        <f aca="false">G344*$AI$23/$AI$332</f>
        <v>180325.176022305</v>
      </c>
      <c r="Z344" s="80"/>
      <c r="AA344" s="91" t="n">
        <v>0.42</v>
      </c>
      <c r="AB344" s="79" t="n">
        <f aca="false">J344*$AI$23/$AI$332</f>
        <v>92157.6659851301</v>
      </c>
      <c r="AC344" s="79" t="n">
        <f aca="false">K344*$AI$23/$AI$332</f>
        <v>122798.649628253</v>
      </c>
      <c r="AD344" s="105"/>
      <c r="AE344" s="91" t="n">
        <v>0.48</v>
      </c>
      <c r="AF344" s="79" t="n">
        <f aca="false">N344*$AI$23/$AI$332</f>
        <v>181648.115427509</v>
      </c>
      <c r="AG344" s="79" t="n">
        <f aca="false">O344*$AI$23/$AI$332</f>
        <v>240518.918959108</v>
      </c>
      <c r="AH344" s="1" t="str">
        <f aca="false">IF(AC342="But Not Over",Y339,"")</f>
        <v/>
      </c>
      <c r="AI344" s="81" t="str">
        <f aca="false">IF(AC342="But Not Over",VLOOKUP(AH344,'CPI Data'!$A$19:$N$117,14),"")</f>
        <v/>
      </c>
    </row>
    <row r="345" customFormat="false" ht="12" hidden="false" customHeight="false" outlineLevel="0" collapsed="false">
      <c r="A345" s="91" t="n">
        <v>0.5</v>
      </c>
      <c r="B345" s="95" t="n">
        <v>169020</v>
      </c>
      <c r="C345" s="95" t="s">
        <v>18</v>
      </c>
      <c r="D345" s="95"/>
      <c r="E345" s="91" t="n">
        <v>0.5</v>
      </c>
      <c r="F345" s="95" t="n">
        <v>84510</v>
      </c>
      <c r="G345" s="95" t="s">
        <v>18</v>
      </c>
      <c r="H345" s="102"/>
      <c r="I345" s="91" t="n">
        <v>0.48</v>
      </c>
      <c r="J345" s="95" t="n">
        <v>57550</v>
      </c>
      <c r="K345" s="92" t="n">
        <v>85130</v>
      </c>
      <c r="L345" s="104"/>
      <c r="M345" s="91" t="n">
        <v>0.5</v>
      </c>
      <c r="N345" s="95" t="n">
        <v>112720</v>
      </c>
      <c r="O345" s="95" t="s">
        <v>18</v>
      </c>
      <c r="S345" s="91" t="n">
        <v>0.5</v>
      </c>
      <c r="T345" s="79" t="n">
        <f aca="false">B345*$AI$23/$AI$332</f>
        <v>360650.35204461</v>
      </c>
      <c r="U345" s="79" t="s">
        <v>18</v>
      </c>
      <c r="V345" s="84"/>
      <c r="W345" s="91" t="n">
        <v>0.5</v>
      </c>
      <c r="X345" s="79" t="n">
        <f aca="false">F345*$AI$23/$AI$332</f>
        <v>180325.176022305</v>
      </c>
      <c r="Y345" s="79" t="s">
        <v>18</v>
      </c>
      <c r="Z345" s="80"/>
      <c r="AA345" s="91" t="n">
        <v>0.48</v>
      </c>
      <c r="AB345" s="79" t="n">
        <f aca="false">J345*$AI$23/$AI$332</f>
        <v>122798.649628253</v>
      </c>
      <c r="AC345" s="79" t="n">
        <f aca="false">K345*$AI$23/$AI$332</f>
        <v>181648.115427509</v>
      </c>
      <c r="AD345" s="105"/>
      <c r="AE345" s="91" t="n">
        <v>0.5</v>
      </c>
      <c r="AF345" s="79" t="n">
        <f aca="false">N345*$AI$23/$AI$332</f>
        <v>240518.918959108</v>
      </c>
      <c r="AG345" s="79" t="s">
        <v>18</v>
      </c>
      <c r="AH345" s="1" t="str">
        <f aca="false">IF(AC343="But Not Over",Y340,"")</f>
        <v/>
      </c>
      <c r="AI345" s="81" t="str">
        <f aca="false">IF(AC343="But Not Over",VLOOKUP(AH345,'CPI Data'!$A$19:$N$117,14),"")</f>
        <v/>
      </c>
    </row>
    <row r="346" customFormat="false" ht="12" hidden="false" customHeight="false" outlineLevel="0" collapsed="false">
      <c r="A346" s="64"/>
      <c r="E346" s="64"/>
      <c r="H346" s="64"/>
      <c r="I346" s="91" t="n">
        <v>0.5</v>
      </c>
      <c r="J346" s="92" t="n">
        <v>85130</v>
      </c>
      <c r="K346" s="95" t="s">
        <v>18</v>
      </c>
      <c r="L346" s="97"/>
      <c r="M346" s="64"/>
      <c r="S346" s="64"/>
      <c r="W346" s="64"/>
      <c r="Z346" s="80"/>
      <c r="AA346" s="91" t="n">
        <v>0.5</v>
      </c>
      <c r="AB346" s="79" t="n">
        <f aca="false">J346*$AI$23/$AI$332</f>
        <v>181648.115427509</v>
      </c>
      <c r="AC346" s="79" t="s">
        <v>18</v>
      </c>
      <c r="AD346" s="98"/>
      <c r="AE346" s="64"/>
      <c r="AH346" s="1" t="str">
        <f aca="false">IF(AC344="But Not Over",Y341,"")</f>
        <v/>
      </c>
      <c r="AI346" s="81" t="str">
        <f aca="false">IF(AC344="But Not Over",VLOOKUP(AH346,'CPI Data'!$A$19:$N$117,14),"")</f>
        <v/>
      </c>
    </row>
    <row r="347" customFormat="false" ht="12" hidden="false" customHeight="false" outlineLevel="0" collapsed="false">
      <c r="A347" s="66" t="s">
        <v>29</v>
      </c>
      <c r="B347" s="42"/>
      <c r="C347" s="42"/>
      <c r="E347" s="42"/>
      <c r="F347" s="42"/>
      <c r="G347" s="42"/>
      <c r="H347" s="67"/>
      <c r="I347" s="42"/>
      <c r="J347" s="42"/>
      <c r="K347" s="42"/>
      <c r="L347" s="42"/>
      <c r="M347" s="42"/>
      <c r="N347" s="42"/>
      <c r="O347" s="42"/>
      <c r="S347" s="66" t="s">
        <v>29</v>
      </c>
      <c r="T347" s="45"/>
      <c r="U347" s="45"/>
      <c r="W347" s="42"/>
      <c r="X347" s="45"/>
      <c r="Y347" s="45"/>
      <c r="Z347" s="68"/>
      <c r="AA347" s="42"/>
      <c r="AB347" s="45"/>
      <c r="AC347" s="45"/>
      <c r="AD347" s="47"/>
      <c r="AE347" s="42"/>
      <c r="AF347" s="45"/>
      <c r="AG347" s="45"/>
      <c r="AH347" s="1" t="str">
        <f aca="false">IF(AC345="But Not Over",Y342,"")</f>
        <v/>
      </c>
      <c r="AI347" s="81" t="str">
        <f aca="false">IF(AC345="But Not Over",VLOOKUP(AH347,'CPI Data'!$A$19:$N$117,14),"")</f>
        <v/>
      </c>
    </row>
    <row r="348" customFormat="false" ht="12" hidden="false" customHeight="false" outlineLevel="0" collapsed="false">
      <c r="A348" s="64"/>
      <c r="E348" s="64"/>
      <c r="H348" s="64"/>
      <c r="I348" s="64"/>
      <c r="L348" s="97"/>
      <c r="M348" s="64"/>
      <c r="S348" s="64"/>
      <c r="W348" s="64"/>
      <c r="Z348" s="80"/>
      <c r="AA348" s="64"/>
      <c r="AD348" s="98"/>
      <c r="AE348" s="64"/>
      <c r="AH348" s="1" t="str">
        <f aca="false">IF(AC346="But Not Over",Y343,"")</f>
        <v/>
      </c>
      <c r="AI348" s="81" t="str">
        <f aca="false">IF(AC346="But Not Over",VLOOKUP(AH348,'CPI Data'!$A$19:$N$117,14),"")</f>
        <v/>
      </c>
    </row>
    <row r="349" customFormat="false" ht="12.75" hidden="false" customHeight="false" outlineLevel="0" collapsed="false">
      <c r="A349" s="64"/>
      <c r="B349" s="74"/>
      <c r="C349" s="43" t="s">
        <v>7</v>
      </c>
      <c r="E349" s="64"/>
      <c r="F349" s="74"/>
      <c r="G349" s="75" t="n">
        <v>1984</v>
      </c>
      <c r="H349" s="75"/>
      <c r="I349" s="75"/>
      <c r="L349" s="97"/>
      <c r="M349" s="64"/>
      <c r="N349" s="74"/>
      <c r="S349" s="64"/>
      <c r="T349" s="77"/>
      <c r="U349" s="69" t="s">
        <v>21</v>
      </c>
      <c r="W349" s="64"/>
      <c r="X349" s="77"/>
      <c r="Y349" s="75" t="n">
        <v>1984</v>
      </c>
      <c r="Z349" s="75"/>
      <c r="AA349" s="75"/>
      <c r="AB349" s="46" t="str">
        <f aca="false">CONCATENATE("CPI: ",AI354)</f>
        <v>CPI: 103.9</v>
      </c>
      <c r="AD349" s="98"/>
      <c r="AE349" s="64"/>
      <c r="AF349" s="77"/>
      <c r="AH349" s="1" t="str">
        <f aca="false">IF(AC347="But Not Over",Y344,"")</f>
        <v/>
      </c>
      <c r="AI349" s="81" t="str">
        <f aca="false">IF(AC347="But Not Over",VLOOKUP(AH349,'CPI Data'!$A$19:$N$117,14),"")</f>
        <v/>
      </c>
    </row>
    <row r="350" customFormat="false" ht="12" hidden="false" customHeight="false" outlineLevel="0" collapsed="false">
      <c r="A350" s="49"/>
      <c r="B350" s="49" t="s">
        <v>8</v>
      </c>
      <c r="C350" s="50"/>
      <c r="D350" s="50"/>
      <c r="E350" s="49"/>
      <c r="F350" s="49" t="s">
        <v>9</v>
      </c>
      <c r="G350" s="50"/>
      <c r="H350" s="49"/>
      <c r="I350" s="49"/>
      <c r="J350" s="49" t="s">
        <v>10</v>
      </c>
      <c r="K350" s="48"/>
      <c r="L350" s="48"/>
      <c r="M350" s="48"/>
      <c r="N350" s="49" t="s">
        <v>11</v>
      </c>
      <c r="O350" s="50"/>
      <c r="S350" s="49"/>
      <c r="T350" s="51" t="s">
        <v>8</v>
      </c>
      <c r="U350" s="99"/>
      <c r="V350" s="53"/>
      <c r="W350" s="49"/>
      <c r="X350" s="51" t="s">
        <v>9</v>
      </c>
      <c r="Y350" s="99"/>
      <c r="Z350" s="54"/>
      <c r="AA350" s="49"/>
      <c r="AB350" s="51" t="s">
        <v>10</v>
      </c>
      <c r="AC350" s="52"/>
      <c r="AD350" s="55"/>
      <c r="AE350" s="48"/>
      <c r="AF350" s="51" t="s">
        <v>11</v>
      </c>
      <c r="AG350" s="99"/>
      <c r="AH350" s="1" t="str">
        <f aca="false">IF(AC348="But Not Over",Y345,"")</f>
        <v/>
      </c>
      <c r="AI350" s="81" t="str">
        <f aca="false">IF(AC348="But Not Over",VLOOKUP(AH350,'CPI Data'!$A$19:$N$117,14),"")</f>
        <v/>
      </c>
    </row>
    <row r="351" customFormat="false" ht="12" hidden="false" customHeight="false" outlineLevel="0" collapsed="false">
      <c r="A351" s="56" t="s">
        <v>12</v>
      </c>
      <c r="B351" s="57" t="s">
        <v>13</v>
      </c>
      <c r="C351" s="57"/>
      <c r="D351" s="100"/>
      <c r="E351" s="56" t="s">
        <v>12</v>
      </c>
      <c r="F351" s="57" t="s">
        <v>13</v>
      </c>
      <c r="G351" s="57"/>
      <c r="H351" s="100"/>
      <c r="I351" s="56" t="s">
        <v>12</v>
      </c>
      <c r="J351" s="57" t="s">
        <v>13</v>
      </c>
      <c r="K351" s="57"/>
      <c r="L351" s="106"/>
      <c r="M351" s="56" t="s">
        <v>12</v>
      </c>
      <c r="N351" s="57" t="s">
        <v>13</v>
      </c>
      <c r="O351" s="57"/>
      <c r="S351" s="56" t="s">
        <v>12</v>
      </c>
      <c r="T351" s="58" t="s">
        <v>13</v>
      </c>
      <c r="U351" s="58"/>
      <c r="V351" s="101"/>
      <c r="W351" s="56" t="s">
        <v>12</v>
      </c>
      <c r="X351" s="58" t="s">
        <v>13</v>
      </c>
      <c r="Y351" s="58"/>
      <c r="Z351" s="101"/>
      <c r="AA351" s="56" t="s">
        <v>12</v>
      </c>
      <c r="AB351" s="58" t="s">
        <v>13</v>
      </c>
      <c r="AC351" s="58"/>
      <c r="AD351" s="107"/>
      <c r="AE351" s="56" t="s">
        <v>12</v>
      </c>
      <c r="AF351" s="58" t="s">
        <v>13</v>
      </c>
      <c r="AG351" s="58"/>
      <c r="AH351" s="1" t="str">
        <f aca="false">IF(AC349="But Not Over",Y346,"")</f>
        <v/>
      </c>
      <c r="AI351" s="81" t="str">
        <f aca="false">IF(AC349="But Not Over",VLOOKUP(AH351,'CPI Data'!$A$19:$N$117,14),"")</f>
        <v/>
      </c>
    </row>
    <row r="352" customFormat="false" ht="12" hidden="false" customHeight="false" outlineLevel="0" collapsed="false">
      <c r="A352" s="59" t="s">
        <v>14</v>
      </c>
      <c r="B352" s="60" t="s">
        <v>15</v>
      </c>
      <c r="C352" s="60" t="s">
        <v>16</v>
      </c>
      <c r="D352" s="100"/>
      <c r="E352" s="59" t="s">
        <v>14</v>
      </c>
      <c r="F352" s="60" t="s">
        <v>15</v>
      </c>
      <c r="G352" s="60" t="s">
        <v>16</v>
      </c>
      <c r="H352" s="100"/>
      <c r="I352" s="59" t="s">
        <v>14</v>
      </c>
      <c r="J352" s="60" t="s">
        <v>15</v>
      </c>
      <c r="K352" s="60" t="s">
        <v>16</v>
      </c>
      <c r="L352" s="106"/>
      <c r="M352" s="59" t="s">
        <v>14</v>
      </c>
      <c r="N352" s="60" t="s">
        <v>15</v>
      </c>
      <c r="O352" s="60" t="s">
        <v>16</v>
      </c>
      <c r="S352" s="59" t="s">
        <v>14</v>
      </c>
      <c r="T352" s="61" t="s">
        <v>15</v>
      </c>
      <c r="U352" s="61" t="s">
        <v>16</v>
      </c>
      <c r="V352" s="101"/>
      <c r="W352" s="59" t="s">
        <v>14</v>
      </c>
      <c r="X352" s="61" t="s">
        <v>15</v>
      </c>
      <c r="Y352" s="61" t="s">
        <v>16</v>
      </c>
      <c r="Z352" s="101"/>
      <c r="AA352" s="59" t="s">
        <v>14</v>
      </c>
      <c r="AB352" s="61" t="s">
        <v>15</v>
      </c>
      <c r="AC352" s="61" t="s">
        <v>16</v>
      </c>
      <c r="AD352" s="107"/>
      <c r="AE352" s="59" t="s">
        <v>14</v>
      </c>
      <c r="AF352" s="61" t="s">
        <v>15</v>
      </c>
      <c r="AG352" s="61" t="s">
        <v>16</v>
      </c>
      <c r="AH352" s="1" t="str">
        <f aca="false">IF(AC350="But Not Over",Y347,"")</f>
        <v/>
      </c>
      <c r="AI352" s="81" t="str">
        <f aca="false">IF(AC350="But Not Over",VLOOKUP(AH352,'CPI Data'!$A$19:$N$117,14),"")</f>
        <v/>
      </c>
    </row>
    <row r="353" customFormat="false" ht="12" hidden="false" customHeight="false" outlineLevel="0" collapsed="false">
      <c r="A353" s="91" t="n">
        <v>0</v>
      </c>
      <c r="B353" s="95" t="n">
        <v>0</v>
      </c>
      <c r="C353" s="95" t="n">
        <v>3400</v>
      </c>
      <c r="D353" s="95"/>
      <c r="E353" s="91" t="n">
        <v>0</v>
      </c>
      <c r="F353" s="95" t="n">
        <v>0</v>
      </c>
      <c r="G353" s="95" t="n">
        <v>1700</v>
      </c>
      <c r="H353" s="102"/>
      <c r="I353" s="91" t="n">
        <v>0</v>
      </c>
      <c r="J353" s="95" t="n">
        <v>0</v>
      </c>
      <c r="K353" s="95" t="n">
        <v>2300</v>
      </c>
      <c r="L353" s="104"/>
      <c r="M353" s="91" t="n">
        <v>0</v>
      </c>
      <c r="N353" s="95" t="n">
        <v>0</v>
      </c>
      <c r="O353" s="95" t="n">
        <v>2300</v>
      </c>
      <c r="S353" s="91" t="n">
        <v>0</v>
      </c>
      <c r="T353" s="79" t="n">
        <f aca="false">B353*$AI$23/$AI$354</f>
        <v>0</v>
      </c>
      <c r="U353" s="79" t="n">
        <f aca="false">C353*$AI$23/$AI$354</f>
        <v>7513.18190567854</v>
      </c>
      <c r="V353" s="84" t="n">
        <f aca="false">D353*$AI$23/$AI$354</f>
        <v>0</v>
      </c>
      <c r="W353" s="91" t="n">
        <v>0</v>
      </c>
      <c r="X353" s="79" t="n">
        <f aca="false">F353*$AI$23/$AI$354</f>
        <v>0</v>
      </c>
      <c r="Y353" s="79" t="n">
        <f aca="false">G353*$AI$23/$AI$354</f>
        <v>3756.59095283927</v>
      </c>
      <c r="Z353" s="84" t="n">
        <f aca="false">H353*$AI$23/$AI$354</f>
        <v>0</v>
      </c>
      <c r="AA353" s="91" t="n">
        <v>0</v>
      </c>
      <c r="AB353" s="79" t="n">
        <f aca="false">J353*$AI$23/$AI$354</f>
        <v>0</v>
      </c>
      <c r="AC353" s="79" t="n">
        <f aca="false">K353*$AI$23/$AI$354</f>
        <v>5082.44658325313</v>
      </c>
      <c r="AD353" s="84" t="n">
        <f aca="false">L353*$AI$23/$AI$354</f>
        <v>0</v>
      </c>
      <c r="AE353" s="91" t="n">
        <v>0</v>
      </c>
      <c r="AF353" s="79" t="n">
        <f aca="false">N353*$AI$23/$AI$354</f>
        <v>0</v>
      </c>
      <c r="AG353" s="79" t="n">
        <f aca="false">O353*$AI$23/$AI$354</f>
        <v>5082.44658325313</v>
      </c>
      <c r="AH353" s="1" t="str">
        <f aca="false">IF(AC351="But Not Over",Y348,"")</f>
        <v/>
      </c>
      <c r="AI353" s="81" t="str">
        <f aca="false">IF(AC351="But Not Over",VLOOKUP(AH353,'CPI Data'!$A$19:$N$117,14),"")</f>
        <v/>
      </c>
    </row>
    <row r="354" customFormat="false" ht="12" hidden="false" customHeight="false" outlineLevel="0" collapsed="false">
      <c r="A354" s="91" t="n">
        <v>0.11</v>
      </c>
      <c r="B354" s="95" t="n">
        <v>3400</v>
      </c>
      <c r="C354" s="95" t="n">
        <v>5500</v>
      </c>
      <c r="D354" s="95"/>
      <c r="E354" s="91" t="n">
        <v>0.11</v>
      </c>
      <c r="F354" s="95" t="n">
        <v>1700</v>
      </c>
      <c r="G354" s="95" t="n">
        <v>2750</v>
      </c>
      <c r="H354" s="102"/>
      <c r="I354" s="91" t="n">
        <v>0.11</v>
      </c>
      <c r="J354" s="95" t="n">
        <v>2300</v>
      </c>
      <c r="K354" s="95" t="n">
        <v>3400</v>
      </c>
      <c r="L354" s="104"/>
      <c r="M354" s="91" t="n">
        <v>0.11</v>
      </c>
      <c r="N354" s="95" t="n">
        <v>2300</v>
      </c>
      <c r="O354" s="95" t="n">
        <v>4400</v>
      </c>
      <c r="S354" s="91" t="n">
        <v>0.11</v>
      </c>
      <c r="T354" s="79" t="n">
        <f aca="false">B354*$AI$23/$AI$354</f>
        <v>7513.18190567854</v>
      </c>
      <c r="U354" s="79" t="n">
        <f aca="false">C354*$AI$23/$AI$354</f>
        <v>12153.676612127</v>
      </c>
      <c r="V354" s="84"/>
      <c r="W354" s="91" t="n">
        <v>0.11</v>
      </c>
      <c r="X354" s="79" t="n">
        <f aca="false">F354*$AI$23/$AI$354</f>
        <v>3756.59095283927</v>
      </c>
      <c r="Y354" s="79" t="n">
        <f aca="false">G354*$AI$23/$AI$354</f>
        <v>6076.83830606352</v>
      </c>
      <c r="Z354" s="80"/>
      <c r="AA354" s="91" t="n">
        <v>0.11</v>
      </c>
      <c r="AB354" s="79" t="n">
        <f aca="false">J354*$AI$23/$AI$354</f>
        <v>5082.44658325313</v>
      </c>
      <c r="AC354" s="79" t="n">
        <f aca="false">K354*$AI$23/$AI$354</f>
        <v>7513.18190567854</v>
      </c>
      <c r="AD354" s="105"/>
      <c r="AE354" s="91" t="n">
        <v>0.11</v>
      </c>
      <c r="AF354" s="79" t="n">
        <f aca="false">N354*$AI$23/$AI$354</f>
        <v>5082.44658325313</v>
      </c>
      <c r="AG354" s="79" t="n">
        <f aca="false">O354*$AI$23/$AI$354</f>
        <v>9722.94128970164</v>
      </c>
      <c r="AH354" s="1" t="n">
        <f aca="false">IF(AC352="But Not Over",Y349,"")</f>
        <v>1984</v>
      </c>
      <c r="AI354" s="81" t="n">
        <f aca="false">IF(AC352="But Not Over",VLOOKUP(AH354,'CPI Data'!$A$19:$N$117,14),"")</f>
        <v>103.9</v>
      </c>
    </row>
    <row r="355" customFormat="false" ht="12" hidden="false" customHeight="false" outlineLevel="0" collapsed="false">
      <c r="A355" s="91" t="n">
        <v>0.12</v>
      </c>
      <c r="B355" s="95" t="n">
        <v>5500</v>
      </c>
      <c r="C355" s="95" t="n">
        <v>7600</v>
      </c>
      <c r="D355" s="95"/>
      <c r="E355" s="91" t="n">
        <v>0.12</v>
      </c>
      <c r="F355" s="95" t="n">
        <v>2750</v>
      </c>
      <c r="G355" s="95" t="n">
        <v>3800</v>
      </c>
      <c r="H355" s="102"/>
      <c r="I355" s="91" t="n">
        <v>0.12</v>
      </c>
      <c r="J355" s="95" t="n">
        <v>3400</v>
      </c>
      <c r="K355" s="95" t="n">
        <v>4400</v>
      </c>
      <c r="L355" s="104"/>
      <c r="M355" s="91" t="n">
        <v>0.12</v>
      </c>
      <c r="N355" s="95" t="n">
        <v>4400</v>
      </c>
      <c r="O355" s="95" t="n">
        <v>6500</v>
      </c>
      <c r="S355" s="91" t="n">
        <v>0.12</v>
      </c>
      <c r="T355" s="79" t="n">
        <f aca="false">B355*$AI$23/$AI$354</f>
        <v>12153.676612127</v>
      </c>
      <c r="U355" s="79" t="n">
        <f aca="false">C355*$AI$23/$AI$354</f>
        <v>16794.1713185756</v>
      </c>
      <c r="V355" s="84"/>
      <c r="W355" s="91" t="n">
        <v>0.12</v>
      </c>
      <c r="X355" s="79" t="n">
        <f aca="false">F355*$AI$23/$AI$354</f>
        <v>6076.83830606352</v>
      </c>
      <c r="Y355" s="79" t="n">
        <f aca="false">G355*$AI$23/$AI$354</f>
        <v>8397.08565928778</v>
      </c>
      <c r="Z355" s="80"/>
      <c r="AA355" s="91" t="n">
        <v>0.12</v>
      </c>
      <c r="AB355" s="79" t="n">
        <f aca="false">J355*$AI$23/$AI$354</f>
        <v>7513.18190567854</v>
      </c>
      <c r="AC355" s="79" t="n">
        <f aca="false">K355*$AI$23/$AI$354</f>
        <v>9722.94128970164</v>
      </c>
      <c r="AD355" s="105"/>
      <c r="AE355" s="91" t="n">
        <v>0.12</v>
      </c>
      <c r="AF355" s="79" t="n">
        <f aca="false">N355*$AI$23/$AI$354</f>
        <v>9722.94128970164</v>
      </c>
      <c r="AG355" s="79" t="n">
        <f aca="false">O355*$AI$23/$AI$354</f>
        <v>14363.4359961501</v>
      </c>
      <c r="AH355" s="1" t="str">
        <f aca="false">IF(AC353="But Not Over",Y350,"")</f>
        <v/>
      </c>
      <c r="AI355" s="81" t="str">
        <f aca="false">IF(AC353="But Not Over",VLOOKUP(AH355,'CPI Data'!$A$19:$N$117,14),"")</f>
        <v/>
      </c>
    </row>
    <row r="356" customFormat="false" ht="12" hidden="false" customHeight="false" outlineLevel="0" collapsed="false">
      <c r="A356" s="91" t="n">
        <v>0.14</v>
      </c>
      <c r="B356" s="95" t="n">
        <v>7600</v>
      </c>
      <c r="C356" s="95" t="n">
        <v>11900</v>
      </c>
      <c r="D356" s="95"/>
      <c r="E356" s="91" t="n">
        <v>0.14</v>
      </c>
      <c r="F356" s="95" t="n">
        <v>3800</v>
      </c>
      <c r="G356" s="95" t="n">
        <v>5950</v>
      </c>
      <c r="H356" s="102"/>
      <c r="I356" s="91" t="n">
        <v>0.14</v>
      </c>
      <c r="J356" s="95" t="n">
        <v>4400</v>
      </c>
      <c r="K356" s="95" t="n">
        <v>6500</v>
      </c>
      <c r="L356" s="104"/>
      <c r="M356" s="91" t="n">
        <v>0.14</v>
      </c>
      <c r="N356" s="95" t="n">
        <v>6500</v>
      </c>
      <c r="O356" s="95" t="n">
        <v>8700</v>
      </c>
      <c r="S356" s="91" t="n">
        <v>0.14</v>
      </c>
      <c r="T356" s="79" t="n">
        <f aca="false">B356*$AI$23/$AI$354</f>
        <v>16794.1713185756</v>
      </c>
      <c r="U356" s="79" t="n">
        <f aca="false">C356*$AI$23/$AI$354</f>
        <v>26296.1366698749</v>
      </c>
      <c r="V356" s="84"/>
      <c r="W356" s="91" t="n">
        <v>0.14</v>
      </c>
      <c r="X356" s="79" t="n">
        <f aca="false">F356*$AI$23/$AI$354</f>
        <v>8397.08565928778</v>
      </c>
      <c r="Y356" s="79" t="n">
        <f aca="false">G356*$AI$23/$AI$354</f>
        <v>13148.0683349374</v>
      </c>
      <c r="Z356" s="80"/>
      <c r="AA356" s="91" t="n">
        <v>0.14</v>
      </c>
      <c r="AB356" s="79" t="n">
        <f aca="false">J356*$AI$23/$AI$354</f>
        <v>9722.94128970164</v>
      </c>
      <c r="AC356" s="79" t="n">
        <f aca="false">K356*$AI$23/$AI$354</f>
        <v>14363.4359961501</v>
      </c>
      <c r="AD356" s="105"/>
      <c r="AE356" s="91" t="n">
        <v>0.14</v>
      </c>
      <c r="AF356" s="79" t="n">
        <f aca="false">N356*$AI$23/$AI$354</f>
        <v>14363.4359961501</v>
      </c>
      <c r="AG356" s="79" t="n">
        <f aca="false">O356*$AI$23/$AI$354</f>
        <v>19224.906641001</v>
      </c>
      <c r="AH356" s="1" t="str">
        <f aca="false">IF(AC354="But Not Over",Y351,"")</f>
        <v/>
      </c>
      <c r="AI356" s="81" t="str">
        <f aca="false">IF(AC354="But Not Over",VLOOKUP(AH356,'CPI Data'!$A$19:$N$117,14),"")</f>
        <v/>
      </c>
    </row>
    <row r="357" customFormat="false" ht="12" hidden="false" customHeight="false" outlineLevel="0" collapsed="false">
      <c r="A357" s="91" t="n">
        <v>0.16</v>
      </c>
      <c r="B357" s="95" t="n">
        <v>11900</v>
      </c>
      <c r="C357" s="95" t="n">
        <v>16000</v>
      </c>
      <c r="D357" s="95"/>
      <c r="E357" s="91" t="n">
        <v>0.16</v>
      </c>
      <c r="F357" s="95" t="n">
        <v>5950</v>
      </c>
      <c r="G357" s="95" t="n">
        <v>8000</v>
      </c>
      <c r="H357" s="102"/>
      <c r="I357" s="91" t="n">
        <v>0.15</v>
      </c>
      <c r="J357" s="95" t="n">
        <v>6500</v>
      </c>
      <c r="K357" s="95" t="n">
        <v>8500</v>
      </c>
      <c r="L357" s="104"/>
      <c r="M357" s="91" t="n">
        <v>0.17</v>
      </c>
      <c r="N357" s="95" t="n">
        <v>8700</v>
      </c>
      <c r="O357" s="95" t="n">
        <v>11800</v>
      </c>
      <c r="S357" s="91" t="n">
        <v>0.16</v>
      </c>
      <c r="T357" s="79" t="n">
        <f aca="false">B357*$AI$23/$AI$354</f>
        <v>26296.1366698749</v>
      </c>
      <c r="U357" s="79" t="n">
        <f aca="false">C357*$AI$23/$AI$354</f>
        <v>35356.1501443696</v>
      </c>
      <c r="V357" s="84"/>
      <c r="W357" s="91" t="n">
        <v>0.16</v>
      </c>
      <c r="X357" s="79" t="n">
        <f aca="false">F357*$AI$23/$AI$354</f>
        <v>13148.0683349374</v>
      </c>
      <c r="Y357" s="79" t="n">
        <f aca="false">G357*$AI$23/$AI$354</f>
        <v>17678.0750721848</v>
      </c>
      <c r="Z357" s="80"/>
      <c r="AA357" s="91" t="n">
        <v>0.15</v>
      </c>
      <c r="AB357" s="79" t="n">
        <f aca="false">J357*$AI$23/$AI$354</f>
        <v>14363.4359961501</v>
      </c>
      <c r="AC357" s="79" t="n">
        <f aca="false">K357*$AI$23/$AI$354</f>
        <v>18782.9547641963</v>
      </c>
      <c r="AD357" s="105"/>
      <c r="AE357" s="91" t="n">
        <v>0.17</v>
      </c>
      <c r="AF357" s="79" t="n">
        <f aca="false">N357*$AI$23/$AI$354</f>
        <v>19224.906641001</v>
      </c>
      <c r="AG357" s="79" t="n">
        <f aca="false">O357*$AI$23/$AI$354</f>
        <v>26075.1607314726</v>
      </c>
      <c r="AH357" s="1" t="str">
        <f aca="false">IF(AC355="But Not Over",Y352,"")</f>
        <v/>
      </c>
      <c r="AI357" s="81" t="str">
        <f aca="false">IF(AC355="But Not Over",VLOOKUP(AH357,'CPI Data'!$A$19:$N$117,14),"")</f>
        <v/>
      </c>
    </row>
    <row r="358" customFormat="false" ht="12" hidden="false" customHeight="false" outlineLevel="0" collapsed="false">
      <c r="A358" s="91" t="n">
        <v>0.18</v>
      </c>
      <c r="B358" s="95" t="n">
        <v>16000</v>
      </c>
      <c r="C358" s="95" t="n">
        <v>20200</v>
      </c>
      <c r="D358" s="95"/>
      <c r="E358" s="91" t="n">
        <v>0.18</v>
      </c>
      <c r="F358" s="95" t="n">
        <v>8000</v>
      </c>
      <c r="G358" s="95" t="n">
        <v>10100</v>
      </c>
      <c r="H358" s="102"/>
      <c r="I358" s="91" t="n">
        <v>0.16</v>
      </c>
      <c r="J358" s="95" t="n">
        <v>8500</v>
      </c>
      <c r="K358" s="95" t="n">
        <v>10800</v>
      </c>
      <c r="L358" s="104"/>
      <c r="M358" s="91" t="n">
        <v>0.18</v>
      </c>
      <c r="N358" s="95" t="n">
        <v>11800</v>
      </c>
      <c r="O358" s="95" t="n">
        <v>15000</v>
      </c>
      <c r="S358" s="91" t="n">
        <v>0.18</v>
      </c>
      <c r="T358" s="79" t="n">
        <f aca="false">B358*$AI$23/$AI$354</f>
        <v>35356.1501443696</v>
      </c>
      <c r="U358" s="79" t="n">
        <f aca="false">C358*$AI$23/$AI$354</f>
        <v>44637.1395572666</v>
      </c>
      <c r="V358" s="84"/>
      <c r="W358" s="91" t="n">
        <v>0.18</v>
      </c>
      <c r="X358" s="79" t="n">
        <f aca="false">F358*$AI$23/$AI$354</f>
        <v>17678.0750721848</v>
      </c>
      <c r="Y358" s="79" t="n">
        <f aca="false">G358*$AI$23/$AI$354</f>
        <v>22318.5697786333</v>
      </c>
      <c r="Z358" s="80"/>
      <c r="AA358" s="91" t="n">
        <v>0.16</v>
      </c>
      <c r="AB358" s="79" t="n">
        <f aca="false">J358*$AI$23/$AI$354</f>
        <v>18782.9547641963</v>
      </c>
      <c r="AC358" s="79" t="n">
        <f aca="false">K358*$AI$23/$AI$354</f>
        <v>23865.4013474495</v>
      </c>
      <c r="AD358" s="105"/>
      <c r="AE358" s="91" t="n">
        <v>0.18</v>
      </c>
      <c r="AF358" s="79" t="n">
        <f aca="false">N358*$AI$23/$AI$354</f>
        <v>26075.1607314726</v>
      </c>
      <c r="AG358" s="79" t="n">
        <f aca="false">O358*$AI$23/$AI$354</f>
        <v>33146.3907603465</v>
      </c>
      <c r="AH358" s="1" t="str">
        <f aca="false">IF(AC356="But Not Over",Y353,"")</f>
        <v/>
      </c>
      <c r="AI358" s="81" t="str">
        <f aca="false">IF(AC356="But Not Over",VLOOKUP(AH358,'CPI Data'!$A$19:$N$117,14),"")</f>
        <v/>
      </c>
    </row>
    <row r="359" customFormat="false" ht="12" hidden="false" customHeight="false" outlineLevel="0" collapsed="false">
      <c r="A359" s="91" t="n">
        <v>0.22</v>
      </c>
      <c r="B359" s="95" t="n">
        <v>20200</v>
      </c>
      <c r="C359" s="95" t="n">
        <v>24600</v>
      </c>
      <c r="D359" s="95"/>
      <c r="E359" s="91" t="n">
        <v>0.22</v>
      </c>
      <c r="F359" s="95" t="n">
        <v>10100</v>
      </c>
      <c r="G359" s="95" t="n">
        <v>12300</v>
      </c>
      <c r="H359" s="102"/>
      <c r="I359" s="91" t="n">
        <v>0.18</v>
      </c>
      <c r="J359" s="95" t="n">
        <v>10800</v>
      </c>
      <c r="K359" s="95" t="n">
        <v>12900</v>
      </c>
      <c r="L359" s="104"/>
      <c r="M359" s="91" t="n">
        <v>0.2</v>
      </c>
      <c r="N359" s="95" t="n">
        <v>15000</v>
      </c>
      <c r="O359" s="95" t="n">
        <v>18200</v>
      </c>
      <c r="S359" s="91" t="n">
        <v>0.22</v>
      </c>
      <c r="T359" s="79" t="n">
        <f aca="false">B359*$AI$23/$AI$354</f>
        <v>44637.1395572666</v>
      </c>
      <c r="U359" s="79" t="n">
        <f aca="false">C359*$AI$23/$AI$354</f>
        <v>54360.0808469682</v>
      </c>
      <c r="V359" s="84"/>
      <c r="W359" s="91" t="n">
        <v>0.22</v>
      </c>
      <c r="X359" s="79" t="n">
        <f aca="false">F359*$AI$23/$AI$354</f>
        <v>22318.5697786333</v>
      </c>
      <c r="Y359" s="79" t="n">
        <f aca="false">G359*$AI$23/$AI$354</f>
        <v>27180.0404234841</v>
      </c>
      <c r="Z359" s="80"/>
      <c r="AA359" s="91" t="n">
        <v>0.18</v>
      </c>
      <c r="AB359" s="79" t="n">
        <f aca="false">J359*$AI$23/$AI$354</f>
        <v>23865.4013474495</v>
      </c>
      <c r="AC359" s="79" t="n">
        <f aca="false">K359*$AI$23/$AI$354</f>
        <v>28505.896053898</v>
      </c>
      <c r="AD359" s="105"/>
      <c r="AE359" s="91" t="n">
        <v>0.2</v>
      </c>
      <c r="AF359" s="79" t="n">
        <f aca="false">N359*$AI$23/$AI$354</f>
        <v>33146.3907603465</v>
      </c>
      <c r="AG359" s="79" t="n">
        <f aca="false">O359*$AI$23/$AI$354</f>
        <v>40217.6207892204</v>
      </c>
      <c r="AH359" s="1" t="str">
        <f aca="false">IF(AC357="But Not Over",Y354,"")</f>
        <v/>
      </c>
      <c r="AI359" s="81" t="str">
        <f aca="false">IF(AC357="But Not Over",VLOOKUP(AH359,'CPI Data'!$A$19:$N$117,14),"")</f>
        <v/>
      </c>
    </row>
    <row r="360" customFormat="false" ht="12" hidden="false" customHeight="false" outlineLevel="0" collapsed="false">
      <c r="A360" s="91" t="n">
        <v>0.25</v>
      </c>
      <c r="B360" s="95" t="n">
        <v>24600</v>
      </c>
      <c r="C360" s="95" t="n">
        <v>29900</v>
      </c>
      <c r="D360" s="95"/>
      <c r="E360" s="91" t="n">
        <v>0.25</v>
      </c>
      <c r="F360" s="95" t="n">
        <v>12300</v>
      </c>
      <c r="G360" s="95" t="n">
        <v>14950</v>
      </c>
      <c r="H360" s="102"/>
      <c r="I360" s="91" t="n">
        <v>0.2</v>
      </c>
      <c r="J360" s="95" t="n">
        <v>12900</v>
      </c>
      <c r="K360" s="95" t="n">
        <v>15000</v>
      </c>
      <c r="L360" s="104"/>
      <c r="M360" s="91" t="n">
        <v>0.24</v>
      </c>
      <c r="N360" s="95" t="n">
        <v>18200</v>
      </c>
      <c r="O360" s="95" t="n">
        <v>23500</v>
      </c>
      <c r="S360" s="91" t="n">
        <v>0.25</v>
      </c>
      <c r="T360" s="79" t="n">
        <f aca="false">B360*$AI$23/$AI$354</f>
        <v>54360.0808469682</v>
      </c>
      <c r="U360" s="79" t="n">
        <f aca="false">C360*$AI$23/$AI$354</f>
        <v>66071.8055822907</v>
      </c>
      <c r="V360" s="84"/>
      <c r="W360" s="91" t="n">
        <v>0.25</v>
      </c>
      <c r="X360" s="79" t="n">
        <f aca="false">F360*$AI$23/$AI$354</f>
        <v>27180.0404234841</v>
      </c>
      <c r="Y360" s="79" t="n">
        <f aca="false">G360*$AI$23/$AI$354</f>
        <v>33035.9027911453</v>
      </c>
      <c r="Z360" s="80"/>
      <c r="AA360" s="91" t="n">
        <v>0.2</v>
      </c>
      <c r="AB360" s="79" t="n">
        <f aca="false">J360*$AI$23/$AI$354</f>
        <v>28505.896053898</v>
      </c>
      <c r="AC360" s="79" t="n">
        <f aca="false">K360*$AI$23/$AI$354</f>
        <v>33146.3907603465</v>
      </c>
      <c r="AD360" s="105"/>
      <c r="AE360" s="91" t="n">
        <v>0.24</v>
      </c>
      <c r="AF360" s="79" t="n">
        <f aca="false">N360*$AI$23/$AI$354</f>
        <v>40217.6207892204</v>
      </c>
      <c r="AG360" s="79" t="n">
        <f aca="false">O360*$AI$23/$AI$354</f>
        <v>51929.3455245428</v>
      </c>
      <c r="AH360" s="1" t="str">
        <f aca="false">IF(AC358="But Not Over",Y355,"")</f>
        <v/>
      </c>
      <c r="AI360" s="81" t="str">
        <f aca="false">IF(AC358="But Not Over",VLOOKUP(AH360,'CPI Data'!$A$19:$N$117,14),"")</f>
        <v/>
      </c>
    </row>
    <row r="361" customFormat="false" ht="12" hidden="false" customHeight="false" outlineLevel="0" collapsed="false">
      <c r="A361" s="91" t="n">
        <v>0.28</v>
      </c>
      <c r="B361" s="95" t="n">
        <v>29900</v>
      </c>
      <c r="C361" s="95" t="n">
        <v>35200</v>
      </c>
      <c r="D361" s="95"/>
      <c r="E361" s="91" t="n">
        <v>0.28</v>
      </c>
      <c r="F361" s="95" t="n">
        <v>14950</v>
      </c>
      <c r="G361" s="95" t="n">
        <v>17600</v>
      </c>
      <c r="H361" s="102"/>
      <c r="I361" s="91" t="n">
        <v>0.23</v>
      </c>
      <c r="J361" s="95" t="n">
        <v>15000</v>
      </c>
      <c r="K361" s="95" t="n">
        <v>18200</v>
      </c>
      <c r="L361" s="104"/>
      <c r="M361" s="91" t="n">
        <v>0.28</v>
      </c>
      <c r="N361" s="95" t="n">
        <v>23500</v>
      </c>
      <c r="O361" s="95" t="n">
        <v>28800</v>
      </c>
      <c r="S361" s="91" t="n">
        <v>0.28</v>
      </c>
      <c r="T361" s="79" t="n">
        <f aca="false">B361*$AI$23/$AI$354</f>
        <v>66071.8055822907</v>
      </c>
      <c r="U361" s="79" t="n">
        <f aca="false">C361*$AI$23/$AI$354</f>
        <v>77783.5303176131</v>
      </c>
      <c r="V361" s="84"/>
      <c r="W361" s="91" t="n">
        <v>0.28</v>
      </c>
      <c r="X361" s="79" t="n">
        <f aca="false">F361*$AI$23/$AI$354</f>
        <v>33035.9027911453</v>
      </c>
      <c r="Y361" s="79" t="n">
        <f aca="false">G361*$AI$23/$AI$354</f>
        <v>38891.7651588065</v>
      </c>
      <c r="Z361" s="80"/>
      <c r="AA361" s="91" t="n">
        <v>0.23</v>
      </c>
      <c r="AB361" s="79" t="n">
        <f aca="false">J361*$AI$23/$AI$354</f>
        <v>33146.3907603465</v>
      </c>
      <c r="AC361" s="79" t="n">
        <f aca="false">K361*$AI$23/$AI$354</f>
        <v>40217.6207892204</v>
      </c>
      <c r="AD361" s="105"/>
      <c r="AE361" s="91" t="n">
        <v>0.28</v>
      </c>
      <c r="AF361" s="79" t="n">
        <f aca="false">N361*$AI$23/$AI$354</f>
        <v>51929.3455245428</v>
      </c>
      <c r="AG361" s="79" t="n">
        <f aca="false">O361*$AI$23/$AI$354</f>
        <v>63641.0702598653</v>
      </c>
      <c r="AH361" s="1" t="str">
        <f aca="false">IF(AC359="But Not Over",Y356,"")</f>
        <v/>
      </c>
      <c r="AI361" s="81" t="str">
        <f aca="false">IF(AC359="But Not Over",VLOOKUP(AH361,'CPI Data'!$A$19:$N$117,14),"")</f>
        <v/>
      </c>
    </row>
    <row r="362" customFormat="false" ht="12" hidden="false" customHeight="false" outlineLevel="0" collapsed="false">
      <c r="A362" s="91" t="n">
        <v>0.33</v>
      </c>
      <c r="B362" s="95" t="n">
        <v>35200</v>
      </c>
      <c r="C362" s="95" t="n">
        <v>45800</v>
      </c>
      <c r="D362" s="95"/>
      <c r="E362" s="91" t="n">
        <v>0.33</v>
      </c>
      <c r="F362" s="95" t="n">
        <v>17600</v>
      </c>
      <c r="G362" s="95" t="n">
        <v>22900</v>
      </c>
      <c r="H362" s="102"/>
      <c r="I362" s="91" t="n">
        <v>0.26</v>
      </c>
      <c r="J362" s="95" t="n">
        <v>18200</v>
      </c>
      <c r="K362" s="95" t="n">
        <v>23500</v>
      </c>
      <c r="L362" s="104"/>
      <c r="M362" s="91" t="n">
        <v>0.32</v>
      </c>
      <c r="N362" s="95" t="n">
        <v>28800</v>
      </c>
      <c r="O362" s="95" t="n">
        <v>34100</v>
      </c>
      <c r="S362" s="91" t="n">
        <v>0.33</v>
      </c>
      <c r="T362" s="79" t="n">
        <f aca="false">B362*$AI$23/$AI$354</f>
        <v>77783.5303176131</v>
      </c>
      <c r="U362" s="79" t="n">
        <f aca="false">C362*$AI$23/$AI$354</f>
        <v>101206.979788258</v>
      </c>
      <c r="V362" s="84"/>
      <c r="W362" s="91" t="n">
        <v>0.33</v>
      </c>
      <c r="X362" s="79" t="n">
        <f aca="false">F362*$AI$23/$AI$354</f>
        <v>38891.7651588065</v>
      </c>
      <c r="Y362" s="79" t="n">
        <f aca="false">G362*$AI$23/$AI$354</f>
        <v>50603.489894129</v>
      </c>
      <c r="Z362" s="80"/>
      <c r="AA362" s="91" t="n">
        <v>0.26</v>
      </c>
      <c r="AB362" s="79" t="n">
        <f aca="false">J362*$AI$23/$AI$354</f>
        <v>40217.6207892204</v>
      </c>
      <c r="AC362" s="79" t="n">
        <f aca="false">K362*$AI$23/$AI$354</f>
        <v>51929.3455245428</v>
      </c>
      <c r="AD362" s="105"/>
      <c r="AE362" s="91" t="n">
        <v>0.32</v>
      </c>
      <c r="AF362" s="79" t="n">
        <f aca="false">N362*$AI$23/$AI$354</f>
        <v>63641.0702598653</v>
      </c>
      <c r="AG362" s="79" t="n">
        <f aca="false">O362*$AI$23/$AI$354</f>
        <v>75352.7949951877</v>
      </c>
      <c r="AH362" s="1" t="str">
        <f aca="false">IF(AC360="But Not Over",Y357,"")</f>
        <v/>
      </c>
      <c r="AI362" s="81" t="str">
        <f aca="false">IF(AC360="But Not Over",VLOOKUP(AH362,'CPI Data'!$A$19:$N$117,14),"")</f>
        <v/>
      </c>
    </row>
    <row r="363" customFormat="false" ht="12" hidden="false" customHeight="false" outlineLevel="0" collapsed="false">
      <c r="A363" s="91" t="n">
        <v>0.38</v>
      </c>
      <c r="B363" s="95" t="n">
        <v>45800</v>
      </c>
      <c r="C363" s="95" t="n">
        <v>60000</v>
      </c>
      <c r="D363" s="95"/>
      <c r="E363" s="91" t="n">
        <v>0.38</v>
      </c>
      <c r="F363" s="95" t="n">
        <v>22900</v>
      </c>
      <c r="G363" s="95" t="n">
        <v>30000</v>
      </c>
      <c r="H363" s="102"/>
      <c r="I363" s="91" t="n">
        <v>0.3</v>
      </c>
      <c r="J363" s="95" t="n">
        <v>23500</v>
      </c>
      <c r="K363" s="95" t="n">
        <v>28800</v>
      </c>
      <c r="L363" s="104"/>
      <c r="M363" s="91" t="n">
        <v>0.35</v>
      </c>
      <c r="N363" s="95" t="n">
        <v>34100</v>
      </c>
      <c r="O363" s="95" t="n">
        <v>44700</v>
      </c>
      <c r="S363" s="91" t="n">
        <v>0.38</v>
      </c>
      <c r="T363" s="79" t="n">
        <f aca="false">B363*$AI$23/$AI$354</f>
        <v>101206.979788258</v>
      </c>
      <c r="U363" s="79" t="n">
        <f aca="false">C363*$AI$23/$AI$354</f>
        <v>132585.563041386</v>
      </c>
      <c r="V363" s="84"/>
      <c r="W363" s="91" t="n">
        <v>0.38</v>
      </c>
      <c r="X363" s="79" t="n">
        <f aca="false">F363*$AI$23/$AI$354</f>
        <v>50603.489894129</v>
      </c>
      <c r="Y363" s="79" t="n">
        <f aca="false">G363*$AI$23/$AI$354</f>
        <v>66292.781520693</v>
      </c>
      <c r="Z363" s="80"/>
      <c r="AA363" s="91" t="n">
        <v>0.3</v>
      </c>
      <c r="AB363" s="79" t="n">
        <f aca="false">J363*$AI$23/$AI$354</f>
        <v>51929.3455245428</v>
      </c>
      <c r="AC363" s="79" t="n">
        <f aca="false">K363*$AI$23/$AI$354</f>
        <v>63641.0702598653</v>
      </c>
      <c r="AD363" s="105"/>
      <c r="AE363" s="91" t="n">
        <v>0.35</v>
      </c>
      <c r="AF363" s="79" t="n">
        <f aca="false">N363*$AI$23/$AI$354</f>
        <v>75352.7949951877</v>
      </c>
      <c r="AG363" s="79" t="n">
        <f aca="false">O363*$AI$23/$AI$354</f>
        <v>98776.2444658325</v>
      </c>
      <c r="AH363" s="1" t="str">
        <f aca="false">IF(AC361="But Not Over",Y358,"")</f>
        <v/>
      </c>
      <c r="AI363" s="81" t="str">
        <f aca="false">IF(AC361="But Not Over",VLOOKUP(AH363,'CPI Data'!$A$19:$N$117,14),"")</f>
        <v/>
      </c>
    </row>
    <row r="364" customFormat="false" ht="12" hidden="false" customHeight="false" outlineLevel="0" collapsed="false">
      <c r="A364" s="91" t="n">
        <v>0.42</v>
      </c>
      <c r="B364" s="95" t="n">
        <v>60000</v>
      </c>
      <c r="C364" s="95" t="n">
        <v>85600</v>
      </c>
      <c r="D364" s="95"/>
      <c r="E364" s="91" t="n">
        <v>0.42</v>
      </c>
      <c r="F364" s="95" t="n">
        <v>30000</v>
      </c>
      <c r="G364" s="95" t="n">
        <v>42800</v>
      </c>
      <c r="H364" s="102"/>
      <c r="I364" s="91" t="n">
        <v>0.34</v>
      </c>
      <c r="J364" s="95" t="n">
        <v>28800</v>
      </c>
      <c r="K364" s="95" t="n">
        <v>34100</v>
      </c>
      <c r="L364" s="104"/>
      <c r="M364" s="91" t="n">
        <v>0.42</v>
      </c>
      <c r="N364" s="95" t="n">
        <v>44700</v>
      </c>
      <c r="O364" s="95" t="n">
        <v>60600</v>
      </c>
      <c r="S364" s="91" t="n">
        <v>0.42</v>
      </c>
      <c r="T364" s="79" t="n">
        <f aca="false">B364*$AI$23/$AI$354</f>
        <v>132585.563041386</v>
      </c>
      <c r="U364" s="79" t="n">
        <f aca="false">C364*$AI$23/$AI$354</f>
        <v>189155.403272377</v>
      </c>
      <c r="V364" s="84"/>
      <c r="W364" s="91" t="n">
        <v>0.42</v>
      </c>
      <c r="X364" s="79" t="n">
        <f aca="false">F364*$AI$23/$AI$354</f>
        <v>66292.781520693</v>
      </c>
      <c r="Y364" s="79" t="n">
        <f aca="false">G364*$AI$23/$AI$354</f>
        <v>94577.7016361886</v>
      </c>
      <c r="Z364" s="80"/>
      <c r="AA364" s="91" t="n">
        <v>0.34</v>
      </c>
      <c r="AB364" s="79" t="n">
        <f aca="false">J364*$AI$23/$AI$354</f>
        <v>63641.0702598653</v>
      </c>
      <c r="AC364" s="79" t="n">
        <f aca="false">K364*$AI$23/$AI$354</f>
        <v>75352.7949951877</v>
      </c>
      <c r="AD364" s="105"/>
      <c r="AE364" s="91" t="n">
        <v>0.42</v>
      </c>
      <c r="AF364" s="79" t="n">
        <f aca="false">N364*$AI$23/$AI$354</f>
        <v>98776.2444658325</v>
      </c>
      <c r="AG364" s="79" t="n">
        <f aca="false">O364*$AI$23/$AI$354</f>
        <v>133911.4186718</v>
      </c>
      <c r="AH364" s="1" t="str">
        <f aca="false">IF(AC362="But Not Over",Y359,"")</f>
        <v/>
      </c>
      <c r="AI364" s="81" t="str">
        <f aca="false">IF(AC362="But Not Over",VLOOKUP(AH364,'CPI Data'!$A$19:$N$117,14),"")</f>
        <v/>
      </c>
    </row>
    <row r="365" customFormat="false" ht="12" hidden="false" customHeight="false" outlineLevel="0" collapsed="false">
      <c r="A365" s="91" t="n">
        <v>0.45</v>
      </c>
      <c r="B365" s="95" t="n">
        <v>85600</v>
      </c>
      <c r="C365" s="95" t="n">
        <v>109400</v>
      </c>
      <c r="D365" s="95"/>
      <c r="E365" s="91" t="n">
        <v>0.45</v>
      </c>
      <c r="F365" s="95" t="n">
        <v>42800</v>
      </c>
      <c r="G365" s="95" t="n">
        <v>54700</v>
      </c>
      <c r="H365" s="102"/>
      <c r="I365" s="91" t="n">
        <v>0.38</v>
      </c>
      <c r="J365" s="95" t="n">
        <v>34100</v>
      </c>
      <c r="K365" s="95" t="n">
        <v>41500</v>
      </c>
      <c r="L365" s="104"/>
      <c r="M365" s="91" t="n">
        <v>0.45</v>
      </c>
      <c r="N365" s="95" t="n">
        <v>60600</v>
      </c>
      <c r="O365" s="95" t="n">
        <v>81800</v>
      </c>
      <c r="S365" s="91" t="n">
        <v>0.45</v>
      </c>
      <c r="T365" s="79" t="n">
        <f aca="false">B365*$AI$23/$AI$354</f>
        <v>189155.403272377</v>
      </c>
      <c r="U365" s="79" t="n">
        <f aca="false">C365*$AI$23/$AI$354</f>
        <v>241747.676612127</v>
      </c>
      <c r="V365" s="84"/>
      <c r="W365" s="91" t="n">
        <v>0.45</v>
      </c>
      <c r="X365" s="79" t="n">
        <f aca="false">F365*$AI$23/$AI$354</f>
        <v>94577.7016361886</v>
      </c>
      <c r="Y365" s="79" t="n">
        <f aca="false">G365*$AI$23/$AI$354</f>
        <v>120873.838306064</v>
      </c>
      <c r="Z365" s="80"/>
      <c r="AA365" s="91" t="n">
        <v>0.38</v>
      </c>
      <c r="AB365" s="79" t="n">
        <f aca="false">J365*$AI$23/$AI$354</f>
        <v>75352.7949951877</v>
      </c>
      <c r="AC365" s="79" t="n">
        <f aca="false">K365*$AI$23/$AI$354</f>
        <v>91705.0144369586</v>
      </c>
      <c r="AD365" s="105"/>
      <c r="AE365" s="91" t="n">
        <v>0.45</v>
      </c>
      <c r="AF365" s="79" t="n">
        <f aca="false">N365*$AI$23/$AI$354</f>
        <v>133911.4186718</v>
      </c>
      <c r="AG365" s="79" t="n">
        <f aca="false">O365*$AI$23/$AI$354</f>
        <v>180758.31761309</v>
      </c>
      <c r="AH365" s="1" t="str">
        <f aca="false">IF(AC363="But Not Over",Y360,"")</f>
        <v/>
      </c>
      <c r="AI365" s="81" t="str">
        <f aca="false">IF(AC363="But Not Over",VLOOKUP(AH365,'CPI Data'!$A$19:$N$117,14),"")</f>
        <v/>
      </c>
    </row>
    <row r="366" customFormat="false" ht="12" hidden="false" customHeight="false" outlineLevel="0" collapsed="false">
      <c r="A366" s="91" t="n">
        <v>0.49</v>
      </c>
      <c r="B366" s="95" t="n">
        <v>109400</v>
      </c>
      <c r="C366" s="95" t="n">
        <v>162400</v>
      </c>
      <c r="D366" s="95"/>
      <c r="E366" s="91" t="n">
        <v>0.49</v>
      </c>
      <c r="F366" s="95" t="n">
        <v>54700</v>
      </c>
      <c r="G366" s="95" t="n">
        <v>81200</v>
      </c>
      <c r="H366" s="102"/>
      <c r="I366" s="91" t="n">
        <v>0.42</v>
      </c>
      <c r="J366" s="95" t="n">
        <v>41500</v>
      </c>
      <c r="K366" s="95" t="n">
        <v>55300</v>
      </c>
      <c r="L366" s="104"/>
      <c r="M366" s="91" t="n">
        <v>0.48</v>
      </c>
      <c r="N366" s="95" t="n">
        <v>81800</v>
      </c>
      <c r="O366" s="95" t="n">
        <v>108300</v>
      </c>
      <c r="S366" s="91" t="n">
        <v>0.49</v>
      </c>
      <c r="T366" s="79" t="n">
        <f aca="false">B366*$AI$23/$AI$354</f>
        <v>241747.676612127</v>
      </c>
      <c r="U366" s="79" t="n">
        <f aca="false">C366*$AI$23/$AI$354</f>
        <v>358864.923965351</v>
      </c>
      <c r="V366" s="84"/>
      <c r="W366" s="91" t="n">
        <v>0.49</v>
      </c>
      <c r="X366" s="79" t="n">
        <f aca="false">F366*$AI$23/$AI$354</f>
        <v>120873.838306064</v>
      </c>
      <c r="Y366" s="79" t="n">
        <f aca="false">G366*$AI$23/$AI$354</f>
        <v>179432.461982676</v>
      </c>
      <c r="Z366" s="80"/>
      <c r="AA366" s="91" t="n">
        <v>0.42</v>
      </c>
      <c r="AB366" s="79" t="n">
        <f aca="false">J366*$AI$23/$AI$354</f>
        <v>91705.0144369586</v>
      </c>
      <c r="AC366" s="79" t="n">
        <f aca="false">K366*$AI$23/$AI$354</f>
        <v>122199.693936477</v>
      </c>
      <c r="AD366" s="105"/>
      <c r="AE366" s="91" t="n">
        <v>0.48</v>
      </c>
      <c r="AF366" s="79" t="n">
        <f aca="false">N366*$AI$23/$AI$354</f>
        <v>180758.31761309</v>
      </c>
      <c r="AG366" s="79" t="n">
        <f aca="false">O366*$AI$23/$AI$354</f>
        <v>239316.941289702</v>
      </c>
      <c r="AH366" s="1" t="str">
        <f aca="false">IF(AC364="But Not Over",Y361,"")</f>
        <v/>
      </c>
      <c r="AI366" s="81" t="str">
        <f aca="false">IF(AC364="But Not Over",VLOOKUP(AH366,'CPI Data'!$A$19:$N$117,14),"")</f>
        <v/>
      </c>
    </row>
    <row r="367" customFormat="false" ht="12" hidden="false" customHeight="false" outlineLevel="0" collapsed="false">
      <c r="A367" s="91" t="n">
        <v>0.5</v>
      </c>
      <c r="B367" s="95" t="n">
        <v>162400</v>
      </c>
      <c r="C367" s="95" t="s">
        <v>18</v>
      </c>
      <c r="D367" s="95"/>
      <c r="E367" s="91" t="n">
        <v>0.5</v>
      </c>
      <c r="F367" s="95" t="n">
        <v>81200</v>
      </c>
      <c r="G367" s="95" t="s">
        <v>18</v>
      </c>
      <c r="H367" s="102"/>
      <c r="I367" s="91" t="n">
        <v>0.48</v>
      </c>
      <c r="J367" s="95" t="n">
        <v>55300</v>
      </c>
      <c r="K367" s="92" t="n">
        <v>81800</v>
      </c>
      <c r="L367" s="104"/>
      <c r="M367" s="91" t="n">
        <v>0.5</v>
      </c>
      <c r="N367" s="95" t="n">
        <v>108300</v>
      </c>
      <c r="O367" s="95" t="s">
        <v>18</v>
      </c>
      <c r="S367" s="91" t="n">
        <v>0.5</v>
      </c>
      <c r="T367" s="79" t="n">
        <f aca="false">B367*$AI$23/$AI$354</f>
        <v>358864.923965351</v>
      </c>
      <c r="U367" s="79" t="s">
        <v>18</v>
      </c>
      <c r="V367" s="84"/>
      <c r="W367" s="91" t="n">
        <v>0.5</v>
      </c>
      <c r="X367" s="79" t="n">
        <f aca="false">F367*$AI$23/$AI$354</f>
        <v>179432.461982676</v>
      </c>
      <c r="Y367" s="79" t="s">
        <v>18</v>
      </c>
      <c r="Z367" s="80"/>
      <c r="AA367" s="91" t="n">
        <v>0.48</v>
      </c>
      <c r="AB367" s="79" t="n">
        <f aca="false">J367*$AI$23/$AI$354</f>
        <v>122199.693936477</v>
      </c>
      <c r="AC367" s="79" t="n">
        <f aca="false">K367*$AI$23/$AI$354</f>
        <v>180758.31761309</v>
      </c>
      <c r="AD367" s="105"/>
      <c r="AE367" s="91" t="n">
        <v>0.5</v>
      </c>
      <c r="AF367" s="79" t="n">
        <f aca="false">N367*$AI$23/$AI$354</f>
        <v>239316.941289702</v>
      </c>
      <c r="AG367" s="79" t="s">
        <v>18</v>
      </c>
      <c r="AH367" s="1" t="str">
        <f aca="false">IF(AC365="But Not Over",Y362,"")</f>
        <v/>
      </c>
      <c r="AI367" s="81" t="str">
        <f aca="false">IF(AC365="But Not Over",VLOOKUP(AH367,'CPI Data'!$A$19:$N$117,14),"")</f>
        <v/>
      </c>
    </row>
    <row r="368" customFormat="false" ht="12" hidden="false" customHeight="false" outlineLevel="0" collapsed="false">
      <c r="A368" s="64"/>
      <c r="E368" s="64"/>
      <c r="H368" s="64"/>
      <c r="I368" s="91" t="n">
        <v>0.5</v>
      </c>
      <c r="J368" s="92" t="n">
        <v>81800</v>
      </c>
      <c r="K368" s="95" t="s">
        <v>18</v>
      </c>
      <c r="L368" s="97"/>
      <c r="M368" s="64"/>
      <c r="S368" s="64"/>
      <c r="W368" s="64"/>
      <c r="Z368" s="80"/>
      <c r="AA368" s="91" t="n">
        <v>0.5</v>
      </c>
      <c r="AB368" s="79" t="n">
        <f aca="false">J368*$AI$23/$AI$354</f>
        <v>180758.31761309</v>
      </c>
      <c r="AC368" s="79" t="s">
        <v>18</v>
      </c>
      <c r="AD368" s="98"/>
      <c r="AE368" s="64"/>
      <c r="AH368" s="1" t="str">
        <f aca="false">IF(AC366="But Not Over",Y363,"")</f>
        <v/>
      </c>
      <c r="AI368" s="81" t="str">
        <f aca="false">IF(AC366="But Not Over",VLOOKUP(AH368,'CPI Data'!$A$19:$N$117,14),"")</f>
        <v/>
      </c>
    </row>
    <row r="369" s="111" customFormat="true" ht="12" hidden="false" customHeight="true" outlineLevel="0" collapsed="false">
      <c r="A369" s="110" t="s">
        <v>30</v>
      </c>
      <c r="E369" s="112"/>
      <c r="H369" s="112"/>
      <c r="I369" s="113"/>
      <c r="J369" s="114"/>
      <c r="K369" s="115"/>
      <c r="L369" s="116"/>
      <c r="M369" s="112"/>
      <c r="S369" s="110" t="s">
        <v>30</v>
      </c>
      <c r="T369" s="117"/>
      <c r="U369" s="117"/>
      <c r="V369" s="118"/>
      <c r="W369" s="112"/>
      <c r="X369" s="117"/>
      <c r="Y369" s="117"/>
      <c r="Z369" s="119"/>
      <c r="AA369" s="113"/>
      <c r="AB369" s="117"/>
      <c r="AC369" s="120"/>
      <c r="AD369" s="121"/>
      <c r="AE369" s="112"/>
      <c r="AF369" s="117"/>
      <c r="AG369" s="117"/>
      <c r="AH369" s="1" t="str">
        <f aca="false">IF(AC367="But Not Over",Y364,"")</f>
        <v/>
      </c>
      <c r="AI369" s="81" t="str">
        <f aca="false">IF(AC367="But Not Over",VLOOKUP(AH369,'CPI Data'!$A$19:$N$117,14),"")</f>
        <v/>
      </c>
    </row>
    <row r="370" s="111" customFormat="true" ht="12" hidden="false" customHeight="true" outlineLevel="0" collapsed="false">
      <c r="A370" s="110" t="s">
        <v>31</v>
      </c>
      <c r="E370" s="112"/>
      <c r="H370" s="112"/>
      <c r="I370" s="113"/>
      <c r="J370" s="114"/>
      <c r="K370" s="115"/>
      <c r="L370" s="116"/>
      <c r="M370" s="112"/>
      <c r="S370" s="110" t="s">
        <v>31</v>
      </c>
      <c r="T370" s="117"/>
      <c r="U370" s="117"/>
      <c r="V370" s="118"/>
      <c r="W370" s="112"/>
      <c r="X370" s="117"/>
      <c r="Y370" s="117"/>
      <c r="Z370" s="119"/>
      <c r="AA370" s="113"/>
      <c r="AB370" s="117"/>
      <c r="AC370" s="120"/>
      <c r="AD370" s="121"/>
      <c r="AE370" s="112"/>
      <c r="AF370" s="117"/>
      <c r="AG370" s="117"/>
      <c r="AH370" s="1" t="str">
        <f aca="false">IF(AC368="But Not Over",Y365,"")</f>
        <v/>
      </c>
      <c r="AI370" s="81" t="str">
        <f aca="false">IF(AC368="But Not Over",VLOOKUP(AH370,'CPI Data'!$A$19:$N$117,14),"")</f>
        <v/>
      </c>
    </row>
    <row r="371" customFormat="false" ht="12" hidden="false" customHeight="true" outlineLevel="0" collapsed="false">
      <c r="A371" s="66" t="s">
        <v>29</v>
      </c>
      <c r="B371" s="42"/>
      <c r="C371" s="42"/>
      <c r="E371" s="42"/>
      <c r="F371" s="42"/>
      <c r="G371" s="42"/>
      <c r="H371" s="67"/>
      <c r="I371" s="42"/>
      <c r="J371" s="42"/>
      <c r="K371" s="42"/>
      <c r="L371" s="42"/>
      <c r="M371" s="42"/>
      <c r="N371" s="42"/>
      <c r="O371" s="42"/>
      <c r="S371" s="66" t="s">
        <v>29</v>
      </c>
      <c r="T371" s="45"/>
      <c r="U371" s="45"/>
      <c r="W371" s="42"/>
      <c r="X371" s="45"/>
      <c r="Y371" s="45"/>
      <c r="Z371" s="68"/>
      <c r="AA371" s="42"/>
      <c r="AB371" s="45"/>
      <c r="AC371" s="45"/>
      <c r="AD371" s="47"/>
      <c r="AE371" s="42"/>
      <c r="AF371" s="45"/>
      <c r="AG371" s="45"/>
      <c r="AH371" s="1" t="str">
        <f aca="false">IF(AC369="But Not Over",Y366,"")</f>
        <v/>
      </c>
      <c r="AI371" s="81" t="str">
        <f aca="false">IF(AC369="But Not Over",VLOOKUP(AH371,'CPI Data'!$A$19:$N$117,14),"")</f>
        <v/>
      </c>
    </row>
    <row r="372" s="111" customFormat="true" ht="12" hidden="false" customHeight="true" outlineLevel="0" collapsed="false">
      <c r="A372" s="110"/>
      <c r="E372" s="112"/>
      <c r="H372" s="112"/>
      <c r="I372" s="112"/>
      <c r="L372" s="116"/>
      <c r="M372" s="112"/>
      <c r="S372" s="110"/>
      <c r="T372" s="117"/>
      <c r="U372" s="117"/>
      <c r="V372" s="118"/>
      <c r="W372" s="112"/>
      <c r="X372" s="117"/>
      <c r="Y372" s="117"/>
      <c r="Z372" s="119"/>
      <c r="AA372" s="112"/>
      <c r="AB372" s="117"/>
      <c r="AC372" s="117"/>
      <c r="AD372" s="121"/>
      <c r="AE372" s="112"/>
      <c r="AF372" s="117"/>
      <c r="AG372" s="117"/>
      <c r="AH372" s="1" t="str">
        <f aca="false">IF(AC370="But Not Over",Y367,"")</f>
        <v/>
      </c>
      <c r="AI372" s="81" t="str">
        <f aca="false">IF(AC370="But Not Over",VLOOKUP(AH372,'CPI Data'!$A$19:$N$117,14),"")</f>
        <v/>
      </c>
    </row>
    <row r="373" customFormat="false" ht="12.75" hidden="false" customHeight="false" outlineLevel="0" collapsed="false">
      <c r="A373" s="64"/>
      <c r="B373" s="74"/>
      <c r="C373" s="43" t="s">
        <v>7</v>
      </c>
      <c r="E373" s="64"/>
      <c r="G373" s="75" t="n">
        <v>1983</v>
      </c>
      <c r="H373" s="75"/>
      <c r="I373" s="75"/>
      <c r="J373" s="74"/>
      <c r="L373" s="97"/>
      <c r="M373" s="64"/>
      <c r="N373" s="74"/>
      <c r="S373" s="64"/>
      <c r="T373" s="77"/>
      <c r="U373" s="69" t="s">
        <v>21</v>
      </c>
      <c r="W373" s="64"/>
      <c r="Y373" s="75" t="n">
        <v>1983</v>
      </c>
      <c r="Z373" s="75"/>
      <c r="AA373" s="75"/>
      <c r="AB373" s="46" t="str">
        <f aca="false">CONCATENATE("CPI: ",AI378)</f>
        <v>CPI: 99.6</v>
      </c>
      <c r="AD373" s="98"/>
      <c r="AE373" s="64"/>
      <c r="AF373" s="77"/>
      <c r="AH373" s="1" t="str">
        <f aca="false">IF(AC371="But Not Over",Y368,"")</f>
        <v/>
      </c>
      <c r="AI373" s="81" t="str">
        <f aca="false">IF(AC371="But Not Over",VLOOKUP(AH373,'CPI Data'!$A$19:$N$117,14),"")</f>
        <v/>
      </c>
    </row>
    <row r="374" customFormat="false" ht="12" hidden="false" customHeight="false" outlineLevel="0" collapsed="false">
      <c r="A374" s="49"/>
      <c r="B374" s="49" t="s">
        <v>8</v>
      </c>
      <c r="C374" s="50"/>
      <c r="D374" s="50"/>
      <c r="E374" s="49"/>
      <c r="F374" s="49" t="s">
        <v>9</v>
      </c>
      <c r="G374" s="50"/>
      <c r="H374" s="49"/>
      <c r="I374" s="49"/>
      <c r="J374" s="49" t="s">
        <v>10</v>
      </c>
      <c r="K374" s="48"/>
      <c r="L374" s="48"/>
      <c r="M374" s="48"/>
      <c r="N374" s="49" t="s">
        <v>11</v>
      </c>
      <c r="O374" s="50"/>
      <c r="S374" s="49"/>
      <c r="T374" s="51" t="s">
        <v>8</v>
      </c>
      <c r="U374" s="99"/>
      <c r="V374" s="53"/>
      <c r="W374" s="49"/>
      <c r="X374" s="51" t="s">
        <v>9</v>
      </c>
      <c r="Y374" s="99"/>
      <c r="Z374" s="54"/>
      <c r="AA374" s="49"/>
      <c r="AB374" s="51" t="s">
        <v>10</v>
      </c>
      <c r="AC374" s="52"/>
      <c r="AD374" s="55"/>
      <c r="AE374" s="48"/>
      <c r="AF374" s="51" t="s">
        <v>11</v>
      </c>
      <c r="AG374" s="99"/>
      <c r="AH374" s="1" t="str">
        <f aca="false">IF(AC372="But Not Over",Y369,"")</f>
        <v/>
      </c>
      <c r="AI374" s="81" t="str">
        <f aca="false">IF(AC372="But Not Over",VLOOKUP(AH374,'CPI Data'!$A$19:$N$117,14),"")</f>
        <v/>
      </c>
    </row>
    <row r="375" customFormat="false" ht="12" hidden="false" customHeight="false" outlineLevel="0" collapsed="false">
      <c r="A375" s="56" t="s">
        <v>12</v>
      </c>
      <c r="B375" s="57" t="s">
        <v>13</v>
      </c>
      <c r="C375" s="57"/>
      <c r="D375" s="100"/>
      <c r="E375" s="56" t="s">
        <v>12</v>
      </c>
      <c r="F375" s="57" t="s">
        <v>13</v>
      </c>
      <c r="G375" s="57"/>
      <c r="H375" s="100"/>
      <c r="I375" s="56" t="s">
        <v>12</v>
      </c>
      <c r="J375" s="57" t="s">
        <v>13</v>
      </c>
      <c r="K375" s="57"/>
      <c r="L375" s="106"/>
      <c r="M375" s="56" t="s">
        <v>12</v>
      </c>
      <c r="N375" s="57" t="s">
        <v>13</v>
      </c>
      <c r="O375" s="57"/>
      <c r="S375" s="56" t="s">
        <v>12</v>
      </c>
      <c r="T375" s="58" t="s">
        <v>13</v>
      </c>
      <c r="U375" s="58"/>
      <c r="V375" s="101"/>
      <c r="W375" s="56" t="s">
        <v>12</v>
      </c>
      <c r="X375" s="58" t="s">
        <v>13</v>
      </c>
      <c r="Y375" s="58"/>
      <c r="Z375" s="101"/>
      <c r="AA375" s="56" t="s">
        <v>12</v>
      </c>
      <c r="AB375" s="58" t="s">
        <v>13</v>
      </c>
      <c r="AC375" s="58"/>
      <c r="AD375" s="107"/>
      <c r="AE375" s="56" t="s">
        <v>12</v>
      </c>
      <c r="AF375" s="58" t="s">
        <v>13</v>
      </c>
      <c r="AG375" s="58"/>
      <c r="AH375" s="1" t="str">
        <f aca="false">IF(AC373="But Not Over",Y370,"")</f>
        <v/>
      </c>
      <c r="AI375" s="81" t="str">
        <f aca="false">IF(AC373="But Not Over",VLOOKUP(AH375,'CPI Data'!$A$19:$N$117,14),"")</f>
        <v/>
      </c>
    </row>
    <row r="376" customFormat="false" ht="12" hidden="false" customHeight="false" outlineLevel="0" collapsed="false">
      <c r="A376" s="59" t="s">
        <v>14</v>
      </c>
      <c r="B376" s="60" t="s">
        <v>15</v>
      </c>
      <c r="C376" s="60" t="s">
        <v>16</v>
      </c>
      <c r="D376" s="100"/>
      <c r="E376" s="59" t="s">
        <v>14</v>
      </c>
      <c r="F376" s="60" t="s">
        <v>15</v>
      </c>
      <c r="G376" s="60" t="s">
        <v>16</v>
      </c>
      <c r="H376" s="100"/>
      <c r="I376" s="59" t="s">
        <v>14</v>
      </c>
      <c r="J376" s="60" t="s">
        <v>15</v>
      </c>
      <c r="K376" s="60" t="s">
        <v>16</v>
      </c>
      <c r="L376" s="106"/>
      <c r="M376" s="59" t="s">
        <v>14</v>
      </c>
      <c r="N376" s="60" t="s">
        <v>15</v>
      </c>
      <c r="O376" s="60" t="s">
        <v>16</v>
      </c>
      <c r="S376" s="59" t="s">
        <v>14</v>
      </c>
      <c r="T376" s="61" t="s">
        <v>15</v>
      </c>
      <c r="U376" s="61" t="s">
        <v>16</v>
      </c>
      <c r="V376" s="101"/>
      <c r="W376" s="59" t="s">
        <v>14</v>
      </c>
      <c r="X376" s="61" t="s">
        <v>15</v>
      </c>
      <c r="Y376" s="61" t="s">
        <v>16</v>
      </c>
      <c r="Z376" s="101"/>
      <c r="AA376" s="59" t="s">
        <v>14</v>
      </c>
      <c r="AB376" s="61" t="s">
        <v>15</v>
      </c>
      <c r="AC376" s="61" t="s">
        <v>16</v>
      </c>
      <c r="AD376" s="107"/>
      <c r="AE376" s="59" t="s">
        <v>14</v>
      </c>
      <c r="AF376" s="61" t="s">
        <v>15</v>
      </c>
      <c r="AG376" s="61" t="s">
        <v>16</v>
      </c>
      <c r="AH376" s="1" t="str">
        <f aca="false">IF(AC374="But Not Over",Y371,"")</f>
        <v/>
      </c>
      <c r="AI376" s="81" t="str">
        <f aca="false">IF(AC374="But Not Over",VLOOKUP(AH376,'CPI Data'!$A$19:$N$117,14),"")</f>
        <v/>
      </c>
    </row>
    <row r="377" customFormat="false" ht="12" hidden="false" customHeight="false" outlineLevel="0" collapsed="false">
      <c r="A377" s="91" t="n">
        <v>0</v>
      </c>
      <c r="B377" s="95" t="n">
        <v>0</v>
      </c>
      <c r="C377" s="95" t="n">
        <v>3400</v>
      </c>
      <c r="D377" s="95"/>
      <c r="E377" s="91" t="n">
        <v>0</v>
      </c>
      <c r="F377" s="95" t="n">
        <v>0</v>
      </c>
      <c r="G377" s="95" t="n">
        <v>1700</v>
      </c>
      <c r="H377" s="102"/>
      <c r="I377" s="91" t="n">
        <v>0</v>
      </c>
      <c r="J377" s="95" t="n">
        <v>0</v>
      </c>
      <c r="K377" s="95" t="n">
        <v>2300</v>
      </c>
      <c r="L377" s="104"/>
      <c r="M377" s="91" t="n">
        <v>0</v>
      </c>
      <c r="N377" s="95" t="n">
        <v>0</v>
      </c>
      <c r="O377" s="95" t="n">
        <v>2300</v>
      </c>
      <c r="S377" s="91" t="n">
        <v>0</v>
      </c>
      <c r="T377" s="79" t="n">
        <f aca="false">B377*$AI$23/$AI$378</f>
        <v>0</v>
      </c>
      <c r="U377" s="79" t="n">
        <f aca="false">C377*$AI$23/$AI$378</f>
        <v>7837.54618473896</v>
      </c>
      <c r="V377" s="84" t="n">
        <f aca="false">D377*$AI$23/$AI$378</f>
        <v>0</v>
      </c>
      <c r="W377" s="91" t="n">
        <v>0</v>
      </c>
      <c r="X377" s="79" t="n">
        <f aca="false">F377*$AI$23/$AI$378</f>
        <v>0</v>
      </c>
      <c r="Y377" s="79" t="n">
        <f aca="false">G377*$AI$23/$AI$378</f>
        <v>3918.77309236948</v>
      </c>
      <c r="Z377" s="84" t="n">
        <f aca="false">H377*$AI$23/$AI$378</f>
        <v>0</v>
      </c>
      <c r="AA377" s="91" t="n">
        <v>0</v>
      </c>
      <c r="AB377" s="79" t="n">
        <f aca="false">J377*$AI$23/$AI$378</f>
        <v>0</v>
      </c>
      <c r="AC377" s="79" t="n">
        <f aca="false">K377*$AI$23/$AI$378</f>
        <v>5301.86947791165</v>
      </c>
      <c r="AD377" s="84" t="n">
        <f aca="false">L377*$AI$23/$AI$378</f>
        <v>0</v>
      </c>
      <c r="AE377" s="91" t="n">
        <v>0</v>
      </c>
      <c r="AF377" s="79" t="n">
        <f aca="false">N377*$AI$23/$AI$378</f>
        <v>0</v>
      </c>
      <c r="AG377" s="79" t="n">
        <f aca="false">O377*$AI$23/$AI$378</f>
        <v>5301.86947791165</v>
      </c>
      <c r="AH377" s="1" t="str">
        <f aca="false">IF(AC375="But Not Over",Y372,"")</f>
        <v/>
      </c>
      <c r="AI377" s="81" t="str">
        <f aca="false">IF(AC375="But Not Over",VLOOKUP(AH377,'CPI Data'!$A$19:$N$117,14),"")</f>
        <v/>
      </c>
    </row>
    <row r="378" customFormat="false" ht="12" hidden="false" customHeight="false" outlineLevel="0" collapsed="false">
      <c r="A378" s="91" t="n">
        <v>0.11</v>
      </c>
      <c r="B378" s="95" t="n">
        <v>3400</v>
      </c>
      <c r="C378" s="95" t="n">
        <v>5500</v>
      </c>
      <c r="D378" s="95"/>
      <c r="E378" s="91" t="n">
        <v>0.11</v>
      </c>
      <c r="F378" s="95" t="n">
        <v>1700</v>
      </c>
      <c r="G378" s="95" t="n">
        <v>2750</v>
      </c>
      <c r="H378" s="102"/>
      <c r="I378" s="91" t="n">
        <v>0.11</v>
      </c>
      <c r="J378" s="95" t="n">
        <v>2300</v>
      </c>
      <c r="K378" s="95" t="n">
        <v>3400</v>
      </c>
      <c r="L378" s="104"/>
      <c r="M378" s="91" t="n">
        <v>0.11</v>
      </c>
      <c r="N378" s="95" t="n">
        <v>2300</v>
      </c>
      <c r="O378" s="95" t="n">
        <v>4400</v>
      </c>
      <c r="S378" s="91" t="n">
        <v>0.11</v>
      </c>
      <c r="T378" s="79" t="n">
        <f aca="false">B378*$AI$23/$AI$378</f>
        <v>7837.54618473896</v>
      </c>
      <c r="U378" s="79" t="n">
        <f aca="false">C378*$AI$23/$AI$378</f>
        <v>12678.3835341365</v>
      </c>
      <c r="V378" s="84"/>
      <c r="W378" s="91" t="n">
        <v>0.11</v>
      </c>
      <c r="X378" s="79" t="n">
        <f aca="false">F378*$AI$23/$AI$378</f>
        <v>3918.77309236948</v>
      </c>
      <c r="Y378" s="79" t="n">
        <f aca="false">G378*$AI$23/$AI$378</f>
        <v>6339.19176706827</v>
      </c>
      <c r="Z378" s="80"/>
      <c r="AA378" s="91" t="n">
        <v>0.11</v>
      </c>
      <c r="AB378" s="79" t="n">
        <f aca="false">J378*$AI$23/$AI$378</f>
        <v>5301.86947791165</v>
      </c>
      <c r="AC378" s="79" t="n">
        <f aca="false">K378*$AI$23/$AI$378</f>
        <v>7837.54618473896</v>
      </c>
      <c r="AD378" s="105"/>
      <c r="AE378" s="91" t="n">
        <v>0.11</v>
      </c>
      <c r="AF378" s="79" t="n">
        <f aca="false">N378*$AI$23/$AI$378</f>
        <v>5301.86947791165</v>
      </c>
      <c r="AG378" s="79" t="n">
        <f aca="false">O378*$AI$23/$AI$378</f>
        <v>10142.7068273092</v>
      </c>
      <c r="AH378" s="1" t="n">
        <f aca="false">IF(AC376="But Not Over",Y373,"")</f>
        <v>1983</v>
      </c>
      <c r="AI378" s="81" t="n">
        <f aca="false">IF(AC376="But Not Over",VLOOKUP(AH378,'CPI Data'!$A$19:$N$117,14),"")</f>
        <v>99.6</v>
      </c>
    </row>
    <row r="379" customFormat="false" ht="12" hidden="false" customHeight="false" outlineLevel="0" collapsed="false">
      <c r="A379" s="91" t="n">
        <v>0.13</v>
      </c>
      <c r="B379" s="95" t="n">
        <v>5500</v>
      </c>
      <c r="C379" s="95" t="n">
        <v>7600</v>
      </c>
      <c r="D379" s="95"/>
      <c r="E379" s="91" t="n">
        <v>0.13</v>
      </c>
      <c r="F379" s="95" t="n">
        <v>2750</v>
      </c>
      <c r="G379" s="95" t="n">
        <v>3800</v>
      </c>
      <c r="H379" s="102"/>
      <c r="I379" s="91" t="n">
        <v>0.13</v>
      </c>
      <c r="J379" s="95" t="n">
        <v>3400</v>
      </c>
      <c r="K379" s="95" t="n">
        <v>4400</v>
      </c>
      <c r="L379" s="104"/>
      <c r="M379" s="91" t="n">
        <v>0.13</v>
      </c>
      <c r="N379" s="95" t="n">
        <v>4400</v>
      </c>
      <c r="O379" s="95" t="n">
        <v>6500</v>
      </c>
      <c r="S379" s="91" t="n">
        <v>0.13</v>
      </c>
      <c r="T379" s="79" t="n">
        <f aca="false">B379*$AI$23/$AI$378</f>
        <v>12678.3835341365</v>
      </c>
      <c r="U379" s="79" t="n">
        <f aca="false">C379*$AI$23/$AI$378</f>
        <v>17519.2208835341</v>
      </c>
      <c r="V379" s="84"/>
      <c r="W379" s="91" t="n">
        <v>0.13</v>
      </c>
      <c r="X379" s="79" t="n">
        <f aca="false">F379*$AI$23/$AI$378</f>
        <v>6339.19176706827</v>
      </c>
      <c r="Y379" s="79" t="n">
        <f aca="false">G379*$AI$23/$AI$378</f>
        <v>8759.61044176707</v>
      </c>
      <c r="Z379" s="80"/>
      <c r="AA379" s="91" t="n">
        <v>0.13</v>
      </c>
      <c r="AB379" s="79" t="n">
        <f aca="false">J379*$AI$23/$AI$378</f>
        <v>7837.54618473896</v>
      </c>
      <c r="AC379" s="79" t="n">
        <f aca="false">K379*$AI$23/$AI$378</f>
        <v>10142.7068273092</v>
      </c>
      <c r="AD379" s="105"/>
      <c r="AE379" s="91" t="n">
        <v>0.13</v>
      </c>
      <c r="AF379" s="79" t="n">
        <f aca="false">N379*$AI$23/$AI$378</f>
        <v>10142.7068273092</v>
      </c>
      <c r="AG379" s="79" t="n">
        <f aca="false">O379*$AI$23/$AI$378</f>
        <v>14983.5441767068</v>
      </c>
      <c r="AH379" s="1" t="str">
        <f aca="false">IF(AC377="But Not Over",Y374,"")</f>
        <v/>
      </c>
      <c r="AI379" s="81" t="str">
        <f aca="false">IF(AC377="But Not Over",VLOOKUP(AH379,'CPI Data'!$A$19:$N$117,14),"")</f>
        <v/>
      </c>
    </row>
    <row r="380" customFormat="false" ht="12" hidden="false" customHeight="false" outlineLevel="0" collapsed="false">
      <c r="A380" s="91" t="n">
        <v>0.15</v>
      </c>
      <c r="B380" s="95" t="n">
        <v>7600</v>
      </c>
      <c r="C380" s="95" t="n">
        <v>11900</v>
      </c>
      <c r="D380" s="95"/>
      <c r="E380" s="91" t="n">
        <v>0.15</v>
      </c>
      <c r="F380" s="95" t="n">
        <v>3800</v>
      </c>
      <c r="G380" s="95" t="n">
        <v>5950</v>
      </c>
      <c r="H380" s="102"/>
      <c r="I380" s="91" t="n">
        <v>0.15</v>
      </c>
      <c r="J380" s="95" t="n">
        <v>4400</v>
      </c>
      <c r="K380" s="95" t="n">
        <v>8500</v>
      </c>
      <c r="L380" s="104"/>
      <c r="M380" s="91" t="n">
        <v>0.15</v>
      </c>
      <c r="N380" s="95" t="n">
        <v>6500</v>
      </c>
      <c r="O380" s="95" t="n">
        <v>8700</v>
      </c>
      <c r="S380" s="91" t="n">
        <v>0.15</v>
      </c>
      <c r="T380" s="79" t="n">
        <f aca="false">B380*$AI$23/$AI$378</f>
        <v>17519.2208835341</v>
      </c>
      <c r="U380" s="79" t="n">
        <f aca="false">C380*$AI$23/$AI$378</f>
        <v>27431.4116465863</v>
      </c>
      <c r="V380" s="84"/>
      <c r="W380" s="91" t="n">
        <v>0.15</v>
      </c>
      <c r="X380" s="79" t="n">
        <f aca="false">F380*$AI$23/$AI$378</f>
        <v>8759.61044176707</v>
      </c>
      <c r="Y380" s="79" t="n">
        <f aca="false">G380*$AI$23/$AI$378</f>
        <v>13715.7058232932</v>
      </c>
      <c r="Z380" s="80"/>
      <c r="AA380" s="91" t="n">
        <v>0.15</v>
      </c>
      <c r="AB380" s="79" t="n">
        <f aca="false">J380*$AI$23/$AI$378</f>
        <v>10142.7068273092</v>
      </c>
      <c r="AC380" s="79" t="n">
        <f aca="false">K380*$AI$23/$AI$378</f>
        <v>19593.8654618474</v>
      </c>
      <c r="AD380" s="105"/>
      <c r="AE380" s="91" t="n">
        <v>0.15</v>
      </c>
      <c r="AF380" s="79" t="n">
        <f aca="false">N380*$AI$23/$AI$378</f>
        <v>14983.5441767068</v>
      </c>
      <c r="AG380" s="79" t="n">
        <f aca="false">O380*$AI$23/$AI$378</f>
        <v>20054.8975903614</v>
      </c>
      <c r="AH380" s="1" t="str">
        <f aca="false">IF(AC378="But Not Over",Y375,"")</f>
        <v/>
      </c>
      <c r="AI380" s="81" t="str">
        <f aca="false">IF(AC378="But Not Over",VLOOKUP(AH380,'CPI Data'!$A$19:$N$117,14),"")</f>
        <v/>
      </c>
    </row>
    <row r="381" customFormat="false" ht="12" hidden="false" customHeight="false" outlineLevel="0" collapsed="false">
      <c r="A381" s="91" t="n">
        <v>0.17</v>
      </c>
      <c r="B381" s="95" t="n">
        <v>11900</v>
      </c>
      <c r="C381" s="95" t="n">
        <v>16000</v>
      </c>
      <c r="D381" s="95"/>
      <c r="E381" s="91" t="n">
        <v>0.17</v>
      </c>
      <c r="F381" s="95" t="n">
        <v>5950</v>
      </c>
      <c r="G381" s="95" t="n">
        <v>8000</v>
      </c>
      <c r="H381" s="102"/>
      <c r="I381" s="91" t="n">
        <v>0.17</v>
      </c>
      <c r="J381" s="95" t="n">
        <v>8500</v>
      </c>
      <c r="K381" s="95" t="n">
        <v>10800</v>
      </c>
      <c r="L381" s="104"/>
      <c r="M381" s="91" t="n">
        <v>0.18</v>
      </c>
      <c r="N381" s="95" t="n">
        <v>8700</v>
      </c>
      <c r="O381" s="95" t="n">
        <v>11800</v>
      </c>
      <c r="S381" s="91" t="n">
        <v>0.17</v>
      </c>
      <c r="T381" s="79" t="n">
        <f aca="false">B381*$AI$23/$AI$378</f>
        <v>27431.4116465863</v>
      </c>
      <c r="U381" s="79" t="n">
        <f aca="false">C381*$AI$23/$AI$378</f>
        <v>36882.5702811245</v>
      </c>
      <c r="V381" s="84"/>
      <c r="W381" s="91" t="n">
        <v>0.17</v>
      </c>
      <c r="X381" s="79" t="n">
        <f aca="false">F381*$AI$23/$AI$378</f>
        <v>13715.7058232932</v>
      </c>
      <c r="Y381" s="79" t="n">
        <f aca="false">G381*$AI$23/$AI$378</f>
        <v>18441.2851405623</v>
      </c>
      <c r="Z381" s="80"/>
      <c r="AA381" s="91" t="n">
        <v>0.17</v>
      </c>
      <c r="AB381" s="79" t="n">
        <f aca="false">J381*$AI$23/$AI$378</f>
        <v>19593.8654618474</v>
      </c>
      <c r="AC381" s="79" t="n">
        <f aca="false">K381*$AI$23/$AI$378</f>
        <v>24895.734939759</v>
      </c>
      <c r="AD381" s="105"/>
      <c r="AE381" s="91" t="n">
        <v>0.18</v>
      </c>
      <c r="AF381" s="79" t="n">
        <f aca="false">N381*$AI$23/$AI$378</f>
        <v>20054.8975903614</v>
      </c>
      <c r="AG381" s="79" t="n">
        <f aca="false">O381*$AI$23/$AI$378</f>
        <v>27200.8955823293</v>
      </c>
      <c r="AH381" s="1" t="str">
        <f aca="false">IF(AC379="But Not Over",Y376,"")</f>
        <v/>
      </c>
      <c r="AI381" s="81" t="str">
        <f aca="false">IF(AC379="But Not Over",VLOOKUP(AH381,'CPI Data'!$A$19:$N$117,14),"")</f>
        <v/>
      </c>
    </row>
    <row r="382" customFormat="false" ht="12" hidden="false" customHeight="false" outlineLevel="0" collapsed="false">
      <c r="A382" s="91" t="n">
        <v>0.19</v>
      </c>
      <c r="B382" s="95" t="n">
        <v>16000</v>
      </c>
      <c r="C382" s="95" t="n">
        <v>20200</v>
      </c>
      <c r="D382" s="95"/>
      <c r="E382" s="91" t="n">
        <v>0.19</v>
      </c>
      <c r="F382" s="95" t="n">
        <v>8000</v>
      </c>
      <c r="G382" s="95" t="n">
        <v>10100</v>
      </c>
      <c r="H382" s="102"/>
      <c r="I382" s="91" t="n">
        <v>0.19</v>
      </c>
      <c r="J382" s="95" t="n">
        <v>10800</v>
      </c>
      <c r="K382" s="95" t="n">
        <v>12900</v>
      </c>
      <c r="L382" s="104"/>
      <c r="M382" s="91" t="n">
        <v>0.19</v>
      </c>
      <c r="N382" s="95" t="n">
        <v>11800</v>
      </c>
      <c r="O382" s="95" t="n">
        <v>15000</v>
      </c>
      <c r="S382" s="91" t="n">
        <v>0.19</v>
      </c>
      <c r="T382" s="79" t="n">
        <f aca="false">B382*$AI$23/$AI$378</f>
        <v>36882.5702811245</v>
      </c>
      <c r="U382" s="79" t="n">
        <f aca="false">C382*$AI$23/$AI$378</f>
        <v>46564.2449799197</v>
      </c>
      <c r="V382" s="84"/>
      <c r="W382" s="91" t="n">
        <v>0.19</v>
      </c>
      <c r="X382" s="79" t="n">
        <f aca="false">F382*$AI$23/$AI$378</f>
        <v>18441.2851405623</v>
      </c>
      <c r="Y382" s="79" t="n">
        <f aca="false">G382*$AI$23/$AI$378</f>
        <v>23282.1224899598</v>
      </c>
      <c r="Z382" s="80"/>
      <c r="AA382" s="91" t="n">
        <v>0.19</v>
      </c>
      <c r="AB382" s="79" t="n">
        <f aca="false">J382*$AI$23/$AI$378</f>
        <v>24895.734939759</v>
      </c>
      <c r="AC382" s="79" t="n">
        <f aca="false">K382*$AI$23/$AI$378</f>
        <v>29736.5722891566</v>
      </c>
      <c r="AD382" s="105"/>
      <c r="AE382" s="91" t="n">
        <v>0.19</v>
      </c>
      <c r="AF382" s="79" t="n">
        <f aca="false">N382*$AI$23/$AI$378</f>
        <v>27200.8955823293</v>
      </c>
      <c r="AG382" s="79" t="n">
        <f aca="false">O382*$AI$23/$AI$378</f>
        <v>34577.4096385542</v>
      </c>
      <c r="AH382" s="1" t="str">
        <f aca="false">IF(AC380="But Not Over",Y377,"")</f>
        <v/>
      </c>
      <c r="AI382" s="81" t="str">
        <f aca="false">IF(AC380="But Not Over",VLOOKUP(AH382,'CPI Data'!$A$19:$N$117,14),"")</f>
        <v/>
      </c>
    </row>
    <row r="383" customFormat="false" ht="12" hidden="false" customHeight="false" outlineLevel="0" collapsed="false">
      <c r="A383" s="91" t="n">
        <v>0.23</v>
      </c>
      <c r="B383" s="95" t="n">
        <v>20200</v>
      </c>
      <c r="C383" s="95" t="n">
        <v>24600</v>
      </c>
      <c r="D383" s="95"/>
      <c r="E383" s="91" t="n">
        <v>0.23</v>
      </c>
      <c r="F383" s="95" t="n">
        <v>10100</v>
      </c>
      <c r="G383" s="95" t="n">
        <v>12300</v>
      </c>
      <c r="H383" s="102"/>
      <c r="I383" s="91" t="n">
        <v>0.21</v>
      </c>
      <c r="J383" s="95" t="n">
        <v>12900</v>
      </c>
      <c r="K383" s="95" t="n">
        <v>15000</v>
      </c>
      <c r="L383" s="104"/>
      <c r="M383" s="91" t="n">
        <v>0.21</v>
      </c>
      <c r="N383" s="95" t="n">
        <v>15000</v>
      </c>
      <c r="O383" s="95" t="n">
        <v>18200</v>
      </c>
      <c r="S383" s="91" t="n">
        <v>0.23</v>
      </c>
      <c r="T383" s="79" t="n">
        <f aca="false">B383*$AI$23/$AI$378</f>
        <v>46564.2449799197</v>
      </c>
      <c r="U383" s="79" t="n">
        <f aca="false">C383*$AI$23/$AI$378</f>
        <v>56706.9518072289</v>
      </c>
      <c r="V383" s="84"/>
      <c r="W383" s="91" t="n">
        <v>0.23</v>
      </c>
      <c r="X383" s="79" t="n">
        <f aca="false">F383*$AI$23/$AI$378</f>
        <v>23282.1224899598</v>
      </c>
      <c r="Y383" s="79" t="n">
        <f aca="false">G383*$AI$23/$AI$378</f>
        <v>28353.4759036145</v>
      </c>
      <c r="Z383" s="80"/>
      <c r="AA383" s="91" t="n">
        <v>0.21</v>
      </c>
      <c r="AB383" s="79" t="n">
        <f aca="false">J383*$AI$23/$AI$378</f>
        <v>29736.5722891566</v>
      </c>
      <c r="AC383" s="79" t="n">
        <f aca="false">K383*$AI$23/$AI$378</f>
        <v>34577.4096385542</v>
      </c>
      <c r="AD383" s="105"/>
      <c r="AE383" s="91" t="n">
        <v>0.21</v>
      </c>
      <c r="AF383" s="79" t="n">
        <f aca="false">N383*$AI$23/$AI$378</f>
        <v>34577.4096385542</v>
      </c>
      <c r="AG383" s="79" t="n">
        <f aca="false">O383*$AI$23/$AI$378</f>
        <v>41953.9236947791</v>
      </c>
      <c r="AH383" s="1" t="str">
        <f aca="false">IF(AC381="But Not Over",Y378,"")</f>
        <v/>
      </c>
      <c r="AI383" s="81" t="str">
        <f aca="false">IF(AC381="But Not Over",VLOOKUP(AH383,'CPI Data'!$A$19:$N$117,14),"")</f>
        <v/>
      </c>
    </row>
    <row r="384" customFormat="false" ht="12" hidden="false" customHeight="false" outlineLevel="0" collapsed="false">
      <c r="A384" s="91" t="n">
        <v>0.26</v>
      </c>
      <c r="B384" s="95" t="n">
        <v>24600</v>
      </c>
      <c r="C384" s="95" t="n">
        <v>29900</v>
      </c>
      <c r="D384" s="95"/>
      <c r="E384" s="91" t="n">
        <v>0.26</v>
      </c>
      <c r="F384" s="95" t="n">
        <v>12300</v>
      </c>
      <c r="G384" s="95" t="n">
        <v>14950</v>
      </c>
      <c r="H384" s="102"/>
      <c r="I384" s="91" t="n">
        <v>0.24</v>
      </c>
      <c r="J384" s="95" t="n">
        <v>15000</v>
      </c>
      <c r="K384" s="95" t="n">
        <v>18200</v>
      </c>
      <c r="L384" s="104"/>
      <c r="M384" s="91" t="n">
        <v>0.25</v>
      </c>
      <c r="N384" s="95" t="n">
        <v>18200</v>
      </c>
      <c r="O384" s="95" t="n">
        <v>23500</v>
      </c>
      <c r="S384" s="91" t="n">
        <v>0.26</v>
      </c>
      <c r="T384" s="79" t="n">
        <f aca="false">B384*$AI$23/$AI$378</f>
        <v>56706.9518072289</v>
      </c>
      <c r="U384" s="79" t="n">
        <f aca="false">C384*$AI$23/$AI$378</f>
        <v>68924.3032128514</v>
      </c>
      <c r="V384" s="84"/>
      <c r="W384" s="91" t="n">
        <v>0.26</v>
      </c>
      <c r="X384" s="79" t="n">
        <f aca="false">F384*$AI$23/$AI$378</f>
        <v>28353.4759036145</v>
      </c>
      <c r="Y384" s="79" t="n">
        <f aca="false">G384*$AI$23/$AI$378</f>
        <v>34462.1516064257</v>
      </c>
      <c r="Z384" s="80"/>
      <c r="AA384" s="91" t="n">
        <v>0.24</v>
      </c>
      <c r="AB384" s="79" t="n">
        <f aca="false">J384*$AI$23/$AI$378</f>
        <v>34577.4096385542</v>
      </c>
      <c r="AC384" s="79" t="n">
        <f aca="false">K384*$AI$23/$AI$378</f>
        <v>41953.9236947791</v>
      </c>
      <c r="AD384" s="105"/>
      <c r="AE384" s="91" t="n">
        <v>0.25</v>
      </c>
      <c r="AF384" s="79" t="n">
        <f aca="false">N384*$AI$23/$AI$378</f>
        <v>41953.9236947791</v>
      </c>
      <c r="AG384" s="79" t="n">
        <f aca="false">O384*$AI$23/$AI$378</f>
        <v>54171.2751004016</v>
      </c>
      <c r="AH384" s="1" t="str">
        <f aca="false">IF(AC382="But Not Over",Y379,"")</f>
        <v/>
      </c>
      <c r="AI384" s="81" t="str">
        <f aca="false">IF(AC382="But Not Over",VLOOKUP(AH384,'CPI Data'!$A$19:$N$117,14),"")</f>
        <v/>
      </c>
    </row>
    <row r="385" customFormat="false" ht="12" hidden="false" customHeight="false" outlineLevel="0" collapsed="false">
      <c r="A385" s="91" t="n">
        <v>0.3</v>
      </c>
      <c r="B385" s="95" t="n">
        <v>29900</v>
      </c>
      <c r="C385" s="95" t="n">
        <v>35200</v>
      </c>
      <c r="D385" s="95"/>
      <c r="E385" s="91" t="n">
        <v>0.3</v>
      </c>
      <c r="F385" s="95" t="n">
        <v>14950</v>
      </c>
      <c r="G385" s="95" t="n">
        <v>17600</v>
      </c>
      <c r="H385" s="102"/>
      <c r="I385" s="91" t="n">
        <v>0.28</v>
      </c>
      <c r="J385" s="95" t="n">
        <v>18200</v>
      </c>
      <c r="K385" s="95" t="n">
        <v>23500</v>
      </c>
      <c r="L385" s="104"/>
      <c r="M385" s="91" t="n">
        <v>0.29</v>
      </c>
      <c r="N385" s="95" t="n">
        <v>23500</v>
      </c>
      <c r="O385" s="95" t="n">
        <v>28800</v>
      </c>
      <c r="S385" s="91" t="n">
        <v>0.3</v>
      </c>
      <c r="T385" s="79" t="n">
        <f aca="false">B385*$AI$23/$AI$378</f>
        <v>68924.3032128514</v>
      </c>
      <c r="U385" s="79" t="n">
        <f aca="false">C385*$AI$23/$AI$378</f>
        <v>81141.6546184739</v>
      </c>
      <c r="V385" s="84"/>
      <c r="W385" s="91" t="n">
        <v>0.3</v>
      </c>
      <c r="X385" s="79" t="n">
        <f aca="false">F385*$AI$23/$AI$378</f>
        <v>34462.1516064257</v>
      </c>
      <c r="Y385" s="79" t="n">
        <f aca="false">G385*$AI$23/$AI$378</f>
        <v>40570.827309237</v>
      </c>
      <c r="Z385" s="80"/>
      <c r="AA385" s="91" t="n">
        <v>0.28</v>
      </c>
      <c r="AB385" s="79" t="n">
        <f aca="false">J385*$AI$23/$AI$378</f>
        <v>41953.9236947791</v>
      </c>
      <c r="AC385" s="79" t="n">
        <f aca="false">K385*$AI$23/$AI$378</f>
        <v>54171.2751004016</v>
      </c>
      <c r="AD385" s="105"/>
      <c r="AE385" s="91" t="n">
        <v>0.29</v>
      </c>
      <c r="AF385" s="79" t="n">
        <f aca="false">N385*$AI$23/$AI$378</f>
        <v>54171.2751004016</v>
      </c>
      <c r="AG385" s="79" t="n">
        <f aca="false">O385*$AI$23/$AI$378</f>
        <v>66388.6265060241</v>
      </c>
      <c r="AH385" s="1" t="str">
        <f aca="false">IF(AC383="But Not Over",Y380,"")</f>
        <v/>
      </c>
      <c r="AI385" s="81" t="str">
        <f aca="false">IF(AC383="But Not Over",VLOOKUP(AH385,'CPI Data'!$A$19:$N$117,14),"")</f>
        <v/>
      </c>
    </row>
    <row r="386" customFormat="false" ht="12" hidden="false" customHeight="false" outlineLevel="0" collapsed="false">
      <c r="A386" s="91" t="n">
        <v>0.35</v>
      </c>
      <c r="B386" s="95" t="n">
        <v>35200</v>
      </c>
      <c r="C386" s="95" t="n">
        <v>45800</v>
      </c>
      <c r="D386" s="95"/>
      <c r="E386" s="91" t="n">
        <v>0.35</v>
      </c>
      <c r="F386" s="95" t="n">
        <v>17600</v>
      </c>
      <c r="G386" s="95" t="n">
        <v>22900</v>
      </c>
      <c r="H386" s="102"/>
      <c r="I386" s="91" t="n">
        <v>0.32</v>
      </c>
      <c r="J386" s="95" t="n">
        <v>23500</v>
      </c>
      <c r="K386" s="95" t="n">
        <v>28800</v>
      </c>
      <c r="L386" s="104"/>
      <c r="M386" s="91" t="n">
        <v>0.34</v>
      </c>
      <c r="N386" s="95" t="n">
        <v>28800</v>
      </c>
      <c r="O386" s="95" t="n">
        <v>34100</v>
      </c>
      <c r="S386" s="91" t="n">
        <v>0.35</v>
      </c>
      <c r="T386" s="79" t="n">
        <f aca="false">B386*$AI$23/$AI$378</f>
        <v>81141.6546184739</v>
      </c>
      <c r="U386" s="79" t="n">
        <f aca="false">C386*$AI$23/$AI$378</f>
        <v>105576.357429719</v>
      </c>
      <c r="V386" s="84"/>
      <c r="W386" s="91" t="n">
        <v>0.35</v>
      </c>
      <c r="X386" s="79" t="n">
        <f aca="false">F386*$AI$23/$AI$378</f>
        <v>40570.827309237</v>
      </c>
      <c r="Y386" s="79" t="n">
        <f aca="false">G386*$AI$23/$AI$378</f>
        <v>52788.1787148594</v>
      </c>
      <c r="Z386" s="80"/>
      <c r="AA386" s="91" t="n">
        <v>0.32</v>
      </c>
      <c r="AB386" s="79" t="n">
        <f aca="false">J386*$AI$23/$AI$378</f>
        <v>54171.2751004016</v>
      </c>
      <c r="AC386" s="79" t="n">
        <f aca="false">K386*$AI$23/$AI$378</f>
        <v>66388.6265060241</v>
      </c>
      <c r="AD386" s="105"/>
      <c r="AE386" s="91" t="n">
        <v>0.34</v>
      </c>
      <c r="AF386" s="79" t="n">
        <f aca="false">N386*$AI$23/$AI$378</f>
        <v>66388.6265060241</v>
      </c>
      <c r="AG386" s="79" t="n">
        <f aca="false">O386*$AI$23/$AI$378</f>
        <v>78605.9779116466</v>
      </c>
      <c r="AH386" s="1" t="str">
        <f aca="false">IF(AC384="But Not Over",Y381,"")</f>
        <v/>
      </c>
      <c r="AI386" s="81" t="str">
        <f aca="false">IF(AC384="But Not Over",VLOOKUP(AH386,'CPI Data'!$A$19:$N$117,14),"")</f>
        <v/>
      </c>
    </row>
    <row r="387" customFormat="false" ht="12" hidden="false" customHeight="false" outlineLevel="0" collapsed="false">
      <c r="A387" s="91" t="n">
        <v>0.4</v>
      </c>
      <c r="B387" s="95" t="n">
        <v>45800</v>
      </c>
      <c r="C387" s="95" t="n">
        <v>60000</v>
      </c>
      <c r="D387" s="95"/>
      <c r="E387" s="91" t="n">
        <v>0.4</v>
      </c>
      <c r="F387" s="95" t="n">
        <v>22900</v>
      </c>
      <c r="G387" s="95" t="n">
        <v>30000</v>
      </c>
      <c r="H387" s="102"/>
      <c r="I387" s="91" t="n">
        <v>0.36</v>
      </c>
      <c r="J387" s="95" t="n">
        <v>28800</v>
      </c>
      <c r="K387" s="95" t="n">
        <v>34100</v>
      </c>
      <c r="L387" s="104"/>
      <c r="M387" s="91" t="n">
        <v>0.37</v>
      </c>
      <c r="N387" s="95" t="n">
        <v>34100</v>
      </c>
      <c r="O387" s="95" t="n">
        <v>44700</v>
      </c>
      <c r="S387" s="91" t="n">
        <v>0.4</v>
      </c>
      <c r="T387" s="79" t="n">
        <f aca="false">B387*$AI$23/$AI$378</f>
        <v>105576.357429719</v>
      </c>
      <c r="U387" s="79" t="n">
        <f aca="false">C387*$AI$23/$AI$378</f>
        <v>138309.638554217</v>
      </c>
      <c r="V387" s="84"/>
      <c r="W387" s="91" t="n">
        <v>0.4</v>
      </c>
      <c r="X387" s="79" t="n">
        <f aca="false">F387*$AI$23/$AI$378</f>
        <v>52788.1787148594</v>
      </c>
      <c r="Y387" s="79" t="n">
        <f aca="false">G387*$AI$23/$AI$378</f>
        <v>69154.8192771084</v>
      </c>
      <c r="Z387" s="80"/>
      <c r="AA387" s="91" t="n">
        <v>0.36</v>
      </c>
      <c r="AB387" s="79" t="n">
        <f aca="false">J387*$AI$23/$AI$378</f>
        <v>66388.6265060241</v>
      </c>
      <c r="AC387" s="79" t="n">
        <f aca="false">K387*$AI$23/$AI$378</f>
        <v>78605.9779116466</v>
      </c>
      <c r="AD387" s="105"/>
      <c r="AE387" s="91" t="n">
        <v>0.37</v>
      </c>
      <c r="AF387" s="79" t="n">
        <f aca="false">N387*$AI$23/$AI$378</f>
        <v>78605.9779116466</v>
      </c>
      <c r="AG387" s="79" t="n">
        <f aca="false">O387*$AI$23/$AI$378</f>
        <v>103040.680722892</v>
      </c>
      <c r="AH387" s="1" t="str">
        <f aca="false">IF(AC385="But Not Over",Y382,"")</f>
        <v/>
      </c>
      <c r="AI387" s="81" t="str">
        <f aca="false">IF(AC385="But Not Over",VLOOKUP(AH387,'CPI Data'!$A$19:$N$117,14),"")</f>
        <v/>
      </c>
    </row>
    <row r="388" customFormat="false" ht="12" hidden="false" customHeight="false" outlineLevel="0" collapsed="false">
      <c r="A388" s="91" t="n">
        <v>0.44</v>
      </c>
      <c r="B388" s="95" t="n">
        <v>60000</v>
      </c>
      <c r="C388" s="95" t="n">
        <v>85600</v>
      </c>
      <c r="D388" s="95"/>
      <c r="E388" s="91" t="n">
        <v>0.44</v>
      </c>
      <c r="F388" s="95" t="n">
        <v>30000</v>
      </c>
      <c r="G388" s="95" t="n">
        <v>42800</v>
      </c>
      <c r="H388" s="102"/>
      <c r="I388" s="91" t="n">
        <v>0.4</v>
      </c>
      <c r="J388" s="95" t="n">
        <v>34100</v>
      </c>
      <c r="K388" s="95" t="n">
        <v>41500</v>
      </c>
      <c r="L388" s="104"/>
      <c r="M388" s="91" t="n">
        <v>0.44</v>
      </c>
      <c r="N388" s="95" t="n">
        <v>44700</v>
      </c>
      <c r="O388" s="95" t="n">
        <v>60600</v>
      </c>
      <c r="S388" s="91" t="n">
        <v>0.44</v>
      </c>
      <c r="T388" s="79" t="n">
        <f aca="false">B388*$AI$23/$AI$378</f>
        <v>138309.638554217</v>
      </c>
      <c r="U388" s="79" t="n">
        <f aca="false">C388*$AI$23/$AI$378</f>
        <v>197321.751004016</v>
      </c>
      <c r="V388" s="84"/>
      <c r="W388" s="91" t="n">
        <v>0.44</v>
      </c>
      <c r="X388" s="79" t="n">
        <f aca="false">F388*$AI$23/$AI$378</f>
        <v>69154.8192771084</v>
      </c>
      <c r="Y388" s="79" t="n">
        <f aca="false">G388*$AI$23/$AI$378</f>
        <v>98660.875502008</v>
      </c>
      <c r="Z388" s="80"/>
      <c r="AA388" s="91" t="n">
        <v>0.4</v>
      </c>
      <c r="AB388" s="79" t="n">
        <f aca="false">J388*$AI$23/$AI$378</f>
        <v>78605.9779116466</v>
      </c>
      <c r="AC388" s="79" t="n">
        <f aca="false">K388*$AI$23/$AI$378</f>
        <v>95664.1666666667</v>
      </c>
      <c r="AD388" s="105"/>
      <c r="AE388" s="91" t="n">
        <v>0.44</v>
      </c>
      <c r="AF388" s="79" t="n">
        <f aca="false">N388*$AI$23/$AI$378</f>
        <v>103040.680722892</v>
      </c>
      <c r="AG388" s="79" t="n">
        <f aca="false">O388*$AI$23/$AI$378</f>
        <v>139692.734939759</v>
      </c>
      <c r="AH388" s="1" t="str">
        <f aca="false">IF(AC386="But Not Over",Y383,"")</f>
        <v/>
      </c>
      <c r="AI388" s="81" t="str">
        <f aca="false">IF(AC386="But Not Over",VLOOKUP(AH388,'CPI Data'!$A$19:$N$117,14),"")</f>
        <v/>
      </c>
    </row>
    <row r="389" customFormat="false" ht="12" hidden="false" customHeight="false" outlineLevel="0" collapsed="false">
      <c r="A389" s="91" t="n">
        <v>0.48</v>
      </c>
      <c r="B389" s="95" t="n">
        <v>85600</v>
      </c>
      <c r="C389" s="95" t="n">
        <v>109400</v>
      </c>
      <c r="D389" s="95"/>
      <c r="E389" s="91" t="n">
        <v>0.48</v>
      </c>
      <c r="F389" s="95" t="n">
        <v>42800</v>
      </c>
      <c r="G389" s="95" t="n">
        <v>54700</v>
      </c>
      <c r="H389" s="102"/>
      <c r="I389" s="91" t="n">
        <v>0.45</v>
      </c>
      <c r="J389" s="95" t="n">
        <v>41500</v>
      </c>
      <c r="K389" s="95" t="n">
        <v>55300</v>
      </c>
      <c r="L389" s="104"/>
      <c r="M389" s="91" t="n">
        <v>0.48</v>
      </c>
      <c r="N389" s="95" t="n">
        <v>60600</v>
      </c>
      <c r="O389" s="95" t="n">
        <v>81800</v>
      </c>
      <c r="S389" s="91" t="n">
        <v>0.48</v>
      </c>
      <c r="T389" s="79" t="n">
        <f aca="false">B389*$AI$23/$AI$378</f>
        <v>197321.751004016</v>
      </c>
      <c r="U389" s="79" t="n">
        <f aca="false">C389*$AI$23/$AI$378</f>
        <v>252184.574297189</v>
      </c>
      <c r="V389" s="84"/>
      <c r="W389" s="91" t="n">
        <v>0.48</v>
      </c>
      <c r="X389" s="79" t="n">
        <f aca="false">F389*$AI$23/$AI$378</f>
        <v>98660.875502008</v>
      </c>
      <c r="Y389" s="79" t="n">
        <f aca="false">G389*$AI$23/$AI$378</f>
        <v>126092.287148594</v>
      </c>
      <c r="Z389" s="80"/>
      <c r="AA389" s="91" t="n">
        <v>0.45</v>
      </c>
      <c r="AB389" s="79" t="n">
        <f aca="false">J389*$AI$23/$AI$378</f>
        <v>95664.1666666667</v>
      </c>
      <c r="AC389" s="79" t="n">
        <f aca="false">K389*$AI$23/$AI$378</f>
        <v>127475.383534137</v>
      </c>
      <c r="AD389" s="105"/>
      <c r="AE389" s="91" t="n">
        <v>0.48</v>
      </c>
      <c r="AF389" s="79" t="n">
        <f aca="false">N389*$AI$23/$AI$378</f>
        <v>139692.734939759</v>
      </c>
      <c r="AG389" s="79" t="n">
        <f aca="false">O389*$AI$23/$AI$378</f>
        <v>188562.140562249</v>
      </c>
      <c r="AH389" s="1" t="str">
        <f aca="false">IF(AC387="But Not Over",Y384,"")</f>
        <v/>
      </c>
      <c r="AI389" s="81" t="str">
        <f aca="false">IF(AC387="But Not Over",VLOOKUP(AH389,'CPI Data'!$A$19:$N$117,14),"")</f>
        <v/>
      </c>
    </row>
    <row r="390" customFormat="false" ht="12" hidden="false" customHeight="false" outlineLevel="0" collapsed="false">
      <c r="A390" s="91" t="n">
        <v>0.5</v>
      </c>
      <c r="B390" s="95" t="n">
        <v>109400</v>
      </c>
      <c r="C390" s="95" t="s">
        <v>18</v>
      </c>
      <c r="D390" s="95"/>
      <c r="E390" s="91" t="n">
        <v>0.5</v>
      </c>
      <c r="F390" s="95" t="n">
        <v>54700</v>
      </c>
      <c r="G390" s="95" t="s">
        <v>18</v>
      </c>
      <c r="H390" s="102"/>
      <c r="I390" s="91" t="n">
        <v>0.5</v>
      </c>
      <c r="J390" s="95" t="n">
        <v>55300</v>
      </c>
      <c r="K390" s="95" t="s">
        <v>18</v>
      </c>
      <c r="L390" s="104"/>
      <c r="M390" s="91" t="n">
        <v>0.5</v>
      </c>
      <c r="N390" s="95" t="n">
        <v>81800</v>
      </c>
      <c r="O390" s="95" t="s">
        <v>18</v>
      </c>
      <c r="S390" s="91" t="n">
        <v>0.5</v>
      </c>
      <c r="T390" s="79" t="n">
        <f aca="false">B390*$AI$23/$AI$378</f>
        <v>252184.574297189</v>
      </c>
      <c r="U390" s="79" t="s">
        <v>18</v>
      </c>
      <c r="V390" s="84"/>
      <c r="W390" s="91" t="n">
        <v>0.5</v>
      </c>
      <c r="X390" s="79" t="n">
        <f aca="false">F390*$AI$23/$AI$378</f>
        <v>126092.287148594</v>
      </c>
      <c r="Y390" s="79" t="s">
        <v>18</v>
      </c>
      <c r="Z390" s="80"/>
      <c r="AA390" s="91" t="n">
        <v>0.5</v>
      </c>
      <c r="AB390" s="79" t="n">
        <f aca="false">J390*$AI$23/$AI$378</f>
        <v>127475.383534137</v>
      </c>
      <c r="AC390" s="79" t="s">
        <v>18</v>
      </c>
      <c r="AD390" s="105"/>
      <c r="AE390" s="91" t="n">
        <v>0.5</v>
      </c>
      <c r="AF390" s="79" t="n">
        <f aca="false">N390*$AI$23/$AI$378</f>
        <v>188562.140562249</v>
      </c>
      <c r="AG390" s="79" t="s">
        <v>18</v>
      </c>
      <c r="AH390" s="1" t="str">
        <f aca="false">IF(AC388="But Not Over",Y385,"")</f>
        <v/>
      </c>
      <c r="AI390" s="81" t="str">
        <f aca="false">IF(AC388="But Not Over",VLOOKUP(AH390,'CPI Data'!$A$19:$N$117,14),"")</f>
        <v/>
      </c>
    </row>
    <row r="391" customFormat="false" ht="12" hidden="false" customHeight="true" outlineLevel="0" collapsed="false">
      <c r="A391" s="66" t="s">
        <v>32</v>
      </c>
      <c r="B391" s="42"/>
      <c r="C391" s="42"/>
      <c r="E391" s="42"/>
      <c r="F391" s="42"/>
      <c r="G391" s="42"/>
      <c r="H391" s="67"/>
      <c r="I391" s="42"/>
      <c r="J391" s="42"/>
      <c r="K391" s="42"/>
      <c r="L391" s="42"/>
      <c r="M391" s="42"/>
      <c r="N391" s="42"/>
      <c r="O391" s="42"/>
      <c r="S391" s="66" t="s">
        <v>32</v>
      </c>
      <c r="T391" s="45"/>
      <c r="U391" s="45"/>
      <c r="W391" s="42"/>
      <c r="X391" s="45"/>
      <c r="Y391" s="45"/>
      <c r="Z391" s="68"/>
      <c r="AA391" s="42"/>
      <c r="AB391" s="45"/>
      <c r="AC391" s="45"/>
      <c r="AD391" s="47"/>
      <c r="AE391" s="42"/>
      <c r="AF391" s="45"/>
      <c r="AG391" s="45"/>
      <c r="AH391" s="1" t="str">
        <f aca="false">IF(AC389="But Not Over",Y386,"")</f>
        <v/>
      </c>
      <c r="AI391" s="81" t="str">
        <f aca="false">IF(AC389="But Not Over",VLOOKUP(AH391,'CPI Data'!$A$19:$N$117,14),"")</f>
        <v/>
      </c>
    </row>
    <row r="392" customFormat="false" ht="12" hidden="false" customHeight="false" outlineLevel="0" collapsed="false">
      <c r="A392" s="64"/>
      <c r="E392" s="64"/>
      <c r="H392" s="64"/>
      <c r="I392" s="64"/>
      <c r="L392" s="97"/>
      <c r="M392" s="64"/>
      <c r="S392" s="64"/>
      <c r="W392" s="64"/>
      <c r="Z392" s="80"/>
      <c r="AA392" s="64"/>
      <c r="AD392" s="98"/>
      <c r="AE392" s="64"/>
      <c r="AH392" s="1" t="str">
        <f aca="false">IF(AC390="But Not Over",Y387,"")</f>
        <v/>
      </c>
      <c r="AI392" s="81" t="str">
        <f aca="false">IF(AC390="But Not Over",VLOOKUP(AH392,'CPI Data'!$A$19:$N$117,14),"")</f>
        <v/>
      </c>
    </row>
    <row r="393" customFormat="false" ht="12.75" hidden="false" customHeight="false" outlineLevel="0" collapsed="false">
      <c r="A393" s="64"/>
      <c r="B393" s="74"/>
      <c r="C393" s="43" t="s">
        <v>7</v>
      </c>
      <c r="E393" s="64"/>
      <c r="F393" s="74"/>
      <c r="G393" s="75" t="n">
        <v>1982</v>
      </c>
      <c r="H393" s="75"/>
      <c r="I393" s="75"/>
      <c r="J393" s="64"/>
      <c r="L393" s="97"/>
      <c r="M393" s="64"/>
      <c r="N393" s="74"/>
      <c r="S393" s="64"/>
      <c r="T393" s="77"/>
      <c r="U393" s="69" t="s">
        <v>21</v>
      </c>
      <c r="W393" s="64"/>
      <c r="X393" s="77"/>
      <c r="Y393" s="75" t="n">
        <v>1982</v>
      </c>
      <c r="Z393" s="75"/>
      <c r="AA393" s="75"/>
      <c r="AB393" s="46" t="str">
        <f aca="false">CONCATENATE("CPI: ",AI398)</f>
        <v>CPI: 96.5</v>
      </c>
      <c r="AD393" s="98"/>
      <c r="AE393" s="64"/>
      <c r="AF393" s="77"/>
      <c r="AH393" s="1" t="str">
        <f aca="false">IF(AC391="But Not Over",Y388,"")</f>
        <v/>
      </c>
      <c r="AI393" s="81" t="str">
        <f aca="false">IF(AC391="But Not Over",VLOOKUP(AH393,'CPI Data'!$A$19:$N$117,14),"")</f>
        <v/>
      </c>
    </row>
    <row r="394" customFormat="false" ht="12" hidden="false" customHeight="false" outlineLevel="0" collapsed="false">
      <c r="A394" s="64"/>
      <c r="B394" s="64" t="s">
        <v>8</v>
      </c>
      <c r="E394" s="64"/>
      <c r="F394" s="64" t="s">
        <v>9</v>
      </c>
      <c r="H394" s="64"/>
      <c r="I394" s="64"/>
      <c r="J394" s="64" t="s">
        <v>10</v>
      </c>
      <c r="K394" s="42"/>
      <c r="L394" s="42"/>
      <c r="M394" s="42"/>
      <c r="N394" s="64" t="s">
        <v>11</v>
      </c>
      <c r="S394" s="64"/>
      <c r="T394" s="82" t="s">
        <v>8</v>
      </c>
      <c r="W394" s="64"/>
      <c r="X394" s="82" t="s">
        <v>9</v>
      </c>
      <c r="Z394" s="80"/>
      <c r="AA394" s="64"/>
      <c r="AB394" s="82" t="s">
        <v>10</v>
      </c>
      <c r="AC394" s="45"/>
      <c r="AD394" s="47"/>
      <c r="AE394" s="42"/>
      <c r="AF394" s="82" t="s">
        <v>11</v>
      </c>
      <c r="AH394" s="1" t="str">
        <f aca="false">IF(AC392="But Not Over",Y389,"")</f>
        <v/>
      </c>
      <c r="AI394" s="81" t="str">
        <f aca="false">IF(AC392="But Not Over",VLOOKUP(AH394,'CPI Data'!$A$19:$N$117,14),"")</f>
        <v/>
      </c>
    </row>
    <row r="395" customFormat="false" ht="12" hidden="false" customHeight="false" outlineLevel="0" collapsed="false">
      <c r="A395" s="56" t="s">
        <v>12</v>
      </c>
      <c r="B395" s="57" t="s">
        <v>13</v>
      </c>
      <c r="C395" s="57"/>
      <c r="D395" s="100"/>
      <c r="E395" s="56" t="s">
        <v>12</v>
      </c>
      <c r="F395" s="57" t="s">
        <v>13</v>
      </c>
      <c r="G395" s="57"/>
      <c r="H395" s="100"/>
      <c r="I395" s="56" t="s">
        <v>12</v>
      </c>
      <c r="J395" s="57" t="s">
        <v>13</v>
      </c>
      <c r="K395" s="57"/>
      <c r="L395" s="106"/>
      <c r="M395" s="56" t="s">
        <v>12</v>
      </c>
      <c r="N395" s="57" t="s">
        <v>13</v>
      </c>
      <c r="O395" s="57"/>
      <c r="S395" s="56" t="s">
        <v>12</v>
      </c>
      <c r="T395" s="58" t="s">
        <v>13</v>
      </c>
      <c r="U395" s="58"/>
      <c r="V395" s="101"/>
      <c r="W395" s="56" t="s">
        <v>12</v>
      </c>
      <c r="X395" s="58" t="s">
        <v>13</v>
      </c>
      <c r="Y395" s="58"/>
      <c r="Z395" s="101"/>
      <c r="AA395" s="56" t="s">
        <v>12</v>
      </c>
      <c r="AB395" s="58" t="s">
        <v>13</v>
      </c>
      <c r="AC395" s="58"/>
      <c r="AD395" s="107"/>
      <c r="AE395" s="56" t="s">
        <v>12</v>
      </c>
      <c r="AF395" s="58" t="s">
        <v>13</v>
      </c>
      <c r="AG395" s="58"/>
      <c r="AH395" s="1" t="str">
        <f aca="false">IF(AC393="But Not Over",Y390,"")</f>
        <v/>
      </c>
      <c r="AI395" s="81" t="str">
        <f aca="false">IF(AC393="But Not Over",VLOOKUP(AH395,'CPI Data'!$A$19:$N$117,14),"")</f>
        <v/>
      </c>
    </row>
    <row r="396" customFormat="false" ht="12" hidden="false" customHeight="false" outlineLevel="0" collapsed="false">
      <c r="A396" s="59" t="s">
        <v>14</v>
      </c>
      <c r="B396" s="60" t="s">
        <v>15</v>
      </c>
      <c r="C396" s="60" t="s">
        <v>16</v>
      </c>
      <c r="D396" s="100"/>
      <c r="E396" s="59" t="s">
        <v>14</v>
      </c>
      <c r="F396" s="60" t="s">
        <v>15</v>
      </c>
      <c r="G396" s="60" t="s">
        <v>16</v>
      </c>
      <c r="H396" s="100"/>
      <c r="I396" s="59" t="s">
        <v>14</v>
      </c>
      <c r="J396" s="60" t="s">
        <v>15</v>
      </c>
      <c r="K396" s="60" t="s">
        <v>16</v>
      </c>
      <c r="L396" s="106"/>
      <c r="M396" s="59" t="s">
        <v>14</v>
      </c>
      <c r="N396" s="60" t="s">
        <v>15</v>
      </c>
      <c r="O396" s="60" t="s">
        <v>16</v>
      </c>
      <c r="S396" s="59" t="s">
        <v>14</v>
      </c>
      <c r="T396" s="61" t="s">
        <v>15</v>
      </c>
      <c r="U396" s="61" t="s">
        <v>16</v>
      </c>
      <c r="V396" s="101"/>
      <c r="W396" s="59" t="s">
        <v>14</v>
      </c>
      <c r="X396" s="61" t="s">
        <v>15</v>
      </c>
      <c r="Y396" s="61" t="s">
        <v>16</v>
      </c>
      <c r="Z396" s="101"/>
      <c r="AA396" s="59" t="s">
        <v>14</v>
      </c>
      <c r="AB396" s="61" t="s">
        <v>15</v>
      </c>
      <c r="AC396" s="61" t="s">
        <v>16</v>
      </c>
      <c r="AD396" s="107"/>
      <c r="AE396" s="59" t="s">
        <v>14</v>
      </c>
      <c r="AF396" s="61" t="s">
        <v>15</v>
      </c>
      <c r="AG396" s="61" t="s">
        <v>16</v>
      </c>
      <c r="AH396" s="1" t="str">
        <f aca="false">IF(AC394="But Not Over",Y391,"")</f>
        <v/>
      </c>
      <c r="AI396" s="81" t="str">
        <f aca="false">IF(AC394="But Not Over",VLOOKUP(AH396,'CPI Data'!$A$19:$N$117,14),"")</f>
        <v/>
      </c>
    </row>
    <row r="397" customFormat="false" ht="12" hidden="false" customHeight="false" outlineLevel="0" collapsed="false">
      <c r="A397" s="91" t="n">
        <v>0</v>
      </c>
      <c r="B397" s="95" t="n">
        <v>0</v>
      </c>
      <c r="C397" s="95" t="n">
        <v>3400</v>
      </c>
      <c r="D397" s="95"/>
      <c r="E397" s="91" t="n">
        <v>0</v>
      </c>
      <c r="F397" s="95" t="n">
        <v>0</v>
      </c>
      <c r="G397" s="95" t="n">
        <v>1700</v>
      </c>
      <c r="H397" s="102"/>
      <c r="I397" s="91" t="n">
        <v>0</v>
      </c>
      <c r="J397" s="95" t="n">
        <v>0</v>
      </c>
      <c r="K397" s="95" t="n">
        <v>2300</v>
      </c>
      <c r="L397" s="104"/>
      <c r="M397" s="91" t="n">
        <v>0</v>
      </c>
      <c r="N397" s="95" t="n">
        <v>0</v>
      </c>
      <c r="O397" s="95" t="n">
        <v>2300</v>
      </c>
      <c r="S397" s="91" t="n">
        <v>0</v>
      </c>
      <c r="T397" s="79" t="n">
        <f aca="false">B397*$AI$23/$AI$398</f>
        <v>0</v>
      </c>
      <c r="U397" s="79" t="n">
        <f aca="false">C397*$AI$23/$AI$398</f>
        <v>8089.32227979275</v>
      </c>
      <c r="V397" s="84" t="n">
        <f aca="false">D397*$AI$23/$AI$398</f>
        <v>0</v>
      </c>
      <c r="W397" s="91" t="n">
        <v>0</v>
      </c>
      <c r="X397" s="79" t="n">
        <f aca="false">F397*$AI$23/$AI$398</f>
        <v>0</v>
      </c>
      <c r="Y397" s="79" t="n">
        <f aca="false">G397*$AI$23/$AI$398</f>
        <v>4044.66113989637</v>
      </c>
      <c r="Z397" s="84" t="n">
        <f aca="false">H397*$AI$23/$AI$398</f>
        <v>0</v>
      </c>
      <c r="AA397" s="91" t="n">
        <v>0</v>
      </c>
      <c r="AB397" s="79" t="n">
        <f aca="false">J397*$AI$23/$AI$398</f>
        <v>0</v>
      </c>
      <c r="AC397" s="79" t="n">
        <f aca="false">K397*$AI$23/$AI$398</f>
        <v>5472.18860103627</v>
      </c>
      <c r="AD397" s="84" t="n">
        <f aca="false">L397*$AI$23/$AI$398</f>
        <v>0</v>
      </c>
      <c r="AE397" s="91" t="n">
        <v>0</v>
      </c>
      <c r="AF397" s="79" t="n">
        <f aca="false">N397*$AI$23/$AI$398</f>
        <v>0</v>
      </c>
      <c r="AG397" s="79" t="n">
        <f aca="false">O397*$AI$23/$AI$398</f>
        <v>5472.18860103627</v>
      </c>
      <c r="AH397" s="1" t="str">
        <f aca="false">IF(AC395="But Not Over",Y392,"")</f>
        <v/>
      </c>
      <c r="AI397" s="81" t="str">
        <f aca="false">IF(AC395="But Not Over",VLOOKUP(AH397,'CPI Data'!$A$19:$N$117,14),"")</f>
        <v/>
      </c>
    </row>
    <row r="398" customFormat="false" ht="12" hidden="false" customHeight="false" outlineLevel="0" collapsed="false">
      <c r="A398" s="91" t="n">
        <v>0.12</v>
      </c>
      <c r="B398" s="95" t="n">
        <v>3400</v>
      </c>
      <c r="C398" s="95" t="n">
        <v>5500</v>
      </c>
      <c r="D398" s="95"/>
      <c r="E398" s="91" t="n">
        <v>0.12</v>
      </c>
      <c r="F398" s="95" t="n">
        <v>1700</v>
      </c>
      <c r="G398" s="95" t="n">
        <v>2750</v>
      </c>
      <c r="H398" s="102"/>
      <c r="I398" s="91" t="n">
        <v>0.12</v>
      </c>
      <c r="J398" s="95" t="n">
        <v>2300</v>
      </c>
      <c r="K398" s="95" t="n">
        <v>3400</v>
      </c>
      <c r="L398" s="104"/>
      <c r="M398" s="91" t="n">
        <v>0.12</v>
      </c>
      <c r="N398" s="95" t="n">
        <v>2300</v>
      </c>
      <c r="O398" s="95" t="n">
        <v>4400</v>
      </c>
      <c r="S398" s="91" t="n">
        <v>0.12</v>
      </c>
      <c r="T398" s="79" t="n">
        <f aca="false">B398*$AI$23/$AI$398</f>
        <v>8089.32227979275</v>
      </c>
      <c r="U398" s="79" t="n">
        <f aca="false">C398*$AI$23/$AI$398</f>
        <v>13085.6683937824</v>
      </c>
      <c r="V398" s="84"/>
      <c r="W398" s="91" t="n">
        <v>0.12</v>
      </c>
      <c r="X398" s="79" t="n">
        <f aca="false">F398*$AI$23/$AI$398</f>
        <v>4044.66113989637</v>
      </c>
      <c r="Y398" s="79" t="n">
        <f aca="false">G398*$AI$23/$AI$398</f>
        <v>6542.83419689119</v>
      </c>
      <c r="Z398" s="80"/>
      <c r="AA398" s="91" t="n">
        <v>0.12</v>
      </c>
      <c r="AB398" s="79" t="n">
        <f aca="false">J398*$AI$23/$AI$398</f>
        <v>5472.18860103627</v>
      </c>
      <c r="AC398" s="79" t="n">
        <f aca="false">K398*$AI$23/$AI$398</f>
        <v>8089.32227979275</v>
      </c>
      <c r="AD398" s="105"/>
      <c r="AE398" s="91" t="n">
        <v>0.12</v>
      </c>
      <c r="AF398" s="79" t="n">
        <f aca="false">N398*$AI$23/$AI$398</f>
        <v>5472.18860103627</v>
      </c>
      <c r="AG398" s="79" t="n">
        <f aca="false">O398*$AI$23/$AI$398</f>
        <v>10468.5347150259</v>
      </c>
      <c r="AH398" s="1" t="n">
        <f aca="false">IF(AC396="But Not Over",Y393,"")</f>
        <v>1982</v>
      </c>
      <c r="AI398" s="81" t="n">
        <f aca="false">IF(AC396="But Not Over",VLOOKUP(AH398,'CPI Data'!$A$19:$N$117,14),"")</f>
        <v>96.5</v>
      </c>
    </row>
    <row r="399" customFormat="false" ht="12" hidden="false" customHeight="false" outlineLevel="0" collapsed="false">
      <c r="A399" s="91" t="n">
        <v>0.14</v>
      </c>
      <c r="B399" s="95" t="n">
        <v>5500</v>
      </c>
      <c r="C399" s="95" t="n">
        <v>7600</v>
      </c>
      <c r="D399" s="95"/>
      <c r="E399" s="91" t="n">
        <v>0.14</v>
      </c>
      <c r="F399" s="95" t="n">
        <v>2750</v>
      </c>
      <c r="G399" s="95" t="n">
        <v>3800</v>
      </c>
      <c r="H399" s="102"/>
      <c r="I399" s="91" t="n">
        <v>0.14</v>
      </c>
      <c r="J399" s="95" t="n">
        <v>3400</v>
      </c>
      <c r="K399" s="95" t="n">
        <v>4400</v>
      </c>
      <c r="L399" s="104"/>
      <c r="M399" s="91" t="n">
        <v>0.14</v>
      </c>
      <c r="N399" s="95" t="n">
        <v>4400</v>
      </c>
      <c r="O399" s="95" t="n">
        <v>6500</v>
      </c>
      <c r="S399" s="91" t="n">
        <v>0.14</v>
      </c>
      <c r="T399" s="79" t="n">
        <f aca="false">B399*$AI$23/$AI$398</f>
        <v>13085.6683937824</v>
      </c>
      <c r="U399" s="79" t="n">
        <f aca="false">C399*$AI$23/$AI$398</f>
        <v>18082.014507772</v>
      </c>
      <c r="V399" s="84"/>
      <c r="W399" s="91" t="n">
        <v>0.14</v>
      </c>
      <c r="X399" s="79" t="n">
        <f aca="false">F399*$AI$23/$AI$398</f>
        <v>6542.83419689119</v>
      </c>
      <c r="Y399" s="79" t="n">
        <f aca="false">G399*$AI$23/$AI$398</f>
        <v>9041.00725388601</v>
      </c>
      <c r="Z399" s="80"/>
      <c r="AA399" s="91" t="n">
        <v>0.14</v>
      </c>
      <c r="AB399" s="79" t="n">
        <f aca="false">J399*$AI$23/$AI$398</f>
        <v>8089.32227979275</v>
      </c>
      <c r="AC399" s="79" t="n">
        <f aca="false">K399*$AI$23/$AI$398</f>
        <v>10468.5347150259</v>
      </c>
      <c r="AD399" s="105"/>
      <c r="AE399" s="91" t="n">
        <v>0.14</v>
      </c>
      <c r="AF399" s="79" t="n">
        <f aca="false">N399*$AI$23/$AI$398</f>
        <v>10468.5347150259</v>
      </c>
      <c r="AG399" s="79" t="n">
        <f aca="false">O399*$AI$23/$AI$398</f>
        <v>15464.8808290155</v>
      </c>
      <c r="AH399" s="1" t="str">
        <f aca="false">IF(AC397="But Not Over",Y394,"")</f>
        <v/>
      </c>
      <c r="AI399" s="81" t="str">
        <f aca="false">IF(AC397="But Not Over",VLOOKUP(AH399,'CPI Data'!$A$19:$N$117,14),"")</f>
        <v/>
      </c>
    </row>
    <row r="400" customFormat="false" ht="12" hidden="false" customHeight="false" outlineLevel="0" collapsed="false">
      <c r="A400" s="91" t="n">
        <v>0.16</v>
      </c>
      <c r="B400" s="95" t="n">
        <v>7600</v>
      </c>
      <c r="C400" s="95" t="n">
        <v>11900</v>
      </c>
      <c r="D400" s="95"/>
      <c r="E400" s="91" t="n">
        <v>0.16</v>
      </c>
      <c r="F400" s="95" t="n">
        <v>3800</v>
      </c>
      <c r="G400" s="95" t="n">
        <v>5950</v>
      </c>
      <c r="H400" s="102"/>
      <c r="I400" s="91" t="n">
        <v>0.16</v>
      </c>
      <c r="J400" s="95" t="n">
        <v>4400</v>
      </c>
      <c r="K400" s="95" t="n">
        <v>6500</v>
      </c>
      <c r="L400" s="104"/>
      <c r="M400" s="91" t="n">
        <v>0.16</v>
      </c>
      <c r="N400" s="95" t="n">
        <v>6500</v>
      </c>
      <c r="O400" s="95" t="n">
        <v>8700</v>
      </c>
      <c r="S400" s="91" t="n">
        <v>0.16</v>
      </c>
      <c r="T400" s="79" t="n">
        <f aca="false">B400*$AI$23/$AI$398</f>
        <v>18082.014507772</v>
      </c>
      <c r="U400" s="79" t="n">
        <f aca="false">C400*$AI$23/$AI$398</f>
        <v>28312.6279792746</v>
      </c>
      <c r="V400" s="84"/>
      <c r="W400" s="91" t="n">
        <v>0.16</v>
      </c>
      <c r="X400" s="79" t="n">
        <f aca="false">F400*$AI$23/$AI$398</f>
        <v>9041.00725388601</v>
      </c>
      <c r="Y400" s="79" t="n">
        <f aca="false">G400*$AI$23/$AI$398</f>
        <v>14156.3139896373</v>
      </c>
      <c r="Z400" s="80"/>
      <c r="AA400" s="91" t="n">
        <v>0.16</v>
      </c>
      <c r="AB400" s="79" t="n">
        <f aca="false">J400*$AI$23/$AI$398</f>
        <v>10468.5347150259</v>
      </c>
      <c r="AC400" s="79" t="n">
        <f aca="false">K400*$AI$23/$AI$398</f>
        <v>15464.8808290155</v>
      </c>
      <c r="AD400" s="105"/>
      <c r="AE400" s="91" t="n">
        <v>0.16</v>
      </c>
      <c r="AF400" s="79" t="n">
        <f aca="false">N400*$AI$23/$AI$398</f>
        <v>15464.8808290155</v>
      </c>
      <c r="AG400" s="79" t="n">
        <f aca="false">O400*$AI$23/$AI$398</f>
        <v>20699.1481865285</v>
      </c>
      <c r="AH400" s="1" t="str">
        <f aca="false">IF(AC398="But Not Over",Y395,"")</f>
        <v/>
      </c>
      <c r="AI400" s="81" t="str">
        <f aca="false">IF(AC398="But Not Over",VLOOKUP(AH400,'CPI Data'!$A$19:$N$117,14),"")</f>
        <v/>
      </c>
    </row>
    <row r="401" customFormat="false" ht="12" hidden="false" customHeight="false" outlineLevel="0" collapsed="false">
      <c r="A401" s="91" t="n">
        <v>0.19</v>
      </c>
      <c r="B401" s="95" t="n">
        <v>11900</v>
      </c>
      <c r="C401" s="95" t="n">
        <v>16000</v>
      </c>
      <c r="D401" s="95"/>
      <c r="E401" s="91" t="n">
        <v>0.19</v>
      </c>
      <c r="F401" s="95" t="n">
        <v>5950</v>
      </c>
      <c r="G401" s="95" t="n">
        <v>8000</v>
      </c>
      <c r="H401" s="102"/>
      <c r="I401" s="91" t="n">
        <v>0.17</v>
      </c>
      <c r="J401" s="95" t="n">
        <v>6500</v>
      </c>
      <c r="K401" s="95" t="n">
        <v>8500</v>
      </c>
      <c r="L401" s="104"/>
      <c r="M401" s="91" t="n">
        <v>0.2</v>
      </c>
      <c r="N401" s="95" t="n">
        <v>8700</v>
      </c>
      <c r="O401" s="95" t="n">
        <v>11800</v>
      </c>
      <c r="S401" s="91" t="n">
        <v>0.19</v>
      </c>
      <c r="T401" s="79" t="n">
        <f aca="false">B401*$AI$23/$AI$398</f>
        <v>28312.6279792746</v>
      </c>
      <c r="U401" s="79" t="n">
        <f aca="false">C401*$AI$23/$AI$398</f>
        <v>38067.3989637306</v>
      </c>
      <c r="V401" s="84"/>
      <c r="W401" s="91" t="n">
        <v>0.19</v>
      </c>
      <c r="X401" s="79" t="n">
        <f aca="false">F401*$AI$23/$AI$398</f>
        <v>14156.3139896373</v>
      </c>
      <c r="Y401" s="79" t="n">
        <f aca="false">G401*$AI$23/$AI$398</f>
        <v>19033.6994818653</v>
      </c>
      <c r="Z401" s="80"/>
      <c r="AA401" s="91" t="n">
        <v>0.17</v>
      </c>
      <c r="AB401" s="79" t="n">
        <f aca="false">J401*$AI$23/$AI$398</f>
        <v>15464.8808290155</v>
      </c>
      <c r="AC401" s="79" t="n">
        <f aca="false">K401*$AI$23/$AI$398</f>
        <v>20223.3056994819</v>
      </c>
      <c r="AD401" s="105"/>
      <c r="AE401" s="91" t="n">
        <v>0.2</v>
      </c>
      <c r="AF401" s="79" t="n">
        <f aca="false">N401*$AI$23/$AI$398</f>
        <v>20699.1481865285</v>
      </c>
      <c r="AG401" s="79" t="n">
        <f aca="false">O401*$AI$23/$AI$398</f>
        <v>28074.7067357513</v>
      </c>
      <c r="AH401" s="1" t="str">
        <f aca="false">IF(AC399="But Not Over",Y396,"")</f>
        <v/>
      </c>
      <c r="AI401" s="81" t="str">
        <f aca="false">IF(AC399="But Not Over",VLOOKUP(AH401,'CPI Data'!$A$19:$N$117,14),"")</f>
        <v/>
      </c>
    </row>
    <row r="402" customFormat="false" ht="12" hidden="false" customHeight="false" outlineLevel="0" collapsed="false">
      <c r="A402" s="91" t="n">
        <v>0.22</v>
      </c>
      <c r="B402" s="95" t="n">
        <v>16000</v>
      </c>
      <c r="C402" s="95" t="n">
        <v>20200</v>
      </c>
      <c r="D402" s="95"/>
      <c r="E402" s="91" t="n">
        <v>0.22</v>
      </c>
      <c r="F402" s="95" t="n">
        <v>8000</v>
      </c>
      <c r="G402" s="95" t="n">
        <v>10100</v>
      </c>
      <c r="H402" s="102"/>
      <c r="I402" s="91" t="n">
        <v>0.19</v>
      </c>
      <c r="J402" s="95" t="n">
        <v>8500</v>
      </c>
      <c r="K402" s="95" t="n">
        <v>10800</v>
      </c>
      <c r="L402" s="104"/>
      <c r="M402" s="91" t="n">
        <v>0.22</v>
      </c>
      <c r="N402" s="95" t="n">
        <v>11800</v>
      </c>
      <c r="O402" s="95" t="n">
        <v>15000</v>
      </c>
      <c r="S402" s="91" t="n">
        <v>0.22</v>
      </c>
      <c r="T402" s="79" t="n">
        <f aca="false">B402*$AI$23/$AI$398</f>
        <v>38067.3989637306</v>
      </c>
      <c r="U402" s="79" t="n">
        <f aca="false">C402*$AI$23/$AI$398</f>
        <v>48060.0911917098</v>
      </c>
      <c r="V402" s="84"/>
      <c r="W402" s="91" t="n">
        <v>0.22</v>
      </c>
      <c r="X402" s="79" t="n">
        <f aca="false">F402*$AI$23/$AI$398</f>
        <v>19033.6994818653</v>
      </c>
      <c r="Y402" s="79" t="n">
        <f aca="false">G402*$AI$23/$AI$398</f>
        <v>24030.0455958549</v>
      </c>
      <c r="Z402" s="80"/>
      <c r="AA402" s="91" t="n">
        <v>0.19</v>
      </c>
      <c r="AB402" s="79" t="n">
        <f aca="false">J402*$AI$23/$AI$398</f>
        <v>20223.3056994819</v>
      </c>
      <c r="AC402" s="79" t="n">
        <f aca="false">K402*$AI$23/$AI$398</f>
        <v>25695.4943005181</v>
      </c>
      <c r="AD402" s="105"/>
      <c r="AE402" s="91" t="n">
        <v>0.22</v>
      </c>
      <c r="AF402" s="79" t="n">
        <f aca="false">N402*$AI$23/$AI$398</f>
        <v>28074.7067357513</v>
      </c>
      <c r="AG402" s="79" t="n">
        <f aca="false">O402*$AI$23/$AI$398</f>
        <v>35688.1865284974</v>
      </c>
      <c r="AH402" s="1" t="str">
        <f aca="false">IF(AC400="But Not Over",Y397,"")</f>
        <v/>
      </c>
      <c r="AI402" s="81" t="str">
        <f aca="false">IF(AC400="But Not Over",VLOOKUP(AH402,'CPI Data'!$A$19:$N$117,14),"")</f>
        <v/>
      </c>
    </row>
    <row r="403" customFormat="false" ht="12" hidden="false" customHeight="false" outlineLevel="0" collapsed="false">
      <c r="A403" s="91" t="n">
        <v>0.25</v>
      </c>
      <c r="B403" s="95" t="n">
        <v>20200</v>
      </c>
      <c r="C403" s="95" t="n">
        <v>24600</v>
      </c>
      <c r="D403" s="95"/>
      <c r="E403" s="91" t="n">
        <v>0.25</v>
      </c>
      <c r="F403" s="95" t="n">
        <v>10100</v>
      </c>
      <c r="G403" s="95" t="n">
        <v>12300</v>
      </c>
      <c r="H403" s="102"/>
      <c r="I403" s="91" t="n">
        <v>0.22</v>
      </c>
      <c r="J403" s="95" t="n">
        <v>10800</v>
      </c>
      <c r="K403" s="95" t="n">
        <v>12900</v>
      </c>
      <c r="L403" s="104"/>
      <c r="M403" s="91" t="n">
        <v>0.23</v>
      </c>
      <c r="N403" s="95" t="n">
        <v>15000</v>
      </c>
      <c r="O403" s="95" t="n">
        <v>18200</v>
      </c>
      <c r="S403" s="91" t="n">
        <v>0.25</v>
      </c>
      <c r="T403" s="79" t="n">
        <f aca="false">B403*$AI$23/$AI$398</f>
        <v>48060.0911917098</v>
      </c>
      <c r="U403" s="79" t="n">
        <f aca="false">C403*$AI$23/$AI$398</f>
        <v>58528.6259067358</v>
      </c>
      <c r="V403" s="84"/>
      <c r="W403" s="91" t="n">
        <v>0.25</v>
      </c>
      <c r="X403" s="79" t="n">
        <f aca="false">F403*$AI$23/$AI$398</f>
        <v>24030.0455958549</v>
      </c>
      <c r="Y403" s="79" t="n">
        <f aca="false">G403*$AI$23/$AI$398</f>
        <v>29264.3129533679</v>
      </c>
      <c r="Z403" s="80"/>
      <c r="AA403" s="91" t="n">
        <v>0.22</v>
      </c>
      <c r="AB403" s="79" t="n">
        <f aca="false">J403*$AI$23/$AI$398</f>
        <v>25695.4943005181</v>
      </c>
      <c r="AC403" s="79" t="n">
        <f aca="false">K403*$AI$23/$AI$398</f>
        <v>30691.8404145078</v>
      </c>
      <c r="AD403" s="105"/>
      <c r="AE403" s="91" t="n">
        <v>0.23</v>
      </c>
      <c r="AF403" s="79" t="n">
        <f aca="false">N403*$AI$23/$AI$398</f>
        <v>35688.1865284974</v>
      </c>
      <c r="AG403" s="79" t="n">
        <f aca="false">O403*$AI$23/$AI$398</f>
        <v>43301.6663212435</v>
      </c>
      <c r="AH403" s="1" t="str">
        <f aca="false">IF(AC401="But Not Over",Y398,"")</f>
        <v/>
      </c>
      <c r="AI403" s="81" t="str">
        <f aca="false">IF(AC401="But Not Over",VLOOKUP(AH403,'CPI Data'!$A$19:$N$117,14),"")</f>
        <v/>
      </c>
    </row>
    <row r="404" customFormat="false" ht="12" hidden="false" customHeight="false" outlineLevel="0" collapsed="false">
      <c r="A404" s="91" t="n">
        <v>0.29</v>
      </c>
      <c r="B404" s="95" t="n">
        <v>24600</v>
      </c>
      <c r="C404" s="95" t="n">
        <v>29900</v>
      </c>
      <c r="D404" s="95"/>
      <c r="E404" s="91" t="n">
        <v>0.29</v>
      </c>
      <c r="F404" s="95" t="n">
        <v>12300</v>
      </c>
      <c r="G404" s="95" t="n">
        <v>14950</v>
      </c>
      <c r="H404" s="102"/>
      <c r="I404" s="91" t="n">
        <v>0.23</v>
      </c>
      <c r="J404" s="95" t="n">
        <v>12900</v>
      </c>
      <c r="K404" s="95" t="n">
        <v>15000</v>
      </c>
      <c r="L404" s="104"/>
      <c r="M404" s="91" t="n">
        <v>0.28</v>
      </c>
      <c r="N404" s="95" t="n">
        <v>18200</v>
      </c>
      <c r="O404" s="95" t="n">
        <v>23500</v>
      </c>
      <c r="S404" s="91" t="n">
        <v>0.29</v>
      </c>
      <c r="T404" s="79" t="n">
        <f aca="false">B404*$AI$23/$AI$398</f>
        <v>58528.6259067358</v>
      </c>
      <c r="U404" s="79" t="n">
        <f aca="false">C404*$AI$23/$AI$398</f>
        <v>71138.4518134715</v>
      </c>
      <c r="V404" s="84"/>
      <c r="W404" s="91" t="n">
        <v>0.29</v>
      </c>
      <c r="X404" s="79" t="n">
        <f aca="false">F404*$AI$23/$AI$398</f>
        <v>29264.3129533679</v>
      </c>
      <c r="Y404" s="79" t="n">
        <f aca="false">G404*$AI$23/$AI$398</f>
        <v>35569.2259067357</v>
      </c>
      <c r="Z404" s="80"/>
      <c r="AA404" s="91" t="n">
        <v>0.23</v>
      </c>
      <c r="AB404" s="79" t="n">
        <f aca="false">J404*$AI$23/$AI$398</f>
        <v>30691.8404145078</v>
      </c>
      <c r="AC404" s="79" t="n">
        <f aca="false">K404*$AI$23/$AI$398</f>
        <v>35688.1865284974</v>
      </c>
      <c r="AD404" s="105"/>
      <c r="AE404" s="91" t="n">
        <v>0.28</v>
      </c>
      <c r="AF404" s="79" t="n">
        <f aca="false">N404*$AI$23/$AI$398</f>
        <v>43301.6663212435</v>
      </c>
      <c r="AG404" s="79" t="n">
        <f aca="false">O404*$AI$23/$AI$398</f>
        <v>55911.4922279793</v>
      </c>
      <c r="AH404" s="1" t="str">
        <f aca="false">IF(AC402="But Not Over",Y399,"")</f>
        <v/>
      </c>
      <c r="AI404" s="81" t="str">
        <f aca="false">IF(AC402="But Not Over",VLOOKUP(AH404,'CPI Data'!$A$19:$N$117,14),"")</f>
        <v/>
      </c>
    </row>
    <row r="405" customFormat="false" ht="12" hidden="false" customHeight="false" outlineLevel="0" collapsed="false">
      <c r="A405" s="91" t="n">
        <v>0.33</v>
      </c>
      <c r="B405" s="95" t="n">
        <v>29900</v>
      </c>
      <c r="C405" s="95" t="n">
        <v>35200</v>
      </c>
      <c r="D405" s="95"/>
      <c r="E405" s="91" t="n">
        <v>0.33</v>
      </c>
      <c r="F405" s="95" t="n">
        <v>14950</v>
      </c>
      <c r="G405" s="95" t="n">
        <v>17600</v>
      </c>
      <c r="H405" s="102"/>
      <c r="I405" s="91" t="n">
        <v>0.27</v>
      </c>
      <c r="J405" s="95" t="n">
        <v>15000</v>
      </c>
      <c r="K405" s="95" t="n">
        <v>18200</v>
      </c>
      <c r="L405" s="104"/>
      <c r="M405" s="91" t="n">
        <v>0.32</v>
      </c>
      <c r="N405" s="95" t="n">
        <v>23500</v>
      </c>
      <c r="O405" s="95" t="n">
        <v>28800</v>
      </c>
      <c r="S405" s="91" t="n">
        <v>0.33</v>
      </c>
      <c r="T405" s="79" t="n">
        <f aca="false">B405*$AI$23/$AI$398</f>
        <v>71138.4518134715</v>
      </c>
      <c r="U405" s="79" t="n">
        <f aca="false">C405*$AI$23/$AI$398</f>
        <v>83748.2777202072</v>
      </c>
      <c r="V405" s="84"/>
      <c r="W405" s="91" t="n">
        <v>0.33</v>
      </c>
      <c r="X405" s="79" t="n">
        <f aca="false">F405*$AI$23/$AI$398</f>
        <v>35569.2259067357</v>
      </c>
      <c r="Y405" s="79" t="n">
        <f aca="false">G405*$AI$23/$AI$398</f>
        <v>41874.1388601036</v>
      </c>
      <c r="Z405" s="80"/>
      <c r="AA405" s="91" t="n">
        <v>0.27</v>
      </c>
      <c r="AB405" s="79" t="n">
        <f aca="false">J405*$AI$23/$AI$398</f>
        <v>35688.1865284974</v>
      </c>
      <c r="AC405" s="79" t="n">
        <f aca="false">K405*$AI$23/$AI$398</f>
        <v>43301.6663212435</v>
      </c>
      <c r="AD405" s="105"/>
      <c r="AE405" s="91" t="n">
        <v>0.32</v>
      </c>
      <c r="AF405" s="79" t="n">
        <f aca="false">N405*$AI$23/$AI$398</f>
        <v>55911.4922279793</v>
      </c>
      <c r="AG405" s="79" t="n">
        <f aca="false">O405*$AI$23/$AI$398</f>
        <v>68521.318134715</v>
      </c>
      <c r="AH405" s="1" t="str">
        <f aca="false">IF(AC403="But Not Over",Y400,"")</f>
        <v/>
      </c>
      <c r="AI405" s="81" t="str">
        <f aca="false">IF(AC403="But Not Over",VLOOKUP(AH405,'CPI Data'!$A$19:$N$117,14),"")</f>
        <v/>
      </c>
    </row>
    <row r="406" customFormat="false" ht="12" hidden="false" customHeight="false" outlineLevel="0" collapsed="false">
      <c r="A406" s="91" t="n">
        <v>0.39</v>
      </c>
      <c r="B406" s="95" t="n">
        <v>35200</v>
      </c>
      <c r="C406" s="95" t="n">
        <v>45800</v>
      </c>
      <c r="D406" s="95"/>
      <c r="E406" s="91" t="n">
        <v>0.39</v>
      </c>
      <c r="F406" s="95" t="n">
        <v>17600</v>
      </c>
      <c r="G406" s="95" t="n">
        <v>22900</v>
      </c>
      <c r="H406" s="102"/>
      <c r="I406" s="91" t="n">
        <v>0.31</v>
      </c>
      <c r="J406" s="95" t="n">
        <v>18200</v>
      </c>
      <c r="K406" s="95" t="n">
        <v>23500</v>
      </c>
      <c r="L406" s="104"/>
      <c r="M406" s="91" t="n">
        <v>0.38</v>
      </c>
      <c r="N406" s="95" t="n">
        <v>28800</v>
      </c>
      <c r="O406" s="95" t="n">
        <v>34100</v>
      </c>
      <c r="S406" s="91" t="n">
        <v>0.39</v>
      </c>
      <c r="T406" s="79" t="n">
        <f aca="false">B406*$AI$23/$AI$398</f>
        <v>83748.2777202072</v>
      </c>
      <c r="U406" s="79" t="n">
        <f aca="false">C406*$AI$23/$AI$398</f>
        <v>108967.929533679</v>
      </c>
      <c r="V406" s="84"/>
      <c r="W406" s="91" t="n">
        <v>0.39</v>
      </c>
      <c r="X406" s="79" t="n">
        <f aca="false">F406*$AI$23/$AI$398</f>
        <v>41874.1388601036</v>
      </c>
      <c r="Y406" s="79" t="n">
        <f aca="false">G406*$AI$23/$AI$398</f>
        <v>54483.9647668394</v>
      </c>
      <c r="Z406" s="80"/>
      <c r="AA406" s="91" t="n">
        <v>0.31</v>
      </c>
      <c r="AB406" s="79" t="n">
        <f aca="false">J406*$AI$23/$AI$398</f>
        <v>43301.6663212435</v>
      </c>
      <c r="AC406" s="79" t="n">
        <f aca="false">K406*$AI$23/$AI$398</f>
        <v>55911.4922279793</v>
      </c>
      <c r="AD406" s="105"/>
      <c r="AE406" s="91" t="n">
        <v>0.38</v>
      </c>
      <c r="AF406" s="79" t="n">
        <f aca="false">N406*$AI$23/$AI$398</f>
        <v>68521.318134715</v>
      </c>
      <c r="AG406" s="79" t="n">
        <f aca="false">O406*$AI$23/$AI$398</f>
        <v>81131.1440414508</v>
      </c>
      <c r="AH406" s="1" t="str">
        <f aca="false">IF(AC404="But Not Over",Y401,"")</f>
        <v/>
      </c>
      <c r="AI406" s="81" t="str">
        <f aca="false">IF(AC404="But Not Over",VLOOKUP(AH406,'CPI Data'!$A$19:$N$117,14),"")</f>
        <v/>
      </c>
    </row>
    <row r="407" customFormat="false" ht="12" hidden="false" customHeight="false" outlineLevel="0" collapsed="false">
      <c r="A407" s="91" t="n">
        <v>0.44</v>
      </c>
      <c r="B407" s="95" t="n">
        <v>45800</v>
      </c>
      <c r="C407" s="95" t="n">
        <v>60000</v>
      </c>
      <c r="D407" s="95"/>
      <c r="E407" s="91" t="n">
        <v>0.44</v>
      </c>
      <c r="F407" s="95" t="n">
        <v>22900</v>
      </c>
      <c r="G407" s="95" t="n">
        <v>30000</v>
      </c>
      <c r="H407" s="102"/>
      <c r="I407" s="91" t="n">
        <v>0.35</v>
      </c>
      <c r="J407" s="95" t="n">
        <v>23500</v>
      </c>
      <c r="K407" s="95" t="n">
        <v>28800</v>
      </c>
      <c r="L407" s="104"/>
      <c r="M407" s="91" t="n">
        <v>0.41</v>
      </c>
      <c r="N407" s="95" t="n">
        <v>34100</v>
      </c>
      <c r="O407" s="95" t="n">
        <v>44700</v>
      </c>
      <c r="S407" s="91" t="n">
        <v>0.44</v>
      </c>
      <c r="T407" s="79" t="n">
        <f aca="false">B407*$AI$23/$AI$398</f>
        <v>108967.929533679</v>
      </c>
      <c r="U407" s="79" t="n">
        <f aca="false">C407*$AI$23/$AI$398</f>
        <v>142752.74611399</v>
      </c>
      <c r="V407" s="84"/>
      <c r="W407" s="91" t="n">
        <v>0.44</v>
      </c>
      <c r="X407" s="79" t="n">
        <f aca="false">F407*$AI$23/$AI$398</f>
        <v>54483.9647668394</v>
      </c>
      <c r="Y407" s="79" t="n">
        <f aca="false">G407*$AI$23/$AI$398</f>
        <v>71376.3730569948</v>
      </c>
      <c r="Z407" s="80"/>
      <c r="AA407" s="91" t="n">
        <v>0.35</v>
      </c>
      <c r="AB407" s="79" t="n">
        <f aca="false">J407*$AI$23/$AI$398</f>
        <v>55911.4922279793</v>
      </c>
      <c r="AC407" s="79" t="n">
        <f aca="false">K407*$AI$23/$AI$398</f>
        <v>68521.318134715</v>
      </c>
      <c r="AD407" s="105"/>
      <c r="AE407" s="91" t="n">
        <v>0.41</v>
      </c>
      <c r="AF407" s="79" t="n">
        <f aca="false">N407*$AI$23/$AI$398</f>
        <v>81131.1440414508</v>
      </c>
      <c r="AG407" s="79" t="n">
        <f aca="false">O407*$AI$23/$AI$398</f>
        <v>106350.795854922</v>
      </c>
      <c r="AH407" s="1" t="str">
        <f aca="false">IF(AC405="But Not Over",Y402,"")</f>
        <v/>
      </c>
      <c r="AI407" s="81" t="str">
        <f aca="false">IF(AC405="But Not Over",VLOOKUP(AH407,'CPI Data'!$A$19:$N$117,14),"")</f>
        <v/>
      </c>
    </row>
    <row r="408" customFormat="false" ht="12" hidden="false" customHeight="false" outlineLevel="0" collapsed="false">
      <c r="A408" s="91" t="n">
        <v>0.49</v>
      </c>
      <c r="B408" s="95" t="n">
        <v>60000</v>
      </c>
      <c r="C408" s="95" t="n">
        <v>85600</v>
      </c>
      <c r="D408" s="95"/>
      <c r="E408" s="91" t="n">
        <v>0.49</v>
      </c>
      <c r="F408" s="95" t="n">
        <v>30000</v>
      </c>
      <c r="G408" s="95" t="n">
        <v>42800</v>
      </c>
      <c r="H408" s="102"/>
      <c r="I408" s="91" t="n">
        <v>0.4</v>
      </c>
      <c r="J408" s="95" t="n">
        <v>28800</v>
      </c>
      <c r="K408" s="95" t="n">
        <v>34100</v>
      </c>
      <c r="L408" s="104"/>
      <c r="M408" s="91" t="n">
        <v>0.49</v>
      </c>
      <c r="N408" s="95" t="n">
        <v>44700</v>
      </c>
      <c r="O408" s="95" t="n">
        <v>60600</v>
      </c>
      <c r="S408" s="91" t="n">
        <v>0.49</v>
      </c>
      <c r="T408" s="79" t="n">
        <f aca="false">B408*$AI$23/$AI$398</f>
        <v>142752.74611399</v>
      </c>
      <c r="U408" s="79" t="n">
        <f aca="false">C408*$AI$23/$AI$398</f>
        <v>203660.584455959</v>
      </c>
      <c r="V408" s="84"/>
      <c r="W408" s="91" t="n">
        <v>0.49</v>
      </c>
      <c r="X408" s="79" t="n">
        <f aca="false">F408*$AI$23/$AI$398</f>
        <v>71376.3730569948</v>
      </c>
      <c r="Y408" s="79" t="n">
        <f aca="false">G408*$AI$23/$AI$398</f>
        <v>101830.292227979</v>
      </c>
      <c r="Z408" s="80"/>
      <c r="AA408" s="91" t="n">
        <v>0.4</v>
      </c>
      <c r="AB408" s="79" t="n">
        <f aca="false">J408*$AI$23/$AI$398</f>
        <v>68521.318134715</v>
      </c>
      <c r="AC408" s="79" t="n">
        <f aca="false">K408*$AI$23/$AI$398</f>
        <v>81131.1440414508</v>
      </c>
      <c r="AD408" s="105"/>
      <c r="AE408" s="91" t="n">
        <v>0.49</v>
      </c>
      <c r="AF408" s="79" t="n">
        <f aca="false">N408*$AI$23/$AI$398</f>
        <v>106350.795854922</v>
      </c>
      <c r="AG408" s="79" t="n">
        <f aca="false">O408*$AI$23/$AI$398</f>
        <v>144180.27357513</v>
      </c>
      <c r="AH408" s="1" t="str">
        <f aca="false">IF(AC406="But Not Over",Y403,"")</f>
        <v/>
      </c>
      <c r="AI408" s="81" t="str">
        <f aca="false">IF(AC406="But Not Over",VLOOKUP(AH408,'CPI Data'!$A$19:$N$117,14),"")</f>
        <v/>
      </c>
    </row>
    <row r="409" customFormat="false" ht="12" hidden="false" customHeight="false" outlineLevel="0" collapsed="false">
      <c r="A409" s="91" t="n">
        <v>0.5</v>
      </c>
      <c r="B409" s="95" t="n">
        <v>85600</v>
      </c>
      <c r="C409" s="95" t="s">
        <v>18</v>
      </c>
      <c r="D409" s="95"/>
      <c r="E409" s="91" t="n">
        <v>0.5</v>
      </c>
      <c r="F409" s="95" t="n">
        <v>42800</v>
      </c>
      <c r="G409" s="95" t="s">
        <v>18</v>
      </c>
      <c r="H409" s="102"/>
      <c r="I409" s="91" t="n">
        <v>0.44</v>
      </c>
      <c r="J409" s="95" t="n">
        <v>34100</v>
      </c>
      <c r="K409" s="95" t="n">
        <v>41500</v>
      </c>
      <c r="L409" s="104"/>
      <c r="M409" s="91" t="n">
        <v>0.5</v>
      </c>
      <c r="N409" s="95" t="n">
        <v>60600</v>
      </c>
      <c r="O409" s="95" t="s">
        <v>18</v>
      </c>
      <c r="S409" s="91" t="n">
        <v>0.5</v>
      </c>
      <c r="T409" s="79" t="n">
        <f aca="false">B409*$AI$23/$AI$398</f>
        <v>203660.584455959</v>
      </c>
      <c r="U409" s="79" t="s">
        <v>18</v>
      </c>
      <c r="V409" s="84"/>
      <c r="W409" s="91" t="n">
        <v>0.5</v>
      </c>
      <c r="X409" s="79" t="n">
        <f aca="false">F409*$AI$23/$AI$398</f>
        <v>101830.292227979</v>
      </c>
      <c r="Y409" s="79" t="s">
        <v>18</v>
      </c>
      <c r="Z409" s="80"/>
      <c r="AA409" s="91" t="n">
        <v>0.44</v>
      </c>
      <c r="AB409" s="79" t="n">
        <f aca="false">J409*$AI$23/$AI$398</f>
        <v>81131.1440414508</v>
      </c>
      <c r="AC409" s="79" t="n">
        <f aca="false">K409*$AI$23/$AI$398</f>
        <v>98737.3160621762</v>
      </c>
      <c r="AD409" s="105"/>
      <c r="AE409" s="91" t="n">
        <v>0.5</v>
      </c>
      <c r="AF409" s="79" t="n">
        <f aca="false">N409*$AI$23/$AI$398</f>
        <v>144180.27357513</v>
      </c>
      <c r="AG409" s="79" t="s">
        <v>18</v>
      </c>
      <c r="AH409" s="1" t="str">
        <f aca="false">IF(AC407="But Not Over",Y404,"")</f>
        <v/>
      </c>
      <c r="AI409" s="81" t="str">
        <f aca="false">IF(AC407="But Not Over",VLOOKUP(AH409,'CPI Data'!$A$19:$N$117,14),"")</f>
        <v/>
      </c>
    </row>
    <row r="410" customFormat="false" ht="12" hidden="false" customHeight="false" outlineLevel="0" collapsed="false">
      <c r="A410" s="91"/>
      <c r="B410" s="95"/>
      <c r="C410" s="95"/>
      <c r="D410" s="95"/>
      <c r="E410" s="91"/>
      <c r="F410" s="95"/>
      <c r="G410" s="95"/>
      <c r="H410" s="102"/>
      <c r="I410" s="91" t="n">
        <v>0.5</v>
      </c>
      <c r="J410" s="95" t="n">
        <v>41500</v>
      </c>
      <c r="K410" s="95" t="s">
        <v>18</v>
      </c>
      <c r="L410" s="104"/>
      <c r="M410" s="91"/>
      <c r="N410" s="95"/>
      <c r="O410" s="95"/>
      <c r="S410" s="91"/>
      <c r="T410" s="79"/>
      <c r="U410" s="79"/>
      <c r="V410" s="84"/>
      <c r="W410" s="91"/>
      <c r="X410" s="79"/>
      <c r="Y410" s="79"/>
      <c r="Z410" s="80"/>
      <c r="AA410" s="91" t="n">
        <v>0.5</v>
      </c>
      <c r="AB410" s="79" t="n">
        <f aca="false">J410*$AI$23/$AI$398</f>
        <v>98737.3160621762</v>
      </c>
      <c r="AC410" s="79" t="s">
        <v>18</v>
      </c>
      <c r="AD410" s="105"/>
      <c r="AE410" s="91"/>
      <c r="AF410" s="79"/>
      <c r="AG410" s="79"/>
      <c r="AH410" s="1" t="str">
        <f aca="false">IF(AC408="But Not Over",Y405,"")</f>
        <v/>
      </c>
      <c r="AI410" s="81" t="str">
        <f aca="false">IF(AC408="But Not Over",VLOOKUP(AH410,'CPI Data'!$A$19:$N$117,14),"")</f>
        <v/>
      </c>
    </row>
    <row r="411" customFormat="false" ht="12" hidden="false" customHeight="true" outlineLevel="0" collapsed="false">
      <c r="A411" s="66" t="s">
        <v>32</v>
      </c>
      <c r="B411" s="42"/>
      <c r="C411" s="42"/>
      <c r="E411" s="42"/>
      <c r="F411" s="42"/>
      <c r="G411" s="42"/>
      <c r="H411" s="67"/>
      <c r="I411" s="42"/>
      <c r="J411" s="42"/>
      <c r="K411" s="42"/>
      <c r="L411" s="42"/>
      <c r="M411" s="42"/>
      <c r="N411" s="42"/>
      <c r="O411" s="42"/>
      <c r="S411" s="66" t="s">
        <v>32</v>
      </c>
      <c r="T411" s="45"/>
      <c r="U411" s="45"/>
      <c r="W411" s="42"/>
      <c r="X411" s="45"/>
      <c r="Y411" s="45"/>
      <c r="Z411" s="68"/>
      <c r="AA411" s="42"/>
      <c r="AB411" s="45"/>
      <c r="AC411" s="45"/>
      <c r="AD411" s="47"/>
      <c r="AE411" s="42"/>
      <c r="AF411" s="45"/>
      <c r="AG411" s="45"/>
      <c r="AH411" s="1" t="str">
        <f aca="false">IF(AC409="But Not Over",Y406,"")</f>
        <v/>
      </c>
      <c r="AI411" s="81" t="str">
        <f aca="false">IF(AC409="But Not Over",VLOOKUP(AH411,'CPI Data'!$A$19:$N$117,14),"")</f>
        <v/>
      </c>
    </row>
    <row r="412" customFormat="false" ht="12" hidden="false" customHeight="false" outlineLevel="0" collapsed="false">
      <c r="A412" s="91"/>
      <c r="B412" s="95"/>
      <c r="C412" s="95"/>
      <c r="D412" s="95"/>
      <c r="E412" s="91"/>
      <c r="F412" s="95"/>
      <c r="G412" s="95"/>
      <c r="H412" s="102"/>
      <c r="I412" s="102"/>
      <c r="J412" s="95"/>
      <c r="K412" s="95"/>
      <c r="L412" s="104"/>
      <c r="M412" s="91"/>
      <c r="N412" s="95"/>
      <c r="O412" s="95"/>
      <c r="S412" s="91"/>
      <c r="T412" s="79"/>
      <c r="U412" s="79"/>
      <c r="V412" s="84"/>
      <c r="W412" s="91"/>
      <c r="X412" s="79"/>
      <c r="Y412" s="79"/>
      <c r="Z412" s="80"/>
      <c r="AA412" s="102"/>
      <c r="AB412" s="79"/>
      <c r="AC412" s="79"/>
      <c r="AD412" s="105"/>
      <c r="AE412" s="91"/>
      <c r="AF412" s="79"/>
      <c r="AG412" s="79"/>
      <c r="AH412" s="1" t="str">
        <f aca="false">IF(AC410="But Not Over",Y407,"")</f>
        <v/>
      </c>
      <c r="AI412" s="81" t="str">
        <f aca="false">IF(AC410="But Not Over",VLOOKUP(AH412,'CPI Data'!$A$19:$N$117,14),"")</f>
        <v/>
      </c>
    </row>
    <row r="413" customFormat="false" ht="12.75" hidden="false" customHeight="false" outlineLevel="0" collapsed="false">
      <c r="A413" s="64"/>
      <c r="B413" s="74"/>
      <c r="C413" s="43" t="s">
        <v>7</v>
      </c>
      <c r="E413" s="64"/>
      <c r="G413" s="75" t="n">
        <v>1981</v>
      </c>
      <c r="H413" s="75"/>
      <c r="I413" s="75"/>
      <c r="J413" s="74"/>
      <c r="L413" s="97"/>
      <c r="M413" s="64"/>
      <c r="N413" s="74"/>
      <c r="S413" s="64"/>
      <c r="T413" s="77"/>
      <c r="U413" s="69" t="s">
        <v>21</v>
      </c>
      <c r="W413" s="64"/>
      <c r="Y413" s="75" t="n">
        <v>1981</v>
      </c>
      <c r="Z413" s="75"/>
      <c r="AA413" s="75"/>
      <c r="AB413" s="46" t="str">
        <f aca="false">CONCATENATE("CPI: ",AI418)</f>
        <v>CPI: 90.9</v>
      </c>
      <c r="AD413" s="98"/>
      <c r="AE413" s="64"/>
      <c r="AF413" s="77"/>
      <c r="AH413" s="1" t="str">
        <f aca="false">IF(AC411="But Not Over",Y408,"")</f>
        <v/>
      </c>
      <c r="AI413" s="81" t="str">
        <f aca="false">IF(AC411="But Not Over",VLOOKUP(AH413,'CPI Data'!$A$19:$N$117,14),"")</f>
        <v/>
      </c>
    </row>
    <row r="414" customFormat="false" ht="12" hidden="false" customHeight="false" outlineLevel="0" collapsed="false">
      <c r="A414" s="49"/>
      <c r="B414" s="49" t="s">
        <v>8</v>
      </c>
      <c r="C414" s="50"/>
      <c r="D414" s="50"/>
      <c r="E414" s="49"/>
      <c r="F414" s="49" t="s">
        <v>9</v>
      </c>
      <c r="G414" s="50"/>
      <c r="H414" s="49"/>
      <c r="I414" s="49"/>
      <c r="J414" s="49" t="s">
        <v>10</v>
      </c>
      <c r="K414" s="48"/>
      <c r="L414" s="48"/>
      <c r="M414" s="48"/>
      <c r="N414" s="49" t="s">
        <v>11</v>
      </c>
      <c r="O414" s="50"/>
      <c r="S414" s="49"/>
      <c r="T414" s="51" t="s">
        <v>8</v>
      </c>
      <c r="U414" s="99"/>
      <c r="V414" s="53"/>
      <c r="W414" s="49"/>
      <c r="X414" s="51" t="s">
        <v>9</v>
      </c>
      <c r="Y414" s="99"/>
      <c r="Z414" s="54"/>
      <c r="AA414" s="49"/>
      <c r="AB414" s="51" t="s">
        <v>10</v>
      </c>
      <c r="AC414" s="52"/>
      <c r="AD414" s="55"/>
      <c r="AE414" s="48"/>
      <c r="AF414" s="51" t="s">
        <v>11</v>
      </c>
      <c r="AG414" s="99"/>
      <c r="AH414" s="1" t="str">
        <f aca="false">IF(AC412="But Not Over",Y409,"")</f>
        <v/>
      </c>
      <c r="AI414" s="81" t="str">
        <f aca="false">IF(AC412="But Not Over",VLOOKUP(AH414,'CPI Data'!$A$19:$N$117,14),"")</f>
        <v/>
      </c>
    </row>
    <row r="415" customFormat="false" ht="12" hidden="false" customHeight="false" outlineLevel="0" collapsed="false">
      <c r="A415" s="56" t="s">
        <v>12</v>
      </c>
      <c r="B415" s="57" t="s">
        <v>13</v>
      </c>
      <c r="C415" s="57"/>
      <c r="D415" s="100"/>
      <c r="E415" s="56" t="s">
        <v>12</v>
      </c>
      <c r="F415" s="57" t="s">
        <v>13</v>
      </c>
      <c r="G415" s="57"/>
      <c r="H415" s="100"/>
      <c r="I415" s="56" t="s">
        <v>12</v>
      </c>
      <c r="J415" s="57" t="s">
        <v>13</v>
      </c>
      <c r="K415" s="57"/>
      <c r="L415" s="106"/>
      <c r="M415" s="56" t="s">
        <v>12</v>
      </c>
      <c r="N415" s="57" t="s">
        <v>13</v>
      </c>
      <c r="O415" s="57"/>
      <c r="S415" s="56" t="s">
        <v>12</v>
      </c>
      <c r="T415" s="58" t="s">
        <v>13</v>
      </c>
      <c r="U415" s="58"/>
      <c r="V415" s="101"/>
      <c r="W415" s="56" t="s">
        <v>12</v>
      </c>
      <c r="X415" s="58" t="s">
        <v>13</v>
      </c>
      <c r="Y415" s="58"/>
      <c r="Z415" s="101"/>
      <c r="AA415" s="56" t="s">
        <v>12</v>
      </c>
      <c r="AB415" s="58" t="s">
        <v>13</v>
      </c>
      <c r="AC415" s="58"/>
      <c r="AD415" s="107"/>
      <c r="AE415" s="56" t="s">
        <v>12</v>
      </c>
      <c r="AF415" s="58" t="s">
        <v>13</v>
      </c>
      <c r="AG415" s="58"/>
      <c r="AH415" s="1" t="str">
        <f aca="false">IF(AC413="But Not Over",Y410,"")</f>
        <v/>
      </c>
      <c r="AI415" s="81" t="str">
        <f aca="false">IF(AC413="But Not Over",VLOOKUP(AH415,'CPI Data'!$A$19:$N$117,14),"")</f>
        <v/>
      </c>
    </row>
    <row r="416" customFormat="false" ht="12" hidden="false" customHeight="false" outlineLevel="0" collapsed="false">
      <c r="A416" s="59" t="s">
        <v>14</v>
      </c>
      <c r="B416" s="60" t="s">
        <v>15</v>
      </c>
      <c r="C416" s="60" t="s">
        <v>16</v>
      </c>
      <c r="D416" s="100"/>
      <c r="E416" s="59" t="s">
        <v>14</v>
      </c>
      <c r="F416" s="60" t="s">
        <v>15</v>
      </c>
      <c r="G416" s="60" t="s">
        <v>16</v>
      </c>
      <c r="H416" s="100"/>
      <c r="I416" s="59" t="s">
        <v>14</v>
      </c>
      <c r="J416" s="60" t="s">
        <v>15</v>
      </c>
      <c r="K416" s="60" t="s">
        <v>16</v>
      </c>
      <c r="L416" s="106"/>
      <c r="M416" s="59" t="s">
        <v>14</v>
      </c>
      <c r="N416" s="60" t="s">
        <v>15</v>
      </c>
      <c r="O416" s="60" t="s">
        <v>16</v>
      </c>
      <c r="S416" s="59" t="s">
        <v>14</v>
      </c>
      <c r="T416" s="61" t="s">
        <v>15</v>
      </c>
      <c r="U416" s="61" t="s">
        <v>16</v>
      </c>
      <c r="V416" s="101"/>
      <c r="W416" s="59" t="s">
        <v>14</v>
      </c>
      <c r="X416" s="61" t="s">
        <v>15</v>
      </c>
      <c r="Y416" s="61" t="s">
        <v>16</v>
      </c>
      <c r="Z416" s="101"/>
      <c r="AA416" s="59" t="s">
        <v>14</v>
      </c>
      <c r="AB416" s="61" t="s">
        <v>15</v>
      </c>
      <c r="AC416" s="61" t="s">
        <v>16</v>
      </c>
      <c r="AD416" s="107"/>
      <c r="AE416" s="59" t="s">
        <v>14</v>
      </c>
      <c r="AF416" s="61" t="s">
        <v>15</v>
      </c>
      <c r="AG416" s="61" t="s">
        <v>16</v>
      </c>
      <c r="AH416" s="1" t="str">
        <f aca="false">IF(AC414="But Not Over",Y411,"")</f>
        <v/>
      </c>
      <c r="AI416" s="81" t="str">
        <f aca="false">IF(AC414="But Not Over",VLOOKUP(AH416,'CPI Data'!$A$19:$N$117,14),"")</f>
        <v/>
      </c>
    </row>
    <row r="417" customFormat="false" ht="12" hidden="false" customHeight="false" outlineLevel="0" collapsed="false">
      <c r="A417" s="91" t="n">
        <v>0</v>
      </c>
      <c r="B417" s="95" t="n">
        <v>0</v>
      </c>
      <c r="C417" s="95" t="n">
        <v>3400</v>
      </c>
      <c r="D417" s="95"/>
      <c r="E417" s="91" t="n">
        <v>0</v>
      </c>
      <c r="F417" s="95" t="n">
        <v>0</v>
      </c>
      <c r="G417" s="95" t="n">
        <v>1700</v>
      </c>
      <c r="H417" s="102"/>
      <c r="I417" s="91" t="n">
        <v>0</v>
      </c>
      <c r="J417" s="95" t="n">
        <v>0</v>
      </c>
      <c r="K417" s="95" t="n">
        <v>2300</v>
      </c>
      <c r="L417" s="104"/>
      <c r="M417" s="91" t="n">
        <v>0</v>
      </c>
      <c r="N417" s="95" t="n">
        <v>0</v>
      </c>
      <c r="O417" s="95" t="n">
        <v>2300</v>
      </c>
      <c r="S417" s="91" t="n">
        <v>0</v>
      </c>
      <c r="T417" s="79" t="n">
        <f aca="false">B417*$AI$23/$AI$418</f>
        <v>0</v>
      </c>
      <c r="U417" s="79" t="n">
        <f aca="false">C417*$AI$23/$AI$418</f>
        <v>8587.67436743674</v>
      </c>
      <c r="V417" s="84" t="n">
        <f aca="false">D417*$AI$23/$AI$418</f>
        <v>0</v>
      </c>
      <c r="W417" s="91" t="n">
        <v>0</v>
      </c>
      <c r="X417" s="79" t="n">
        <f aca="false">F417*$AI$23/$AI$418</f>
        <v>0</v>
      </c>
      <c r="Y417" s="79" t="n">
        <f aca="false">G417*$AI$23/$AI$418</f>
        <v>4293.83718371837</v>
      </c>
      <c r="Z417" s="84" t="n">
        <f aca="false">H417*$AI$23/$AI$418</f>
        <v>0</v>
      </c>
      <c r="AA417" s="91" t="n">
        <v>0</v>
      </c>
      <c r="AB417" s="79" t="n">
        <f aca="false">J417*$AI$23/$AI$418</f>
        <v>0</v>
      </c>
      <c r="AC417" s="79" t="n">
        <f aca="false">K417*$AI$23/$AI$418</f>
        <v>5809.30913091309</v>
      </c>
      <c r="AD417" s="84" t="n">
        <f aca="false">L417*$AI$23/$AI$418</f>
        <v>0</v>
      </c>
      <c r="AE417" s="91" t="n">
        <v>0</v>
      </c>
      <c r="AF417" s="79" t="n">
        <f aca="false">N417*$AI$23/$AI$418</f>
        <v>0</v>
      </c>
      <c r="AG417" s="79" t="n">
        <f aca="false">O417*$AI$23/$AI$418</f>
        <v>5809.30913091309</v>
      </c>
      <c r="AH417" s="1" t="str">
        <f aca="false">IF(AC415="But Not Over",Y412,"")</f>
        <v/>
      </c>
      <c r="AI417" s="81" t="str">
        <f aca="false">IF(AC415="But Not Over",VLOOKUP(AH417,'CPI Data'!$A$19:$N$117,14),"")</f>
        <v/>
      </c>
    </row>
    <row r="418" customFormat="false" ht="12" hidden="false" customHeight="false" outlineLevel="0" collapsed="false">
      <c r="A418" s="91" t="n">
        <v>0.14</v>
      </c>
      <c r="B418" s="95" t="n">
        <v>3400</v>
      </c>
      <c r="C418" s="95" t="n">
        <v>5500</v>
      </c>
      <c r="D418" s="95"/>
      <c r="E418" s="91" t="n">
        <v>0.14</v>
      </c>
      <c r="F418" s="95" t="n">
        <v>1700</v>
      </c>
      <c r="G418" s="95" t="n">
        <v>2750</v>
      </c>
      <c r="H418" s="102"/>
      <c r="I418" s="91" t="n">
        <v>0.14</v>
      </c>
      <c r="J418" s="95" t="n">
        <v>2300</v>
      </c>
      <c r="K418" s="95" t="n">
        <v>3400</v>
      </c>
      <c r="L418" s="104"/>
      <c r="M418" s="91" t="n">
        <v>0.14</v>
      </c>
      <c r="N418" s="95" t="n">
        <v>2300</v>
      </c>
      <c r="O418" s="95" t="n">
        <v>4400</v>
      </c>
      <c r="S418" s="91" t="n">
        <v>0.14</v>
      </c>
      <c r="T418" s="79" t="n">
        <f aca="false">B418*$AI$23/$AI$418</f>
        <v>8587.67436743674</v>
      </c>
      <c r="U418" s="79" t="n">
        <f aca="false">C418*$AI$23/$AI$418</f>
        <v>13891.8261826183</v>
      </c>
      <c r="V418" s="84"/>
      <c r="W418" s="91" t="n">
        <v>0.14</v>
      </c>
      <c r="X418" s="79" t="n">
        <f aca="false">F418*$AI$23/$AI$418</f>
        <v>4293.83718371837</v>
      </c>
      <c r="Y418" s="79" t="n">
        <f aca="false">G418*$AI$23/$AI$418</f>
        <v>6945.91309130913</v>
      </c>
      <c r="Z418" s="80"/>
      <c r="AA418" s="91" t="n">
        <v>0.14</v>
      </c>
      <c r="AB418" s="79" t="n">
        <f aca="false">J418*$AI$23/$AI$418</f>
        <v>5809.30913091309</v>
      </c>
      <c r="AC418" s="79" t="n">
        <f aca="false">K418*$AI$23/$AI$418</f>
        <v>8587.67436743674</v>
      </c>
      <c r="AD418" s="105"/>
      <c r="AE418" s="91" t="n">
        <v>0.14</v>
      </c>
      <c r="AF418" s="79" t="n">
        <f aca="false">N418*$AI$23/$AI$418</f>
        <v>5809.30913091309</v>
      </c>
      <c r="AG418" s="79" t="n">
        <f aca="false">O418*$AI$23/$AI$418</f>
        <v>11113.4609460946</v>
      </c>
      <c r="AH418" s="1" t="n">
        <f aca="false">IF(AC416="But Not Over",Y413,"")</f>
        <v>1981</v>
      </c>
      <c r="AI418" s="81" t="n">
        <f aca="false">IF(AC416="But Not Over",VLOOKUP(AH418,'CPI Data'!$A$19:$N$117,14),"")</f>
        <v>90.9</v>
      </c>
    </row>
    <row r="419" customFormat="false" ht="12" hidden="false" customHeight="false" outlineLevel="0" collapsed="false">
      <c r="A419" s="91" t="n">
        <v>0.16</v>
      </c>
      <c r="B419" s="95" t="n">
        <v>5500</v>
      </c>
      <c r="C419" s="95" t="n">
        <v>7600</v>
      </c>
      <c r="D419" s="95"/>
      <c r="E419" s="91" t="n">
        <v>0.16</v>
      </c>
      <c r="F419" s="95" t="n">
        <v>2750</v>
      </c>
      <c r="G419" s="95" t="n">
        <v>3800</v>
      </c>
      <c r="H419" s="102"/>
      <c r="I419" s="91" t="n">
        <v>0.16</v>
      </c>
      <c r="J419" s="95" t="n">
        <v>3400</v>
      </c>
      <c r="K419" s="95" t="n">
        <v>4400</v>
      </c>
      <c r="L419" s="104"/>
      <c r="M419" s="91" t="n">
        <v>0.16</v>
      </c>
      <c r="N419" s="95" t="n">
        <v>4400</v>
      </c>
      <c r="O419" s="95" t="n">
        <v>6500</v>
      </c>
      <c r="S419" s="91" t="n">
        <v>0.16</v>
      </c>
      <c r="T419" s="79" t="n">
        <f aca="false">B419*$AI$23/$AI$418</f>
        <v>13891.8261826183</v>
      </c>
      <c r="U419" s="79" t="n">
        <f aca="false">C419*$AI$23/$AI$418</f>
        <v>19195.9779977998</v>
      </c>
      <c r="V419" s="84"/>
      <c r="W419" s="91" t="n">
        <v>0.16</v>
      </c>
      <c r="X419" s="79" t="n">
        <f aca="false">F419*$AI$23/$AI$418</f>
        <v>6945.91309130913</v>
      </c>
      <c r="Y419" s="79" t="n">
        <f aca="false">G419*$AI$23/$AI$418</f>
        <v>9597.98899889989</v>
      </c>
      <c r="Z419" s="80"/>
      <c r="AA419" s="91" t="n">
        <v>0.16</v>
      </c>
      <c r="AB419" s="79" t="n">
        <f aca="false">J419*$AI$23/$AI$418</f>
        <v>8587.67436743674</v>
      </c>
      <c r="AC419" s="79" t="n">
        <f aca="false">K419*$AI$23/$AI$418</f>
        <v>11113.4609460946</v>
      </c>
      <c r="AD419" s="105"/>
      <c r="AE419" s="91" t="n">
        <v>0.16</v>
      </c>
      <c r="AF419" s="79" t="n">
        <f aca="false">N419*$AI$23/$AI$418</f>
        <v>11113.4609460946</v>
      </c>
      <c r="AG419" s="79" t="n">
        <f aca="false">O419*$AI$23/$AI$418</f>
        <v>16417.6127612761</v>
      </c>
      <c r="AH419" s="1" t="str">
        <f aca="false">IF(AC417="But Not Over",Y414,"")</f>
        <v/>
      </c>
      <c r="AI419" s="81" t="str">
        <f aca="false">IF(AC417="But Not Over",VLOOKUP(AH419,'CPI Data'!$A$19:$N$117,14),"")</f>
        <v/>
      </c>
    </row>
    <row r="420" customFormat="false" ht="12" hidden="false" customHeight="false" outlineLevel="0" collapsed="false">
      <c r="A420" s="91" t="n">
        <v>0.18</v>
      </c>
      <c r="B420" s="95" t="n">
        <v>7600</v>
      </c>
      <c r="C420" s="95" t="n">
        <v>11900</v>
      </c>
      <c r="D420" s="95"/>
      <c r="E420" s="91" t="n">
        <v>0.18</v>
      </c>
      <c r="F420" s="95" t="n">
        <v>3800</v>
      </c>
      <c r="G420" s="95" t="n">
        <v>5950</v>
      </c>
      <c r="H420" s="102"/>
      <c r="I420" s="91" t="n">
        <v>0.18</v>
      </c>
      <c r="J420" s="95" t="n">
        <v>4400</v>
      </c>
      <c r="K420" s="95" t="n">
        <v>6500</v>
      </c>
      <c r="L420" s="104"/>
      <c r="M420" s="91" t="n">
        <v>0.18</v>
      </c>
      <c r="N420" s="95" t="n">
        <v>6500</v>
      </c>
      <c r="O420" s="95" t="n">
        <v>8700</v>
      </c>
      <c r="S420" s="91" t="n">
        <v>0.18</v>
      </c>
      <c r="T420" s="79" t="n">
        <f aca="false">B420*$AI$23/$AI$418</f>
        <v>19195.9779977998</v>
      </c>
      <c r="U420" s="79" t="n">
        <f aca="false">C420*$AI$23/$AI$418</f>
        <v>30056.8602860286</v>
      </c>
      <c r="V420" s="84"/>
      <c r="W420" s="91" t="n">
        <v>0.18</v>
      </c>
      <c r="X420" s="79" t="n">
        <f aca="false">F420*$AI$23/$AI$418</f>
        <v>9597.98899889989</v>
      </c>
      <c r="Y420" s="79" t="n">
        <f aca="false">G420*$AI$23/$AI$418</f>
        <v>15028.4301430143</v>
      </c>
      <c r="Z420" s="80"/>
      <c r="AA420" s="91" t="n">
        <v>0.18</v>
      </c>
      <c r="AB420" s="79" t="n">
        <f aca="false">J420*$AI$23/$AI$418</f>
        <v>11113.4609460946</v>
      </c>
      <c r="AC420" s="79" t="n">
        <f aca="false">K420*$AI$23/$AI$418</f>
        <v>16417.6127612761</v>
      </c>
      <c r="AD420" s="105"/>
      <c r="AE420" s="91" t="n">
        <v>0.18</v>
      </c>
      <c r="AF420" s="79" t="n">
        <f aca="false">N420*$AI$23/$AI$418</f>
        <v>16417.6127612761</v>
      </c>
      <c r="AG420" s="79" t="n">
        <f aca="false">O420*$AI$23/$AI$418</f>
        <v>21974.3432343234</v>
      </c>
      <c r="AH420" s="1" t="str">
        <f aca="false">IF(AC418="But Not Over",Y415,"")</f>
        <v/>
      </c>
      <c r="AI420" s="81" t="str">
        <f aca="false">IF(AC418="But Not Over",VLOOKUP(AH420,'CPI Data'!$A$19:$N$117,14),"")</f>
        <v/>
      </c>
    </row>
    <row r="421" customFormat="false" ht="12" hidden="false" customHeight="false" outlineLevel="0" collapsed="false">
      <c r="A421" s="91" t="n">
        <v>0.21</v>
      </c>
      <c r="B421" s="95" t="n">
        <v>11900</v>
      </c>
      <c r="C421" s="95" t="n">
        <v>16000</v>
      </c>
      <c r="D421" s="95"/>
      <c r="E421" s="91" t="n">
        <v>0.21</v>
      </c>
      <c r="F421" s="95" t="n">
        <v>5950</v>
      </c>
      <c r="G421" s="95" t="n">
        <v>8000</v>
      </c>
      <c r="H421" s="102"/>
      <c r="I421" s="91" t="n">
        <v>0.19</v>
      </c>
      <c r="J421" s="95" t="n">
        <v>6500</v>
      </c>
      <c r="K421" s="95" t="n">
        <v>8500</v>
      </c>
      <c r="L421" s="104"/>
      <c r="M421" s="91" t="n">
        <v>0.22</v>
      </c>
      <c r="N421" s="95" t="n">
        <v>8700</v>
      </c>
      <c r="O421" s="95" t="n">
        <v>11800</v>
      </c>
      <c r="S421" s="91" t="n">
        <v>0.21</v>
      </c>
      <c r="T421" s="79" t="n">
        <f aca="false">B421*$AI$23/$AI$418</f>
        <v>30056.8602860286</v>
      </c>
      <c r="U421" s="79" t="n">
        <f aca="false">C421*$AI$23/$AI$418</f>
        <v>40412.5852585258</v>
      </c>
      <c r="V421" s="84"/>
      <c r="W421" s="91" t="n">
        <v>0.21</v>
      </c>
      <c r="X421" s="79" t="n">
        <f aca="false">F421*$AI$23/$AI$418</f>
        <v>15028.4301430143</v>
      </c>
      <c r="Y421" s="79" t="n">
        <f aca="false">G421*$AI$23/$AI$418</f>
        <v>20206.2926292629</v>
      </c>
      <c r="Z421" s="80"/>
      <c r="AA421" s="91" t="n">
        <v>0.19</v>
      </c>
      <c r="AB421" s="79" t="n">
        <f aca="false">J421*$AI$23/$AI$418</f>
        <v>16417.6127612761</v>
      </c>
      <c r="AC421" s="79" t="n">
        <f aca="false">K421*$AI$23/$AI$418</f>
        <v>21469.1859185919</v>
      </c>
      <c r="AD421" s="105"/>
      <c r="AE421" s="91" t="n">
        <v>0.22</v>
      </c>
      <c r="AF421" s="79" t="n">
        <f aca="false">N421*$AI$23/$AI$418</f>
        <v>21974.3432343234</v>
      </c>
      <c r="AG421" s="79" t="n">
        <f aca="false">O421*$AI$23/$AI$418</f>
        <v>29804.2816281628</v>
      </c>
      <c r="AH421" s="1" t="str">
        <f aca="false">IF(AC419="But Not Over",Y416,"")</f>
        <v/>
      </c>
      <c r="AI421" s="81" t="str">
        <f aca="false">IF(AC419="But Not Over",VLOOKUP(AH421,'CPI Data'!$A$19:$N$117,14),"")</f>
        <v/>
      </c>
    </row>
    <row r="422" customFormat="false" ht="12" hidden="false" customHeight="false" outlineLevel="0" collapsed="false">
      <c r="A422" s="91" t="n">
        <v>0.24</v>
      </c>
      <c r="B422" s="95" t="n">
        <v>16000</v>
      </c>
      <c r="C422" s="95" t="n">
        <v>20200</v>
      </c>
      <c r="D422" s="95"/>
      <c r="E422" s="91" t="n">
        <v>0.24</v>
      </c>
      <c r="F422" s="95" t="n">
        <v>8000</v>
      </c>
      <c r="G422" s="95" t="n">
        <v>10100</v>
      </c>
      <c r="H422" s="102"/>
      <c r="I422" s="91" t="n">
        <v>0.21</v>
      </c>
      <c r="J422" s="95" t="n">
        <v>8500</v>
      </c>
      <c r="K422" s="95" t="n">
        <v>10800</v>
      </c>
      <c r="L422" s="104"/>
      <c r="M422" s="91" t="n">
        <v>0.24</v>
      </c>
      <c r="N422" s="95" t="n">
        <v>11800</v>
      </c>
      <c r="O422" s="95" t="n">
        <v>15000</v>
      </c>
      <c r="S422" s="91" t="n">
        <v>0.24</v>
      </c>
      <c r="T422" s="79" t="n">
        <f aca="false">B422*$AI$23/$AI$418</f>
        <v>40412.5852585258</v>
      </c>
      <c r="U422" s="79" t="n">
        <f aca="false">C422*$AI$23/$AI$418</f>
        <v>51020.8888888889</v>
      </c>
      <c r="V422" s="84"/>
      <c r="W422" s="91" t="n">
        <v>0.24</v>
      </c>
      <c r="X422" s="79" t="n">
        <f aca="false">F422*$AI$23/$AI$418</f>
        <v>20206.2926292629</v>
      </c>
      <c r="Y422" s="79" t="n">
        <f aca="false">G422*$AI$23/$AI$418</f>
        <v>25510.4444444444</v>
      </c>
      <c r="Z422" s="80"/>
      <c r="AA422" s="91" t="n">
        <v>0.21</v>
      </c>
      <c r="AB422" s="79" t="n">
        <f aca="false">J422*$AI$23/$AI$418</f>
        <v>21469.1859185919</v>
      </c>
      <c r="AC422" s="79" t="n">
        <f aca="false">K422*$AI$23/$AI$418</f>
        <v>27278.4950495049</v>
      </c>
      <c r="AD422" s="105"/>
      <c r="AE422" s="91" t="n">
        <v>0.24</v>
      </c>
      <c r="AF422" s="79" t="n">
        <f aca="false">N422*$AI$23/$AI$418</f>
        <v>29804.2816281628</v>
      </c>
      <c r="AG422" s="79" t="n">
        <f aca="false">O422*$AI$23/$AI$418</f>
        <v>37886.798679868</v>
      </c>
      <c r="AH422" s="1" t="str">
        <f aca="false">IF(AC420="But Not Over",Y417,"")</f>
        <v/>
      </c>
      <c r="AI422" s="81" t="str">
        <f aca="false">IF(AC420="But Not Over",VLOOKUP(AH422,'CPI Data'!$A$19:$N$117,14),"")</f>
        <v/>
      </c>
    </row>
    <row r="423" customFormat="false" ht="12" hidden="false" customHeight="false" outlineLevel="0" collapsed="false">
      <c r="A423" s="91" t="n">
        <v>0.28</v>
      </c>
      <c r="B423" s="95" t="n">
        <v>20200</v>
      </c>
      <c r="C423" s="95" t="n">
        <v>24600</v>
      </c>
      <c r="D423" s="95"/>
      <c r="E423" s="91" t="n">
        <v>0.28</v>
      </c>
      <c r="F423" s="95" t="n">
        <v>10100</v>
      </c>
      <c r="G423" s="95" t="n">
        <v>12300</v>
      </c>
      <c r="H423" s="102"/>
      <c r="I423" s="91" t="n">
        <v>0.24</v>
      </c>
      <c r="J423" s="95" t="n">
        <v>10800</v>
      </c>
      <c r="K423" s="95" t="n">
        <v>12900</v>
      </c>
      <c r="L423" s="104"/>
      <c r="M423" s="91" t="n">
        <v>0.26</v>
      </c>
      <c r="N423" s="95" t="n">
        <v>15000</v>
      </c>
      <c r="O423" s="95" t="n">
        <v>18200</v>
      </c>
      <c r="S423" s="91" t="n">
        <v>0.28</v>
      </c>
      <c r="T423" s="79" t="n">
        <f aca="false">B423*$AI$23/$AI$418</f>
        <v>51020.8888888889</v>
      </c>
      <c r="U423" s="79" t="n">
        <f aca="false">C423*$AI$23/$AI$418</f>
        <v>62134.3498349835</v>
      </c>
      <c r="V423" s="84"/>
      <c r="W423" s="91" t="n">
        <v>0.28</v>
      </c>
      <c r="X423" s="79" t="n">
        <f aca="false">F423*$AI$23/$AI$418</f>
        <v>25510.4444444444</v>
      </c>
      <c r="Y423" s="79" t="n">
        <f aca="false">G423*$AI$23/$AI$418</f>
        <v>31067.1749174917</v>
      </c>
      <c r="Z423" s="80"/>
      <c r="AA423" s="91" t="n">
        <v>0.24</v>
      </c>
      <c r="AB423" s="79" t="n">
        <f aca="false">J423*$AI$23/$AI$418</f>
        <v>27278.4950495049</v>
      </c>
      <c r="AC423" s="79" t="n">
        <f aca="false">K423*$AI$23/$AI$418</f>
        <v>32582.6468646865</v>
      </c>
      <c r="AD423" s="105"/>
      <c r="AE423" s="91" t="n">
        <v>0.26</v>
      </c>
      <c r="AF423" s="79" t="n">
        <f aca="false">N423*$AI$23/$AI$418</f>
        <v>37886.798679868</v>
      </c>
      <c r="AG423" s="79" t="n">
        <f aca="false">O423*$AI$23/$AI$418</f>
        <v>45969.3157315732</v>
      </c>
      <c r="AH423" s="1" t="str">
        <f aca="false">IF(AC421="But Not Over",Y418,"")</f>
        <v/>
      </c>
      <c r="AI423" s="81" t="str">
        <f aca="false">IF(AC421="But Not Over",VLOOKUP(AH423,'CPI Data'!$A$19:$N$117,14),"")</f>
        <v/>
      </c>
    </row>
    <row r="424" customFormat="false" ht="12" hidden="false" customHeight="false" outlineLevel="0" collapsed="false">
      <c r="A424" s="91" t="n">
        <v>0.32</v>
      </c>
      <c r="B424" s="95" t="n">
        <v>24600</v>
      </c>
      <c r="C424" s="95" t="n">
        <v>29900</v>
      </c>
      <c r="D424" s="95"/>
      <c r="E424" s="91" t="n">
        <v>0.32</v>
      </c>
      <c r="F424" s="95" t="n">
        <v>12300</v>
      </c>
      <c r="G424" s="95" t="n">
        <v>14950</v>
      </c>
      <c r="H424" s="102"/>
      <c r="I424" s="91" t="n">
        <v>0.26</v>
      </c>
      <c r="J424" s="95" t="n">
        <v>12900</v>
      </c>
      <c r="K424" s="95" t="n">
        <v>15000</v>
      </c>
      <c r="L424" s="104"/>
      <c r="M424" s="91" t="n">
        <v>0.31</v>
      </c>
      <c r="N424" s="95" t="n">
        <v>18200</v>
      </c>
      <c r="O424" s="95" t="n">
        <v>23500</v>
      </c>
      <c r="S424" s="91" t="n">
        <v>0.32</v>
      </c>
      <c r="T424" s="79" t="n">
        <f aca="false">B424*$AI$23/$AI$418</f>
        <v>62134.3498349835</v>
      </c>
      <c r="U424" s="79" t="n">
        <f aca="false">C424*$AI$23/$AI$418</f>
        <v>75521.0187018702</v>
      </c>
      <c r="V424" s="84"/>
      <c r="W424" s="91" t="n">
        <v>0.32</v>
      </c>
      <c r="X424" s="79" t="n">
        <f aca="false">F424*$AI$23/$AI$418</f>
        <v>31067.1749174917</v>
      </c>
      <c r="Y424" s="79" t="n">
        <f aca="false">G424*$AI$23/$AI$418</f>
        <v>37760.5093509351</v>
      </c>
      <c r="Z424" s="80"/>
      <c r="AA424" s="91" t="n">
        <v>0.26</v>
      </c>
      <c r="AB424" s="79" t="n">
        <f aca="false">J424*$AI$23/$AI$418</f>
        <v>32582.6468646865</v>
      </c>
      <c r="AC424" s="79" t="n">
        <f aca="false">K424*$AI$23/$AI$418</f>
        <v>37886.798679868</v>
      </c>
      <c r="AD424" s="105"/>
      <c r="AE424" s="91" t="n">
        <v>0.31</v>
      </c>
      <c r="AF424" s="79" t="n">
        <f aca="false">N424*$AI$23/$AI$418</f>
        <v>45969.3157315732</v>
      </c>
      <c r="AG424" s="79" t="n">
        <f aca="false">O424*$AI$23/$AI$418</f>
        <v>59355.9845984598</v>
      </c>
      <c r="AH424" s="1" t="str">
        <f aca="false">IF(AC422="But Not Over",Y419,"")</f>
        <v/>
      </c>
      <c r="AI424" s="81" t="str">
        <f aca="false">IF(AC422="But Not Over",VLOOKUP(AH424,'CPI Data'!$A$19:$N$117,14),"")</f>
        <v/>
      </c>
    </row>
    <row r="425" customFormat="false" ht="12" hidden="false" customHeight="false" outlineLevel="0" collapsed="false">
      <c r="A425" s="91" t="n">
        <v>0.37</v>
      </c>
      <c r="B425" s="95" t="n">
        <v>29900</v>
      </c>
      <c r="C425" s="95" t="n">
        <v>35200</v>
      </c>
      <c r="D425" s="95"/>
      <c r="E425" s="91" t="n">
        <v>0.37</v>
      </c>
      <c r="F425" s="95" t="n">
        <v>14950</v>
      </c>
      <c r="G425" s="95" t="n">
        <v>17600</v>
      </c>
      <c r="H425" s="102"/>
      <c r="I425" s="91" t="n">
        <v>0.3</v>
      </c>
      <c r="J425" s="95" t="n">
        <v>15000</v>
      </c>
      <c r="K425" s="95" t="n">
        <v>18200</v>
      </c>
      <c r="L425" s="104"/>
      <c r="M425" s="91" t="n">
        <v>0.36</v>
      </c>
      <c r="N425" s="95" t="n">
        <v>23500</v>
      </c>
      <c r="O425" s="95" t="n">
        <v>28800</v>
      </c>
      <c r="S425" s="91" t="n">
        <v>0.37</v>
      </c>
      <c r="T425" s="79" t="n">
        <f aca="false">B425*$AI$23/$AI$418</f>
        <v>75521.0187018702</v>
      </c>
      <c r="U425" s="79" t="n">
        <f aca="false">C425*$AI$23/$AI$418</f>
        <v>88907.6875687569</v>
      </c>
      <c r="V425" s="84"/>
      <c r="W425" s="91" t="n">
        <v>0.37</v>
      </c>
      <c r="X425" s="79" t="n">
        <f aca="false">F425*$AI$23/$AI$418</f>
        <v>37760.5093509351</v>
      </c>
      <c r="Y425" s="79" t="n">
        <f aca="false">G425*$AI$23/$AI$418</f>
        <v>44453.8437843784</v>
      </c>
      <c r="Z425" s="80"/>
      <c r="AA425" s="91" t="n">
        <v>0.3</v>
      </c>
      <c r="AB425" s="79" t="n">
        <f aca="false">J425*$AI$23/$AI$418</f>
        <v>37886.798679868</v>
      </c>
      <c r="AC425" s="79" t="n">
        <f aca="false">K425*$AI$23/$AI$418</f>
        <v>45969.3157315732</v>
      </c>
      <c r="AD425" s="105"/>
      <c r="AE425" s="91" t="n">
        <v>0.36</v>
      </c>
      <c r="AF425" s="79" t="n">
        <f aca="false">N425*$AI$23/$AI$418</f>
        <v>59355.9845984598</v>
      </c>
      <c r="AG425" s="79" t="n">
        <f aca="false">O425*$AI$23/$AI$418</f>
        <v>72742.6534653465</v>
      </c>
      <c r="AH425" s="1" t="str">
        <f aca="false">IF(AC423="But Not Over",Y420,"")</f>
        <v/>
      </c>
      <c r="AI425" s="81" t="str">
        <f aca="false">IF(AC423="But Not Over",VLOOKUP(AH425,'CPI Data'!$A$19:$N$117,14),"")</f>
        <v/>
      </c>
    </row>
    <row r="426" customFormat="false" ht="12" hidden="false" customHeight="false" outlineLevel="0" collapsed="false">
      <c r="A426" s="91" t="n">
        <v>0.43</v>
      </c>
      <c r="B426" s="95" t="n">
        <v>35200</v>
      </c>
      <c r="C426" s="95" t="n">
        <v>45800</v>
      </c>
      <c r="D426" s="95"/>
      <c r="E426" s="91" t="n">
        <v>0.43</v>
      </c>
      <c r="F426" s="95" t="n">
        <v>17600</v>
      </c>
      <c r="G426" s="95" t="n">
        <v>22900</v>
      </c>
      <c r="H426" s="102"/>
      <c r="I426" s="91" t="n">
        <v>0.34</v>
      </c>
      <c r="J426" s="95" t="n">
        <v>18200</v>
      </c>
      <c r="K426" s="95" t="n">
        <v>23500</v>
      </c>
      <c r="L426" s="104"/>
      <c r="M426" s="91" t="n">
        <v>0.42</v>
      </c>
      <c r="N426" s="95" t="n">
        <v>28800</v>
      </c>
      <c r="O426" s="95" t="n">
        <v>34100</v>
      </c>
      <c r="S426" s="91" t="n">
        <v>0.43</v>
      </c>
      <c r="T426" s="79" t="n">
        <f aca="false">B426*$AI$23/$AI$418</f>
        <v>88907.6875687569</v>
      </c>
      <c r="U426" s="79" t="n">
        <f aca="false">C426*$AI$23/$AI$418</f>
        <v>115681.02530253</v>
      </c>
      <c r="V426" s="84"/>
      <c r="W426" s="91" t="n">
        <v>0.43</v>
      </c>
      <c r="X426" s="79" t="n">
        <f aca="false">F426*$AI$23/$AI$418</f>
        <v>44453.8437843784</v>
      </c>
      <c r="Y426" s="79" t="n">
        <f aca="false">G426*$AI$23/$AI$418</f>
        <v>57840.5126512651</v>
      </c>
      <c r="Z426" s="80"/>
      <c r="AA426" s="91" t="n">
        <v>0.34</v>
      </c>
      <c r="AB426" s="79" t="n">
        <f aca="false">J426*$AI$23/$AI$418</f>
        <v>45969.3157315732</v>
      </c>
      <c r="AC426" s="79" t="n">
        <f aca="false">K426*$AI$23/$AI$418</f>
        <v>59355.9845984598</v>
      </c>
      <c r="AD426" s="105"/>
      <c r="AE426" s="91" t="n">
        <v>0.42</v>
      </c>
      <c r="AF426" s="79" t="n">
        <f aca="false">N426*$AI$23/$AI$418</f>
        <v>72742.6534653465</v>
      </c>
      <c r="AG426" s="79" t="n">
        <f aca="false">O426*$AI$23/$AI$418</f>
        <v>86129.3223322332</v>
      </c>
      <c r="AH426" s="1" t="str">
        <f aca="false">IF(AC424="But Not Over",Y421,"")</f>
        <v/>
      </c>
      <c r="AI426" s="81" t="str">
        <f aca="false">IF(AC424="But Not Over",VLOOKUP(AH426,'CPI Data'!$A$19:$N$117,14),"")</f>
        <v/>
      </c>
    </row>
    <row r="427" customFormat="false" ht="12" hidden="false" customHeight="false" outlineLevel="0" collapsed="false">
      <c r="A427" s="91" t="n">
        <v>0.49</v>
      </c>
      <c r="B427" s="95" t="n">
        <v>45800</v>
      </c>
      <c r="C427" s="95" t="n">
        <v>60000</v>
      </c>
      <c r="D427" s="95"/>
      <c r="E427" s="91" t="n">
        <v>0.49</v>
      </c>
      <c r="F427" s="95" t="n">
        <v>22900</v>
      </c>
      <c r="G427" s="95" t="n">
        <v>30000</v>
      </c>
      <c r="H427" s="102"/>
      <c r="I427" s="91" t="n">
        <v>0.39</v>
      </c>
      <c r="J427" s="95" t="n">
        <v>23500</v>
      </c>
      <c r="K427" s="95" t="n">
        <v>28800</v>
      </c>
      <c r="L427" s="104"/>
      <c r="M427" s="91" t="n">
        <v>0.46</v>
      </c>
      <c r="N427" s="95" t="n">
        <v>34100</v>
      </c>
      <c r="O427" s="95" t="n">
        <v>44700</v>
      </c>
      <c r="S427" s="91" t="n">
        <v>0.49</v>
      </c>
      <c r="T427" s="79" t="n">
        <f aca="false">B427*$AI$23/$AI$418</f>
        <v>115681.02530253</v>
      </c>
      <c r="U427" s="79" t="n">
        <f aca="false">C427*$AI$23/$AI$418</f>
        <v>151547.194719472</v>
      </c>
      <c r="V427" s="84"/>
      <c r="W427" s="91" t="n">
        <v>0.49</v>
      </c>
      <c r="X427" s="79" t="n">
        <f aca="false">F427*$AI$23/$AI$418</f>
        <v>57840.5126512651</v>
      </c>
      <c r="Y427" s="79" t="n">
        <f aca="false">G427*$AI$23/$AI$418</f>
        <v>75773.597359736</v>
      </c>
      <c r="Z427" s="80"/>
      <c r="AA427" s="91" t="n">
        <v>0.39</v>
      </c>
      <c r="AB427" s="79" t="n">
        <f aca="false">J427*$AI$23/$AI$418</f>
        <v>59355.9845984598</v>
      </c>
      <c r="AC427" s="79" t="n">
        <f aca="false">K427*$AI$23/$AI$418</f>
        <v>72742.6534653465</v>
      </c>
      <c r="AD427" s="105"/>
      <c r="AE427" s="91" t="n">
        <v>0.46</v>
      </c>
      <c r="AF427" s="79" t="n">
        <f aca="false">N427*$AI$23/$AI$418</f>
        <v>86129.3223322332</v>
      </c>
      <c r="AG427" s="79" t="n">
        <f aca="false">O427*$AI$23/$AI$418</f>
        <v>112902.660066007</v>
      </c>
      <c r="AH427" s="1" t="str">
        <f aca="false">IF(AC425="But Not Over",Y422,"")</f>
        <v/>
      </c>
      <c r="AI427" s="81" t="str">
        <f aca="false">IF(AC425="But Not Over",VLOOKUP(AH427,'CPI Data'!$A$19:$N$117,14),"")</f>
        <v/>
      </c>
    </row>
    <row r="428" customFormat="false" ht="12" hidden="false" customHeight="false" outlineLevel="0" collapsed="false">
      <c r="A428" s="91" t="n">
        <v>0.54</v>
      </c>
      <c r="B428" s="95" t="n">
        <v>60000</v>
      </c>
      <c r="C428" s="95" t="n">
        <v>85600</v>
      </c>
      <c r="D428" s="95"/>
      <c r="E428" s="91" t="n">
        <v>0.54</v>
      </c>
      <c r="F428" s="95" t="n">
        <v>30000</v>
      </c>
      <c r="G428" s="95" t="n">
        <v>42800</v>
      </c>
      <c r="H428" s="102"/>
      <c r="I428" s="91" t="n">
        <v>0.44</v>
      </c>
      <c r="J428" s="95" t="n">
        <v>28800</v>
      </c>
      <c r="K428" s="95" t="n">
        <v>34100</v>
      </c>
      <c r="L428" s="104"/>
      <c r="M428" s="91" t="n">
        <v>0.54</v>
      </c>
      <c r="N428" s="95" t="n">
        <v>44700</v>
      </c>
      <c r="O428" s="95" t="n">
        <v>60600</v>
      </c>
      <c r="S428" s="91" t="n">
        <v>0.54</v>
      </c>
      <c r="T428" s="79" t="n">
        <f aca="false">B428*$AI$23/$AI$418</f>
        <v>151547.194719472</v>
      </c>
      <c r="U428" s="79" t="n">
        <f aca="false">C428*$AI$23/$AI$418</f>
        <v>216207.331133113</v>
      </c>
      <c r="V428" s="84"/>
      <c r="W428" s="91" t="n">
        <v>0.54</v>
      </c>
      <c r="X428" s="79" t="n">
        <f aca="false">F428*$AI$23/$AI$418</f>
        <v>75773.597359736</v>
      </c>
      <c r="Y428" s="79" t="n">
        <f aca="false">G428*$AI$23/$AI$418</f>
        <v>108103.665566557</v>
      </c>
      <c r="Z428" s="80"/>
      <c r="AA428" s="91" t="n">
        <v>0.44</v>
      </c>
      <c r="AB428" s="79" t="n">
        <f aca="false">J428*$AI$23/$AI$418</f>
        <v>72742.6534653465</v>
      </c>
      <c r="AC428" s="79" t="n">
        <f aca="false">K428*$AI$23/$AI$418</f>
        <v>86129.3223322332</v>
      </c>
      <c r="AD428" s="105"/>
      <c r="AE428" s="91" t="n">
        <v>0.54</v>
      </c>
      <c r="AF428" s="79" t="n">
        <f aca="false">N428*$AI$23/$AI$418</f>
        <v>112902.660066007</v>
      </c>
      <c r="AG428" s="79" t="n">
        <f aca="false">O428*$AI$23/$AI$418</f>
        <v>153062.666666667</v>
      </c>
      <c r="AH428" s="1" t="str">
        <f aca="false">IF(AC426="But Not Over",Y423,"")</f>
        <v/>
      </c>
      <c r="AI428" s="81" t="str">
        <f aca="false">IF(AC426="But Not Over",VLOOKUP(AH428,'CPI Data'!$A$19:$N$117,14),"")</f>
        <v/>
      </c>
    </row>
    <row r="429" customFormat="false" ht="12" hidden="false" customHeight="false" outlineLevel="0" collapsed="false">
      <c r="A429" s="91" t="n">
        <v>0.59</v>
      </c>
      <c r="B429" s="95" t="n">
        <v>85600</v>
      </c>
      <c r="C429" s="92" t="n">
        <v>109400</v>
      </c>
      <c r="D429" s="92"/>
      <c r="E429" s="91" t="n">
        <v>0.59</v>
      </c>
      <c r="F429" s="95" t="n">
        <v>42800</v>
      </c>
      <c r="G429" s="95" t="n">
        <v>54700</v>
      </c>
      <c r="H429" s="102"/>
      <c r="I429" s="91" t="n">
        <v>0.49</v>
      </c>
      <c r="J429" s="95" t="n">
        <v>34100</v>
      </c>
      <c r="K429" s="95" t="n">
        <v>41500</v>
      </c>
      <c r="L429" s="103"/>
      <c r="M429" s="91" t="n">
        <v>0.59</v>
      </c>
      <c r="N429" s="95" t="n">
        <v>60600</v>
      </c>
      <c r="O429" s="92" t="n">
        <v>81800</v>
      </c>
      <c r="S429" s="91" t="n">
        <v>0.59</v>
      </c>
      <c r="T429" s="79" t="n">
        <f aca="false">B429*$AI$23/$AI$418</f>
        <v>216207.331133113</v>
      </c>
      <c r="U429" s="79" t="n">
        <f aca="false">C429*$AI$23/$AI$418</f>
        <v>276321.05170517</v>
      </c>
      <c r="W429" s="91" t="n">
        <v>0.59</v>
      </c>
      <c r="X429" s="79" t="n">
        <f aca="false">F429*$AI$23/$AI$418</f>
        <v>108103.665566557</v>
      </c>
      <c r="Y429" s="79" t="n">
        <f aca="false">G429*$AI$23/$AI$418</f>
        <v>138160.525852585</v>
      </c>
      <c r="Z429" s="80"/>
      <c r="AA429" s="91" t="n">
        <v>0.49</v>
      </c>
      <c r="AB429" s="79" t="n">
        <f aca="false">J429*$AI$23/$AI$418</f>
        <v>86129.3223322332</v>
      </c>
      <c r="AC429" s="79" t="n">
        <f aca="false">K429*$AI$23/$AI$418</f>
        <v>104820.143014301</v>
      </c>
      <c r="AD429" s="98"/>
      <c r="AE429" s="91" t="n">
        <v>0.59</v>
      </c>
      <c r="AF429" s="79" t="n">
        <f aca="false">N429*$AI$23/$AI$418</f>
        <v>153062.666666667</v>
      </c>
      <c r="AG429" s="79" t="n">
        <f aca="false">O429*$AI$23/$AI$418</f>
        <v>206609.342134213</v>
      </c>
      <c r="AH429" s="1" t="str">
        <f aca="false">IF(AC427="But Not Over",Y424,"")</f>
        <v/>
      </c>
      <c r="AI429" s="81" t="str">
        <f aca="false">IF(AC427="But Not Over",VLOOKUP(AH429,'CPI Data'!$A$19:$N$117,14),"")</f>
        <v/>
      </c>
    </row>
    <row r="430" customFormat="false" ht="12" hidden="false" customHeight="false" outlineLevel="0" collapsed="false">
      <c r="A430" s="91" t="n">
        <v>0.64</v>
      </c>
      <c r="B430" s="92" t="n">
        <v>109400</v>
      </c>
      <c r="C430" s="92" t="n">
        <v>162400</v>
      </c>
      <c r="D430" s="92"/>
      <c r="E430" s="91" t="n">
        <v>0.64</v>
      </c>
      <c r="F430" s="95" t="n">
        <v>54700</v>
      </c>
      <c r="G430" s="95" t="n">
        <v>81200</v>
      </c>
      <c r="H430" s="102"/>
      <c r="I430" s="91" t="n">
        <v>0.55</v>
      </c>
      <c r="J430" s="95" t="n">
        <v>41500</v>
      </c>
      <c r="K430" s="92" t="n">
        <v>55300</v>
      </c>
      <c r="L430" s="103"/>
      <c r="M430" s="91" t="n">
        <v>0.63</v>
      </c>
      <c r="N430" s="92" t="n">
        <v>81800</v>
      </c>
      <c r="O430" s="92" t="n">
        <v>108300</v>
      </c>
      <c r="S430" s="91" t="n">
        <v>0.64</v>
      </c>
      <c r="T430" s="79" t="n">
        <f aca="false">B430*$AI$23/$AI$418</f>
        <v>276321.05170517</v>
      </c>
      <c r="U430" s="79" t="n">
        <f aca="false">C430*$AI$23/$AI$418</f>
        <v>410187.740374037</v>
      </c>
      <c r="W430" s="91" t="n">
        <v>0.64</v>
      </c>
      <c r="X430" s="79" t="n">
        <f aca="false">F430*$AI$23/$AI$418</f>
        <v>138160.525852585</v>
      </c>
      <c r="Y430" s="79" t="n">
        <f aca="false">G430*$AI$23/$AI$418</f>
        <v>205093.870187019</v>
      </c>
      <c r="Z430" s="80"/>
      <c r="AA430" s="91" t="n">
        <v>0.55</v>
      </c>
      <c r="AB430" s="79" t="n">
        <f aca="false">J430*$AI$23/$AI$418</f>
        <v>104820.143014301</v>
      </c>
      <c r="AC430" s="79" t="n">
        <f aca="false">K430*$AI$23/$AI$418</f>
        <v>139675.99779978</v>
      </c>
      <c r="AD430" s="98"/>
      <c r="AE430" s="91" t="n">
        <v>0.63</v>
      </c>
      <c r="AF430" s="79" t="n">
        <f aca="false">N430*$AI$23/$AI$418</f>
        <v>206609.342134213</v>
      </c>
      <c r="AG430" s="79" t="n">
        <f aca="false">O430*$AI$23/$AI$418</f>
        <v>273542.686468647</v>
      </c>
      <c r="AH430" s="1" t="str">
        <f aca="false">IF(AC428="But Not Over",Y425,"")</f>
        <v/>
      </c>
      <c r="AI430" s="81" t="str">
        <f aca="false">IF(AC428="But Not Over",VLOOKUP(AH430,'CPI Data'!$A$19:$N$117,14),"")</f>
        <v/>
      </c>
    </row>
    <row r="431" customFormat="false" ht="12" hidden="false" customHeight="false" outlineLevel="0" collapsed="false">
      <c r="A431" s="91" t="n">
        <v>0.68</v>
      </c>
      <c r="B431" s="92" t="n">
        <v>162400</v>
      </c>
      <c r="C431" s="92" t="n">
        <v>215400</v>
      </c>
      <c r="D431" s="92"/>
      <c r="E431" s="91" t="n">
        <v>0.68</v>
      </c>
      <c r="F431" s="95" t="n">
        <v>81200</v>
      </c>
      <c r="G431" s="92" t="n">
        <v>107700</v>
      </c>
      <c r="H431" s="102"/>
      <c r="I431" s="91" t="n">
        <v>0.63</v>
      </c>
      <c r="J431" s="92" t="n">
        <v>55300</v>
      </c>
      <c r="K431" s="92" t="n">
        <v>81800</v>
      </c>
      <c r="L431" s="103"/>
      <c r="M431" s="91" t="n">
        <v>0.68</v>
      </c>
      <c r="N431" s="92" t="n">
        <v>108300</v>
      </c>
      <c r="O431" s="92" t="n">
        <v>161300</v>
      </c>
      <c r="S431" s="91" t="n">
        <v>0.68</v>
      </c>
      <c r="T431" s="79" t="n">
        <f aca="false">B431*$AI$23/$AI$418</f>
        <v>410187.740374037</v>
      </c>
      <c r="U431" s="79" t="n">
        <f aca="false">C431*$AI$23/$AI$418</f>
        <v>544054.429042904</v>
      </c>
      <c r="W431" s="91" t="n">
        <v>0.68</v>
      </c>
      <c r="X431" s="79" t="n">
        <f aca="false">F431*$AI$23/$AI$418</f>
        <v>205093.870187019</v>
      </c>
      <c r="Y431" s="79" t="n">
        <f aca="false">G431*$AI$23/$AI$418</f>
        <v>272027.214521452</v>
      </c>
      <c r="Z431" s="80"/>
      <c r="AA431" s="91" t="n">
        <v>0.63</v>
      </c>
      <c r="AB431" s="79" t="n">
        <f aca="false">J431*$AI$23/$AI$418</f>
        <v>139675.99779978</v>
      </c>
      <c r="AC431" s="79" t="n">
        <f aca="false">K431*$AI$23/$AI$418</f>
        <v>206609.342134213</v>
      </c>
      <c r="AD431" s="98"/>
      <c r="AE431" s="91" t="n">
        <v>0.68</v>
      </c>
      <c r="AF431" s="79" t="n">
        <f aca="false">N431*$AI$23/$AI$418</f>
        <v>273542.686468647</v>
      </c>
      <c r="AG431" s="79" t="n">
        <f aca="false">O431*$AI$23/$AI$418</f>
        <v>407409.375137514</v>
      </c>
      <c r="AH431" s="1" t="str">
        <f aca="false">IF(AC429="But Not Over",Y426,"")</f>
        <v/>
      </c>
      <c r="AI431" s="81" t="str">
        <f aca="false">IF(AC429="But Not Over",VLOOKUP(AH431,'CPI Data'!$A$19:$N$117,14),"")</f>
        <v/>
      </c>
    </row>
    <row r="432" customFormat="false" ht="12" hidden="false" customHeight="false" outlineLevel="0" collapsed="false">
      <c r="A432" s="91" t="n">
        <v>0.7</v>
      </c>
      <c r="B432" s="92" t="n">
        <v>215400</v>
      </c>
      <c r="C432" s="95" t="s">
        <v>18</v>
      </c>
      <c r="D432" s="95"/>
      <c r="E432" s="91" t="n">
        <v>0.7</v>
      </c>
      <c r="F432" s="92" t="n">
        <v>107700</v>
      </c>
      <c r="G432" s="95" t="s">
        <v>18</v>
      </c>
      <c r="H432" s="102"/>
      <c r="I432" s="91" t="n">
        <v>0.68</v>
      </c>
      <c r="J432" s="92" t="n">
        <v>81800</v>
      </c>
      <c r="K432" s="92" t="n">
        <v>108300</v>
      </c>
      <c r="L432" s="104"/>
      <c r="M432" s="91" t="n">
        <v>0.7</v>
      </c>
      <c r="N432" s="92" t="n">
        <v>161300</v>
      </c>
      <c r="O432" s="95" t="s">
        <v>18</v>
      </c>
      <c r="S432" s="91" t="n">
        <v>0.7</v>
      </c>
      <c r="T432" s="79" t="n">
        <f aca="false">B432*$AI$23/$AI$418</f>
        <v>544054.429042904</v>
      </c>
      <c r="U432" s="79" t="s">
        <v>18</v>
      </c>
      <c r="V432" s="84"/>
      <c r="W432" s="91" t="n">
        <v>0.7</v>
      </c>
      <c r="X432" s="79" t="n">
        <f aca="false">F432*$AI$23/$AI$418</f>
        <v>272027.214521452</v>
      </c>
      <c r="Y432" s="79" t="s">
        <v>18</v>
      </c>
      <c r="Z432" s="80"/>
      <c r="AA432" s="91" t="n">
        <v>0.68</v>
      </c>
      <c r="AB432" s="79" t="n">
        <f aca="false">J432*$AI$23/$AI$418</f>
        <v>206609.342134213</v>
      </c>
      <c r="AC432" s="79" t="n">
        <f aca="false">K432*$AI$23/$AI$418</f>
        <v>273542.686468647</v>
      </c>
      <c r="AD432" s="105"/>
      <c r="AE432" s="91" t="n">
        <v>0.7</v>
      </c>
      <c r="AF432" s="79" t="n">
        <f aca="false">N432*$AI$23/$AI$418</f>
        <v>407409.375137514</v>
      </c>
      <c r="AG432" s="79" t="s">
        <v>18</v>
      </c>
      <c r="AH432" s="1" t="str">
        <f aca="false">IF(AC430="But Not Over",Y427,"")</f>
        <v/>
      </c>
      <c r="AI432" s="81" t="str">
        <f aca="false">IF(AC430="But Not Over",VLOOKUP(AH432,'CPI Data'!$A$19:$N$117,14),"")</f>
        <v/>
      </c>
    </row>
    <row r="433" customFormat="false" ht="12" hidden="false" customHeight="false" outlineLevel="0" collapsed="false">
      <c r="A433" s="64"/>
      <c r="E433" s="64"/>
      <c r="H433" s="64"/>
      <c r="I433" s="91" t="n">
        <v>0.7</v>
      </c>
      <c r="J433" s="92" t="n">
        <v>108300</v>
      </c>
      <c r="K433" s="95" t="s">
        <v>18</v>
      </c>
      <c r="L433" s="97"/>
      <c r="M433" s="64"/>
      <c r="S433" s="64"/>
      <c r="W433" s="64"/>
      <c r="Z433" s="80"/>
      <c r="AA433" s="91" t="n">
        <v>0.7</v>
      </c>
      <c r="AB433" s="79" t="n">
        <f aca="false">J433*$AI$23/$AI$418</f>
        <v>273542.686468647</v>
      </c>
      <c r="AC433" s="79" t="s">
        <v>18</v>
      </c>
      <c r="AD433" s="98"/>
      <c r="AE433" s="64"/>
      <c r="AH433" s="1" t="str">
        <f aca="false">IF(AC431="But Not Over",Y428,"")</f>
        <v/>
      </c>
      <c r="AI433" s="81" t="str">
        <f aca="false">IF(AC431="But Not Over",VLOOKUP(AH433,'CPI Data'!$A$19:$N$117,14),"")</f>
        <v/>
      </c>
    </row>
    <row r="434" customFormat="false" ht="12" hidden="false" customHeight="true" outlineLevel="0" collapsed="false">
      <c r="A434" s="66" t="s">
        <v>33</v>
      </c>
      <c r="B434" s="42"/>
      <c r="C434" s="42"/>
      <c r="E434" s="42"/>
      <c r="F434" s="42"/>
      <c r="G434" s="42"/>
      <c r="H434" s="67"/>
      <c r="I434" s="42"/>
      <c r="J434" s="42"/>
      <c r="K434" s="42"/>
      <c r="L434" s="42"/>
      <c r="M434" s="42"/>
      <c r="N434" s="42"/>
      <c r="O434" s="42"/>
      <c r="S434" s="66" t="s">
        <v>33</v>
      </c>
      <c r="T434" s="45"/>
      <c r="U434" s="45"/>
      <c r="W434" s="42"/>
      <c r="X434" s="45"/>
      <c r="Y434" s="45"/>
      <c r="Z434" s="68"/>
      <c r="AA434" s="42"/>
      <c r="AB434" s="45"/>
      <c r="AC434" s="45"/>
      <c r="AD434" s="47"/>
      <c r="AE434" s="42"/>
      <c r="AF434" s="45"/>
      <c r="AG434" s="45"/>
      <c r="AH434" s="1" t="str">
        <f aca="false">IF(AC432="But Not Over",Y429,"")</f>
        <v/>
      </c>
      <c r="AI434" s="81" t="str">
        <f aca="false">IF(AC432="But Not Over",VLOOKUP(AH434,'CPI Data'!$A$19:$N$117,14),"")</f>
        <v/>
      </c>
    </row>
    <row r="435" customFormat="false" ht="12" hidden="false" customHeight="false" outlineLevel="0" collapsed="false">
      <c r="A435" s="64"/>
      <c r="E435" s="64"/>
      <c r="H435" s="64"/>
      <c r="I435" s="64"/>
      <c r="L435" s="97"/>
      <c r="M435" s="64"/>
      <c r="S435" s="64"/>
      <c r="W435" s="64"/>
      <c r="Z435" s="80"/>
      <c r="AA435" s="64"/>
      <c r="AD435" s="98"/>
      <c r="AE435" s="64"/>
      <c r="AH435" s="1" t="str">
        <f aca="false">IF(AC433="But Not Over",Y430,"")</f>
        <v/>
      </c>
      <c r="AI435" s="81" t="str">
        <f aca="false">IF(AC433="But Not Over",VLOOKUP(AH435,'CPI Data'!$A$19:$N$117,14),"")</f>
        <v/>
      </c>
    </row>
    <row r="436" customFormat="false" ht="12.75" hidden="false" customHeight="false" outlineLevel="0" collapsed="false">
      <c r="A436" s="64"/>
      <c r="B436" s="74"/>
      <c r="C436" s="43" t="s">
        <v>7</v>
      </c>
      <c r="E436" s="64"/>
      <c r="F436" s="74"/>
      <c r="G436" s="75" t="n">
        <v>1980</v>
      </c>
      <c r="H436" s="75"/>
      <c r="I436" s="75"/>
      <c r="L436" s="97"/>
      <c r="M436" s="64"/>
      <c r="N436" s="74"/>
      <c r="S436" s="64"/>
      <c r="T436" s="77"/>
      <c r="U436" s="69" t="s">
        <v>21</v>
      </c>
      <c r="W436" s="64"/>
      <c r="X436" s="77"/>
      <c r="Y436" s="75" t="n">
        <v>1980</v>
      </c>
      <c r="Z436" s="75"/>
      <c r="AA436" s="75"/>
      <c r="AB436" s="46" t="str">
        <f aca="false">CONCATENATE("CPI: ",AI441)</f>
        <v>CPI: 82.4</v>
      </c>
      <c r="AD436" s="98"/>
      <c r="AE436" s="64"/>
      <c r="AF436" s="77"/>
      <c r="AH436" s="1" t="str">
        <f aca="false">IF(AC434="But Not Over",Y431,"")</f>
        <v/>
      </c>
      <c r="AI436" s="81" t="str">
        <f aca="false">IF(AC434="But Not Over",VLOOKUP(AH436,'CPI Data'!$A$19:$N$117,14),"")</f>
        <v/>
      </c>
    </row>
    <row r="437" customFormat="false" ht="12" hidden="false" customHeight="false" outlineLevel="0" collapsed="false">
      <c r="A437" s="49"/>
      <c r="B437" s="49" t="s">
        <v>8</v>
      </c>
      <c r="C437" s="50"/>
      <c r="D437" s="50"/>
      <c r="E437" s="49"/>
      <c r="F437" s="49" t="s">
        <v>9</v>
      </c>
      <c r="G437" s="50"/>
      <c r="H437" s="49"/>
      <c r="I437" s="49"/>
      <c r="J437" s="49" t="s">
        <v>10</v>
      </c>
      <c r="K437" s="48"/>
      <c r="L437" s="48"/>
      <c r="M437" s="48"/>
      <c r="N437" s="49" t="s">
        <v>11</v>
      </c>
      <c r="O437" s="50"/>
      <c r="S437" s="49"/>
      <c r="T437" s="51" t="s">
        <v>8</v>
      </c>
      <c r="U437" s="99"/>
      <c r="V437" s="53"/>
      <c r="W437" s="49"/>
      <c r="X437" s="51" t="s">
        <v>9</v>
      </c>
      <c r="Y437" s="99"/>
      <c r="Z437" s="54"/>
      <c r="AA437" s="49"/>
      <c r="AB437" s="51" t="s">
        <v>10</v>
      </c>
      <c r="AC437" s="52"/>
      <c r="AD437" s="55"/>
      <c r="AE437" s="48"/>
      <c r="AF437" s="51" t="s">
        <v>11</v>
      </c>
      <c r="AG437" s="99"/>
      <c r="AH437" s="1" t="str">
        <f aca="false">IF(AC435="But Not Over",Y432,"")</f>
        <v/>
      </c>
      <c r="AI437" s="81" t="str">
        <f aca="false">IF(AC435="But Not Over",VLOOKUP(AH437,'CPI Data'!$A$19:$N$117,14),"")</f>
        <v/>
      </c>
    </row>
    <row r="438" customFormat="false" ht="12" hidden="false" customHeight="false" outlineLevel="0" collapsed="false">
      <c r="A438" s="56" t="s">
        <v>12</v>
      </c>
      <c r="B438" s="57" t="s">
        <v>13</v>
      </c>
      <c r="C438" s="57"/>
      <c r="D438" s="100"/>
      <c r="E438" s="56" t="s">
        <v>12</v>
      </c>
      <c r="F438" s="57" t="s">
        <v>13</v>
      </c>
      <c r="G438" s="57"/>
      <c r="H438" s="100"/>
      <c r="I438" s="56" t="s">
        <v>12</v>
      </c>
      <c r="J438" s="57" t="s">
        <v>13</v>
      </c>
      <c r="K438" s="57"/>
      <c r="L438" s="106"/>
      <c r="M438" s="56" t="s">
        <v>12</v>
      </c>
      <c r="N438" s="57" t="s">
        <v>13</v>
      </c>
      <c r="O438" s="57"/>
      <c r="S438" s="56" t="s">
        <v>12</v>
      </c>
      <c r="T438" s="58" t="s">
        <v>13</v>
      </c>
      <c r="U438" s="58"/>
      <c r="V438" s="101"/>
      <c r="W438" s="56" t="s">
        <v>12</v>
      </c>
      <c r="X438" s="58" t="s">
        <v>13</v>
      </c>
      <c r="Y438" s="58"/>
      <c r="Z438" s="101"/>
      <c r="AA438" s="56" t="s">
        <v>12</v>
      </c>
      <c r="AB438" s="58" t="s">
        <v>13</v>
      </c>
      <c r="AC438" s="58"/>
      <c r="AD438" s="107"/>
      <c r="AE438" s="56" t="s">
        <v>12</v>
      </c>
      <c r="AF438" s="58" t="s">
        <v>13</v>
      </c>
      <c r="AG438" s="58"/>
      <c r="AH438" s="1" t="str">
        <f aca="false">IF(AC436="But Not Over",Y433,"")</f>
        <v/>
      </c>
      <c r="AI438" s="81" t="str">
        <f aca="false">IF(AC436="But Not Over",VLOOKUP(AH438,'CPI Data'!$A$19:$N$117,14),"")</f>
        <v/>
      </c>
    </row>
    <row r="439" customFormat="false" ht="12" hidden="false" customHeight="false" outlineLevel="0" collapsed="false">
      <c r="A439" s="59" t="s">
        <v>14</v>
      </c>
      <c r="B439" s="60" t="s">
        <v>15</v>
      </c>
      <c r="C439" s="60" t="s">
        <v>16</v>
      </c>
      <c r="D439" s="100"/>
      <c r="E439" s="59" t="s">
        <v>14</v>
      </c>
      <c r="F439" s="60" t="s">
        <v>15</v>
      </c>
      <c r="G439" s="60" t="s">
        <v>16</v>
      </c>
      <c r="H439" s="100"/>
      <c r="I439" s="59" t="s">
        <v>14</v>
      </c>
      <c r="J439" s="60" t="s">
        <v>15</v>
      </c>
      <c r="K439" s="60" t="s">
        <v>16</v>
      </c>
      <c r="L439" s="106"/>
      <c r="M439" s="59" t="s">
        <v>14</v>
      </c>
      <c r="N439" s="60" t="s">
        <v>15</v>
      </c>
      <c r="O439" s="60" t="s">
        <v>16</v>
      </c>
      <c r="S439" s="59" t="s">
        <v>14</v>
      </c>
      <c r="T439" s="61" t="s">
        <v>15</v>
      </c>
      <c r="U439" s="61" t="s">
        <v>16</v>
      </c>
      <c r="V439" s="101"/>
      <c r="W439" s="59" t="s">
        <v>14</v>
      </c>
      <c r="X439" s="61" t="s">
        <v>15</v>
      </c>
      <c r="Y439" s="61" t="s">
        <v>16</v>
      </c>
      <c r="Z439" s="101"/>
      <c r="AA439" s="59" t="s">
        <v>14</v>
      </c>
      <c r="AB439" s="61" t="s">
        <v>15</v>
      </c>
      <c r="AC439" s="61" t="s">
        <v>16</v>
      </c>
      <c r="AD439" s="107"/>
      <c r="AE439" s="59" t="s">
        <v>14</v>
      </c>
      <c r="AF439" s="61" t="s">
        <v>15</v>
      </c>
      <c r="AG439" s="61" t="s">
        <v>16</v>
      </c>
      <c r="AH439" s="1" t="str">
        <f aca="false">IF(AC437="But Not Over",Y434,"")</f>
        <v/>
      </c>
      <c r="AI439" s="81" t="str">
        <f aca="false">IF(AC437="But Not Over",VLOOKUP(AH439,'CPI Data'!$A$19:$N$117,14),"")</f>
        <v/>
      </c>
    </row>
    <row r="440" customFormat="false" ht="12" hidden="false" customHeight="false" outlineLevel="0" collapsed="false">
      <c r="A440" s="91" t="n">
        <v>0</v>
      </c>
      <c r="B440" s="95" t="n">
        <v>0</v>
      </c>
      <c r="C440" s="95" t="n">
        <v>3400</v>
      </c>
      <c r="D440" s="95"/>
      <c r="E440" s="91" t="n">
        <v>0</v>
      </c>
      <c r="F440" s="95" t="n">
        <v>0</v>
      </c>
      <c r="G440" s="95" t="n">
        <v>1700</v>
      </c>
      <c r="H440" s="102"/>
      <c r="I440" s="91" t="n">
        <v>0</v>
      </c>
      <c r="J440" s="95" t="n">
        <v>0</v>
      </c>
      <c r="K440" s="95" t="n">
        <v>2300</v>
      </c>
      <c r="L440" s="104"/>
      <c r="M440" s="91" t="n">
        <v>0</v>
      </c>
      <c r="N440" s="95" t="n">
        <v>0</v>
      </c>
      <c r="O440" s="95" t="n">
        <v>2300</v>
      </c>
      <c r="S440" s="91" t="n">
        <v>0</v>
      </c>
      <c r="T440" s="79" t="n">
        <f aca="false">B440*$AI$23/$AI$441</f>
        <v>0</v>
      </c>
      <c r="U440" s="79" t="n">
        <f aca="false">C440*$AI$23/$AI$441</f>
        <v>9473.53883495146</v>
      </c>
      <c r="V440" s="84" t="n">
        <f aca="false">D440*$AI$23/$AI$441</f>
        <v>0</v>
      </c>
      <c r="W440" s="91" t="n">
        <v>0</v>
      </c>
      <c r="X440" s="79" t="n">
        <f aca="false">F440*$AI$23/$AI$441</f>
        <v>0</v>
      </c>
      <c r="Y440" s="79" t="n">
        <f aca="false">G440*$AI$23/$AI$441</f>
        <v>4736.76941747573</v>
      </c>
      <c r="Z440" s="84" t="n">
        <f aca="false">H440*$AI$23/$AI$441</f>
        <v>0</v>
      </c>
      <c r="AA440" s="91" t="n">
        <v>0</v>
      </c>
      <c r="AB440" s="79" t="n">
        <f aca="false">J440*$AI$23/$AI$441</f>
        <v>0</v>
      </c>
      <c r="AC440" s="79" t="n">
        <f aca="false">K440*$AI$23/$AI$441</f>
        <v>6408.57038834951</v>
      </c>
      <c r="AD440" s="84" t="n">
        <f aca="false">L440*$AI$23/$AI$441</f>
        <v>0</v>
      </c>
      <c r="AE440" s="91" t="n">
        <v>0</v>
      </c>
      <c r="AF440" s="79" t="n">
        <f aca="false">N440*$AI$23/$AI$441</f>
        <v>0</v>
      </c>
      <c r="AG440" s="79" t="n">
        <f aca="false">O440*$AI$23/$AI$441</f>
        <v>6408.57038834951</v>
      </c>
      <c r="AH440" s="1" t="str">
        <f aca="false">IF(AC438="But Not Over",Y435,"")</f>
        <v/>
      </c>
      <c r="AI440" s="81" t="str">
        <f aca="false">IF(AC438="But Not Over",VLOOKUP(AH440,'CPI Data'!$A$19:$N$117,14),"")</f>
        <v/>
      </c>
    </row>
    <row r="441" customFormat="false" ht="12" hidden="false" customHeight="false" outlineLevel="0" collapsed="false">
      <c r="A441" s="91" t="n">
        <v>0.14</v>
      </c>
      <c r="B441" s="95" t="n">
        <v>3400</v>
      </c>
      <c r="C441" s="95" t="n">
        <v>5500</v>
      </c>
      <c r="D441" s="95"/>
      <c r="E441" s="91" t="n">
        <v>0.14</v>
      </c>
      <c r="F441" s="95" t="n">
        <v>1700</v>
      </c>
      <c r="G441" s="95" t="n">
        <v>2750</v>
      </c>
      <c r="H441" s="102"/>
      <c r="I441" s="91" t="n">
        <v>0.14</v>
      </c>
      <c r="J441" s="95" t="n">
        <v>2300</v>
      </c>
      <c r="K441" s="95" t="n">
        <v>3400</v>
      </c>
      <c r="L441" s="104"/>
      <c r="M441" s="91" t="n">
        <v>0.14</v>
      </c>
      <c r="N441" s="95" t="n">
        <v>2300</v>
      </c>
      <c r="O441" s="95" t="n">
        <v>4400</v>
      </c>
      <c r="S441" s="91" t="n">
        <v>0.14</v>
      </c>
      <c r="T441" s="79" t="n">
        <f aca="false">B441*$AI$23/$AI$441</f>
        <v>9473.53883495146</v>
      </c>
      <c r="U441" s="79" t="n">
        <f aca="false">C441*$AI$23/$AI$441</f>
        <v>15324.8422330097</v>
      </c>
      <c r="V441" s="84"/>
      <c r="W441" s="91" t="n">
        <v>0.14</v>
      </c>
      <c r="X441" s="79" t="n">
        <f aca="false">F441*$AI$23/$AI$441</f>
        <v>4736.76941747573</v>
      </c>
      <c r="Y441" s="79" t="n">
        <f aca="false">G441*$AI$23/$AI$441</f>
        <v>7662.42111650485</v>
      </c>
      <c r="Z441" s="80"/>
      <c r="AA441" s="91" t="n">
        <v>0.14</v>
      </c>
      <c r="AB441" s="79" t="n">
        <f aca="false">J441*$AI$23/$AI$441</f>
        <v>6408.57038834951</v>
      </c>
      <c r="AC441" s="79" t="n">
        <f aca="false">K441*$AI$23/$AI$441</f>
        <v>9473.53883495146</v>
      </c>
      <c r="AD441" s="105"/>
      <c r="AE441" s="91" t="n">
        <v>0.14</v>
      </c>
      <c r="AF441" s="79" t="n">
        <f aca="false">N441*$AI$23/$AI$441</f>
        <v>6408.57038834951</v>
      </c>
      <c r="AG441" s="79" t="n">
        <f aca="false">O441*$AI$23/$AI$441</f>
        <v>12259.8737864078</v>
      </c>
      <c r="AH441" s="1" t="n">
        <f aca="false">IF(AC439="But Not Over",Y436,"")</f>
        <v>1980</v>
      </c>
      <c r="AI441" s="81" t="n">
        <f aca="false">IF(AC439="But Not Over",VLOOKUP(AH441,'CPI Data'!$A$19:$N$117,14),"")</f>
        <v>82.4</v>
      </c>
    </row>
    <row r="442" customFormat="false" ht="12" hidden="false" customHeight="false" outlineLevel="0" collapsed="false">
      <c r="A442" s="91" t="n">
        <v>0.16</v>
      </c>
      <c r="B442" s="95" t="n">
        <v>5500</v>
      </c>
      <c r="C442" s="95" t="n">
        <v>7600</v>
      </c>
      <c r="D442" s="95"/>
      <c r="E442" s="91" t="n">
        <v>0.16</v>
      </c>
      <c r="F442" s="95" t="n">
        <v>2750</v>
      </c>
      <c r="G442" s="95" t="n">
        <v>3800</v>
      </c>
      <c r="H442" s="102"/>
      <c r="I442" s="91" t="n">
        <v>0.16</v>
      </c>
      <c r="J442" s="95" t="n">
        <v>3400</v>
      </c>
      <c r="K442" s="95" t="n">
        <v>4400</v>
      </c>
      <c r="L442" s="104"/>
      <c r="M442" s="91" t="n">
        <v>0.16</v>
      </c>
      <c r="N442" s="95" t="n">
        <v>4400</v>
      </c>
      <c r="O442" s="95" t="n">
        <v>6500</v>
      </c>
      <c r="S442" s="91" t="n">
        <v>0.16</v>
      </c>
      <c r="T442" s="79" t="n">
        <f aca="false">B442*$AI$23/$AI$441</f>
        <v>15324.8422330097</v>
      </c>
      <c r="U442" s="79" t="n">
        <f aca="false">C442*$AI$23/$AI$441</f>
        <v>21176.145631068</v>
      </c>
      <c r="V442" s="84"/>
      <c r="W442" s="91" t="n">
        <v>0.16</v>
      </c>
      <c r="X442" s="79" t="n">
        <f aca="false">F442*$AI$23/$AI$441</f>
        <v>7662.42111650485</v>
      </c>
      <c r="Y442" s="79" t="n">
        <f aca="false">G442*$AI$23/$AI$441</f>
        <v>10588.072815534</v>
      </c>
      <c r="Z442" s="80"/>
      <c r="AA442" s="91" t="n">
        <v>0.16</v>
      </c>
      <c r="AB442" s="79" t="n">
        <f aca="false">J442*$AI$23/$AI$441</f>
        <v>9473.53883495146</v>
      </c>
      <c r="AC442" s="79" t="n">
        <f aca="false">K442*$AI$23/$AI$441</f>
        <v>12259.8737864078</v>
      </c>
      <c r="AD442" s="105"/>
      <c r="AE442" s="91" t="n">
        <v>0.16</v>
      </c>
      <c r="AF442" s="79" t="n">
        <f aca="false">N442*$AI$23/$AI$441</f>
        <v>12259.8737864078</v>
      </c>
      <c r="AG442" s="79" t="n">
        <f aca="false">O442*$AI$23/$AI$441</f>
        <v>18111.177184466</v>
      </c>
      <c r="AH442" s="1" t="str">
        <f aca="false">IF(AC440="But Not Over",Y437,"")</f>
        <v/>
      </c>
      <c r="AI442" s="81" t="str">
        <f aca="false">IF(AC440="But Not Over",VLOOKUP(AH442,'CPI Data'!$A$19:$N$117,14),"")</f>
        <v/>
      </c>
    </row>
    <row r="443" customFormat="false" ht="12" hidden="false" customHeight="false" outlineLevel="0" collapsed="false">
      <c r="A443" s="91" t="n">
        <v>0.18</v>
      </c>
      <c r="B443" s="95" t="n">
        <v>7600</v>
      </c>
      <c r="C443" s="95" t="n">
        <v>11900</v>
      </c>
      <c r="D443" s="95"/>
      <c r="E443" s="91" t="n">
        <v>0.18</v>
      </c>
      <c r="F443" s="95" t="n">
        <v>3800</v>
      </c>
      <c r="G443" s="95" t="n">
        <v>5950</v>
      </c>
      <c r="H443" s="102"/>
      <c r="I443" s="91" t="n">
        <v>0.18</v>
      </c>
      <c r="J443" s="95" t="n">
        <v>4400</v>
      </c>
      <c r="K443" s="95" t="n">
        <v>6500</v>
      </c>
      <c r="L443" s="104"/>
      <c r="M443" s="91" t="n">
        <v>0.18</v>
      </c>
      <c r="N443" s="95" t="n">
        <v>6500</v>
      </c>
      <c r="O443" s="95" t="n">
        <v>8700</v>
      </c>
      <c r="S443" s="91" t="n">
        <v>0.18</v>
      </c>
      <c r="T443" s="79" t="n">
        <f aca="false">B443*$AI$23/$AI$441</f>
        <v>21176.145631068</v>
      </c>
      <c r="U443" s="79" t="n">
        <f aca="false">C443*$AI$23/$AI$441</f>
        <v>33157.3859223301</v>
      </c>
      <c r="V443" s="84"/>
      <c r="W443" s="91" t="n">
        <v>0.18</v>
      </c>
      <c r="X443" s="79" t="n">
        <f aca="false">F443*$AI$23/$AI$441</f>
        <v>10588.072815534</v>
      </c>
      <c r="Y443" s="79" t="n">
        <f aca="false">G443*$AI$23/$AI$441</f>
        <v>16578.692961165</v>
      </c>
      <c r="Z443" s="80"/>
      <c r="AA443" s="91" t="n">
        <v>0.18</v>
      </c>
      <c r="AB443" s="79" t="n">
        <f aca="false">J443*$AI$23/$AI$441</f>
        <v>12259.8737864078</v>
      </c>
      <c r="AC443" s="79" t="n">
        <f aca="false">K443*$AI$23/$AI$441</f>
        <v>18111.177184466</v>
      </c>
      <c r="AD443" s="105"/>
      <c r="AE443" s="91" t="n">
        <v>0.18</v>
      </c>
      <c r="AF443" s="79" t="n">
        <f aca="false">N443*$AI$23/$AI$441</f>
        <v>18111.177184466</v>
      </c>
      <c r="AG443" s="79" t="n">
        <f aca="false">O443*$AI$23/$AI$441</f>
        <v>24241.1140776699</v>
      </c>
      <c r="AH443" s="1" t="str">
        <f aca="false">IF(AC441="But Not Over",Y438,"")</f>
        <v/>
      </c>
      <c r="AI443" s="81" t="str">
        <f aca="false">IF(AC441="But Not Over",VLOOKUP(AH443,'CPI Data'!$A$19:$N$117,14),"")</f>
        <v/>
      </c>
    </row>
    <row r="444" customFormat="false" ht="12" hidden="false" customHeight="false" outlineLevel="0" collapsed="false">
      <c r="A444" s="91" t="n">
        <v>0.21</v>
      </c>
      <c r="B444" s="95" t="n">
        <v>11900</v>
      </c>
      <c r="C444" s="95" t="n">
        <v>16000</v>
      </c>
      <c r="D444" s="95"/>
      <c r="E444" s="91" t="n">
        <v>0.21</v>
      </c>
      <c r="F444" s="95" t="n">
        <v>5950</v>
      </c>
      <c r="G444" s="95" t="n">
        <v>8000</v>
      </c>
      <c r="H444" s="102"/>
      <c r="I444" s="91" t="n">
        <v>0.19</v>
      </c>
      <c r="J444" s="95" t="n">
        <v>6500</v>
      </c>
      <c r="K444" s="95" t="n">
        <v>8500</v>
      </c>
      <c r="L444" s="104"/>
      <c r="M444" s="91" t="n">
        <v>0.22</v>
      </c>
      <c r="N444" s="95" t="n">
        <v>8700</v>
      </c>
      <c r="O444" s="95" t="n">
        <v>11800</v>
      </c>
      <c r="S444" s="91" t="n">
        <v>0.21</v>
      </c>
      <c r="T444" s="79" t="n">
        <f aca="false">B444*$AI$23/$AI$441</f>
        <v>33157.3859223301</v>
      </c>
      <c r="U444" s="79" t="n">
        <f aca="false">C444*$AI$23/$AI$441</f>
        <v>44581.359223301</v>
      </c>
      <c r="V444" s="84"/>
      <c r="W444" s="91" t="n">
        <v>0.21</v>
      </c>
      <c r="X444" s="79" t="n">
        <f aca="false">F444*$AI$23/$AI$441</f>
        <v>16578.692961165</v>
      </c>
      <c r="Y444" s="79" t="n">
        <f aca="false">G444*$AI$23/$AI$441</f>
        <v>22290.6796116505</v>
      </c>
      <c r="Z444" s="80"/>
      <c r="AA444" s="91" t="n">
        <v>0.19</v>
      </c>
      <c r="AB444" s="79" t="n">
        <f aca="false">J444*$AI$23/$AI$441</f>
        <v>18111.177184466</v>
      </c>
      <c r="AC444" s="79" t="n">
        <f aca="false">K444*$AI$23/$AI$441</f>
        <v>23683.8470873786</v>
      </c>
      <c r="AD444" s="105"/>
      <c r="AE444" s="91" t="n">
        <v>0.22</v>
      </c>
      <c r="AF444" s="79" t="n">
        <f aca="false">N444*$AI$23/$AI$441</f>
        <v>24241.1140776699</v>
      </c>
      <c r="AG444" s="79" t="n">
        <f aca="false">O444*$AI$23/$AI$441</f>
        <v>32878.7524271845</v>
      </c>
      <c r="AH444" s="1" t="str">
        <f aca="false">IF(AC442="But Not Over",Y439,"")</f>
        <v/>
      </c>
      <c r="AI444" s="81" t="str">
        <f aca="false">IF(AC442="But Not Over",VLOOKUP(AH444,'CPI Data'!$A$19:$N$117,14),"")</f>
        <v/>
      </c>
    </row>
    <row r="445" customFormat="false" ht="12" hidden="false" customHeight="false" outlineLevel="0" collapsed="false">
      <c r="A445" s="91" t="n">
        <v>0.24</v>
      </c>
      <c r="B445" s="95" t="n">
        <v>16000</v>
      </c>
      <c r="C445" s="95" t="n">
        <v>20200</v>
      </c>
      <c r="D445" s="95"/>
      <c r="E445" s="91" t="n">
        <v>0.24</v>
      </c>
      <c r="F445" s="95" t="n">
        <v>8000</v>
      </c>
      <c r="G445" s="95" t="n">
        <v>10100</v>
      </c>
      <c r="H445" s="102"/>
      <c r="I445" s="91" t="n">
        <v>0.21</v>
      </c>
      <c r="J445" s="95" t="n">
        <v>8500</v>
      </c>
      <c r="K445" s="95" t="n">
        <v>10800</v>
      </c>
      <c r="L445" s="104"/>
      <c r="M445" s="91" t="n">
        <v>0.24</v>
      </c>
      <c r="N445" s="95" t="n">
        <v>11800</v>
      </c>
      <c r="O445" s="95" t="n">
        <v>15000</v>
      </c>
      <c r="S445" s="91" t="n">
        <v>0.24</v>
      </c>
      <c r="T445" s="79" t="n">
        <f aca="false">B445*$AI$23/$AI$441</f>
        <v>44581.359223301</v>
      </c>
      <c r="U445" s="79" t="n">
        <f aca="false">C445*$AI$23/$AI$441</f>
        <v>56283.9660194175</v>
      </c>
      <c r="V445" s="84"/>
      <c r="W445" s="91" t="n">
        <v>0.24</v>
      </c>
      <c r="X445" s="79" t="n">
        <f aca="false">F445*$AI$23/$AI$441</f>
        <v>22290.6796116505</v>
      </c>
      <c r="Y445" s="79" t="n">
        <f aca="false">G445*$AI$23/$AI$441</f>
        <v>28141.9830097087</v>
      </c>
      <c r="Z445" s="80"/>
      <c r="AA445" s="91" t="n">
        <v>0.21</v>
      </c>
      <c r="AB445" s="79" t="n">
        <f aca="false">J445*$AI$23/$AI$441</f>
        <v>23683.8470873786</v>
      </c>
      <c r="AC445" s="79" t="n">
        <f aca="false">K445*$AI$23/$AI$441</f>
        <v>30092.4174757281</v>
      </c>
      <c r="AD445" s="105"/>
      <c r="AE445" s="91" t="n">
        <v>0.24</v>
      </c>
      <c r="AF445" s="79" t="n">
        <f aca="false">N445*$AI$23/$AI$441</f>
        <v>32878.7524271845</v>
      </c>
      <c r="AG445" s="79" t="n">
        <f aca="false">O445*$AI$23/$AI$441</f>
        <v>41795.0242718447</v>
      </c>
      <c r="AH445" s="1" t="str">
        <f aca="false">IF(AC443="But Not Over",Y440,"")</f>
        <v/>
      </c>
      <c r="AI445" s="81" t="str">
        <f aca="false">IF(AC443="But Not Over",VLOOKUP(AH445,'CPI Data'!$A$19:$N$117,14),"")</f>
        <v/>
      </c>
    </row>
    <row r="446" customFormat="false" ht="12" hidden="false" customHeight="false" outlineLevel="0" collapsed="false">
      <c r="A446" s="91" t="n">
        <v>0.28</v>
      </c>
      <c r="B446" s="95" t="n">
        <v>20200</v>
      </c>
      <c r="C446" s="95" t="n">
        <v>24600</v>
      </c>
      <c r="D446" s="95"/>
      <c r="E446" s="91" t="n">
        <v>0.28</v>
      </c>
      <c r="F446" s="95" t="n">
        <v>10100</v>
      </c>
      <c r="G446" s="95" t="n">
        <v>12300</v>
      </c>
      <c r="H446" s="102"/>
      <c r="I446" s="91" t="n">
        <v>0.24</v>
      </c>
      <c r="J446" s="95" t="n">
        <v>10800</v>
      </c>
      <c r="K446" s="95" t="n">
        <v>12900</v>
      </c>
      <c r="L446" s="104"/>
      <c r="M446" s="91" t="n">
        <v>0.26</v>
      </c>
      <c r="N446" s="95" t="n">
        <v>15000</v>
      </c>
      <c r="O446" s="95" t="n">
        <v>18200</v>
      </c>
      <c r="S446" s="91" t="n">
        <v>0.28</v>
      </c>
      <c r="T446" s="79" t="n">
        <f aca="false">B446*$AI$23/$AI$441</f>
        <v>56283.9660194175</v>
      </c>
      <c r="U446" s="79" t="n">
        <f aca="false">C446*$AI$23/$AI$441</f>
        <v>68543.8398058252</v>
      </c>
      <c r="V446" s="84"/>
      <c r="W446" s="91" t="n">
        <v>0.28</v>
      </c>
      <c r="X446" s="79" t="n">
        <f aca="false">F446*$AI$23/$AI$441</f>
        <v>28141.9830097087</v>
      </c>
      <c r="Y446" s="79" t="n">
        <f aca="false">G446*$AI$23/$AI$441</f>
        <v>34271.9199029126</v>
      </c>
      <c r="Z446" s="80"/>
      <c r="AA446" s="91" t="n">
        <v>0.24</v>
      </c>
      <c r="AB446" s="79" t="n">
        <f aca="false">J446*$AI$23/$AI$441</f>
        <v>30092.4174757281</v>
      </c>
      <c r="AC446" s="79" t="n">
        <f aca="false">K446*$AI$23/$AI$441</f>
        <v>35943.7208737864</v>
      </c>
      <c r="AD446" s="105"/>
      <c r="AE446" s="91" t="n">
        <v>0.26</v>
      </c>
      <c r="AF446" s="79" t="n">
        <f aca="false">N446*$AI$23/$AI$441</f>
        <v>41795.0242718447</v>
      </c>
      <c r="AG446" s="79" t="n">
        <f aca="false">O446*$AI$23/$AI$441</f>
        <v>50711.2961165049</v>
      </c>
      <c r="AH446" s="1" t="str">
        <f aca="false">IF(AC444="But Not Over",Y441,"")</f>
        <v/>
      </c>
      <c r="AI446" s="81" t="str">
        <f aca="false">IF(AC444="But Not Over",VLOOKUP(AH446,'CPI Data'!$A$19:$N$117,14),"")</f>
        <v/>
      </c>
    </row>
    <row r="447" customFormat="false" ht="12" hidden="false" customHeight="false" outlineLevel="0" collapsed="false">
      <c r="A447" s="91" t="n">
        <v>0.32</v>
      </c>
      <c r="B447" s="95" t="n">
        <v>24600</v>
      </c>
      <c r="C447" s="95" t="n">
        <v>29900</v>
      </c>
      <c r="D447" s="95"/>
      <c r="E447" s="91" t="n">
        <v>0.32</v>
      </c>
      <c r="F447" s="95" t="n">
        <v>12300</v>
      </c>
      <c r="G447" s="95" t="n">
        <v>14950</v>
      </c>
      <c r="H447" s="102"/>
      <c r="I447" s="91" t="n">
        <v>0.26</v>
      </c>
      <c r="J447" s="95" t="n">
        <v>12900</v>
      </c>
      <c r="K447" s="95" t="n">
        <v>15000</v>
      </c>
      <c r="L447" s="104"/>
      <c r="M447" s="91" t="n">
        <v>0.31</v>
      </c>
      <c r="N447" s="95" t="n">
        <v>18200</v>
      </c>
      <c r="O447" s="95" t="n">
        <v>23500</v>
      </c>
      <c r="S447" s="91" t="n">
        <v>0.32</v>
      </c>
      <c r="T447" s="79" t="n">
        <f aca="false">B447*$AI$23/$AI$441</f>
        <v>68543.8398058252</v>
      </c>
      <c r="U447" s="79" t="n">
        <f aca="false">C447*$AI$23/$AI$441</f>
        <v>83311.4150485437</v>
      </c>
      <c r="V447" s="84"/>
      <c r="W447" s="91" t="n">
        <v>0.32</v>
      </c>
      <c r="X447" s="79" t="n">
        <f aca="false">F447*$AI$23/$AI$441</f>
        <v>34271.9199029126</v>
      </c>
      <c r="Y447" s="79" t="n">
        <f aca="false">G447*$AI$23/$AI$441</f>
        <v>41655.7075242718</v>
      </c>
      <c r="Z447" s="80"/>
      <c r="AA447" s="91" t="n">
        <v>0.26</v>
      </c>
      <c r="AB447" s="79" t="n">
        <f aca="false">J447*$AI$23/$AI$441</f>
        <v>35943.7208737864</v>
      </c>
      <c r="AC447" s="79" t="n">
        <f aca="false">K447*$AI$23/$AI$441</f>
        <v>41795.0242718447</v>
      </c>
      <c r="AD447" s="105"/>
      <c r="AE447" s="91" t="n">
        <v>0.31</v>
      </c>
      <c r="AF447" s="79" t="n">
        <f aca="false">N447*$AI$23/$AI$441</f>
        <v>50711.2961165049</v>
      </c>
      <c r="AG447" s="79" t="n">
        <f aca="false">O447*$AI$23/$AI$441</f>
        <v>65478.8713592233</v>
      </c>
      <c r="AH447" s="1" t="str">
        <f aca="false">IF(AC445="But Not Over",Y442,"")</f>
        <v/>
      </c>
      <c r="AI447" s="81" t="str">
        <f aca="false">IF(AC445="But Not Over",VLOOKUP(AH447,'CPI Data'!$A$19:$N$117,14),"")</f>
        <v/>
      </c>
    </row>
    <row r="448" customFormat="false" ht="12" hidden="false" customHeight="false" outlineLevel="0" collapsed="false">
      <c r="A448" s="91" t="n">
        <v>0.37</v>
      </c>
      <c r="B448" s="95" t="n">
        <v>29900</v>
      </c>
      <c r="C448" s="95" t="n">
        <v>35200</v>
      </c>
      <c r="D448" s="95"/>
      <c r="E448" s="91" t="n">
        <v>0.37</v>
      </c>
      <c r="F448" s="95" t="n">
        <v>14950</v>
      </c>
      <c r="G448" s="95" t="n">
        <v>17600</v>
      </c>
      <c r="H448" s="102"/>
      <c r="I448" s="91" t="n">
        <v>0.3</v>
      </c>
      <c r="J448" s="95" t="n">
        <v>15000</v>
      </c>
      <c r="K448" s="95" t="n">
        <v>18200</v>
      </c>
      <c r="L448" s="104"/>
      <c r="M448" s="91" t="n">
        <v>0.36</v>
      </c>
      <c r="N448" s="95" t="n">
        <v>23500</v>
      </c>
      <c r="O448" s="95" t="n">
        <v>28800</v>
      </c>
      <c r="S448" s="91" t="n">
        <v>0.37</v>
      </c>
      <c r="T448" s="79" t="n">
        <f aca="false">B448*$AI$23/$AI$441</f>
        <v>83311.4150485437</v>
      </c>
      <c r="U448" s="79" t="n">
        <f aca="false">C448*$AI$23/$AI$441</f>
        <v>98078.9902912621</v>
      </c>
      <c r="V448" s="84"/>
      <c r="W448" s="91" t="n">
        <v>0.37</v>
      </c>
      <c r="X448" s="79" t="n">
        <f aca="false">F448*$AI$23/$AI$441</f>
        <v>41655.7075242718</v>
      </c>
      <c r="Y448" s="79" t="n">
        <f aca="false">G448*$AI$23/$AI$441</f>
        <v>49039.4951456311</v>
      </c>
      <c r="Z448" s="80"/>
      <c r="AA448" s="91" t="n">
        <v>0.3</v>
      </c>
      <c r="AB448" s="79" t="n">
        <f aca="false">J448*$AI$23/$AI$441</f>
        <v>41795.0242718447</v>
      </c>
      <c r="AC448" s="79" t="n">
        <f aca="false">K448*$AI$23/$AI$441</f>
        <v>50711.2961165049</v>
      </c>
      <c r="AD448" s="105"/>
      <c r="AE448" s="91" t="n">
        <v>0.36</v>
      </c>
      <c r="AF448" s="79" t="n">
        <f aca="false">N448*$AI$23/$AI$441</f>
        <v>65478.8713592233</v>
      </c>
      <c r="AG448" s="79" t="n">
        <f aca="false">O448*$AI$23/$AI$441</f>
        <v>80246.4466019418</v>
      </c>
      <c r="AH448" s="1" t="str">
        <f aca="false">IF(AC446="But Not Over",Y443,"")</f>
        <v/>
      </c>
      <c r="AI448" s="81" t="str">
        <f aca="false">IF(AC446="But Not Over",VLOOKUP(AH448,'CPI Data'!$A$19:$N$117,14),"")</f>
        <v/>
      </c>
    </row>
    <row r="449" customFormat="false" ht="12" hidden="false" customHeight="false" outlineLevel="0" collapsed="false">
      <c r="A449" s="91" t="n">
        <v>0.43</v>
      </c>
      <c r="B449" s="95" t="n">
        <v>35200</v>
      </c>
      <c r="C449" s="95" t="n">
        <v>45800</v>
      </c>
      <c r="D449" s="95"/>
      <c r="E449" s="91" t="n">
        <v>0.43</v>
      </c>
      <c r="F449" s="95" t="n">
        <v>17600</v>
      </c>
      <c r="G449" s="95" t="n">
        <v>22900</v>
      </c>
      <c r="H449" s="102"/>
      <c r="I449" s="91" t="n">
        <v>0.34</v>
      </c>
      <c r="J449" s="95" t="n">
        <v>18200</v>
      </c>
      <c r="K449" s="95" t="n">
        <v>23500</v>
      </c>
      <c r="L449" s="104"/>
      <c r="M449" s="91" t="n">
        <v>0.42</v>
      </c>
      <c r="N449" s="95" t="n">
        <v>28800</v>
      </c>
      <c r="O449" s="95" t="n">
        <v>34100</v>
      </c>
      <c r="S449" s="91" t="n">
        <v>0.43</v>
      </c>
      <c r="T449" s="79" t="n">
        <f aca="false">B449*$AI$23/$AI$441</f>
        <v>98078.9902912621</v>
      </c>
      <c r="U449" s="79" t="n">
        <f aca="false">C449*$AI$23/$AI$441</f>
        <v>127614.140776699</v>
      </c>
      <c r="V449" s="84"/>
      <c r="W449" s="91" t="n">
        <v>0.43</v>
      </c>
      <c r="X449" s="79" t="n">
        <f aca="false">F449*$AI$23/$AI$441</f>
        <v>49039.4951456311</v>
      </c>
      <c r="Y449" s="79" t="n">
        <f aca="false">G449*$AI$23/$AI$441</f>
        <v>63807.0703883495</v>
      </c>
      <c r="Z449" s="80"/>
      <c r="AA449" s="91" t="n">
        <v>0.34</v>
      </c>
      <c r="AB449" s="79" t="n">
        <f aca="false">J449*$AI$23/$AI$441</f>
        <v>50711.2961165049</v>
      </c>
      <c r="AC449" s="79" t="n">
        <f aca="false">K449*$AI$23/$AI$441</f>
        <v>65478.8713592233</v>
      </c>
      <c r="AD449" s="105"/>
      <c r="AE449" s="91" t="n">
        <v>0.42</v>
      </c>
      <c r="AF449" s="79" t="n">
        <f aca="false">N449*$AI$23/$AI$441</f>
        <v>80246.4466019418</v>
      </c>
      <c r="AG449" s="79" t="n">
        <f aca="false">O449*$AI$23/$AI$441</f>
        <v>95014.0218446602</v>
      </c>
      <c r="AH449" s="1" t="str">
        <f aca="false">IF(AC447="But Not Over",Y444,"")</f>
        <v/>
      </c>
      <c r="AI449" s="81" t="str">
        <f aca="false">IF(AC447="But Not Over",VLOOKUP(AH449,'CPI Data'!$A$19:$N$117,14),"")</f>
        <v/>
      </c>
    </row>
    <row r="450" customFormat="false" ht="12" hidden="false" customHeight="false" outlineLevel="0" collapsed="false">
      <c r="A450" s="91" t="n">
        <v>0.49</v>
      </c>
      <c r="B450" s="95" t="n">
        <v>45800</v>
      </c>
      <c r="C450" s="95" t="n">
        <v>60000</v>
      </c>
      <c r="D450" s="95"/>
      <c r="E450" s="91" t="n">
        <v>0.49</v>
      </c>
      <c r="F450" s="95" t="n">
        <v>22900</v>
      </c>
      <c r="G450" s="95" t="n">
        <v>30000</v>
      </c>
      <c r="H450" s="102"/>
      <c r="I450" s="91" t="n">
        <v>0.39</v>
      </c>
      <c r="J450" s="95" t="n">
        <v>23500</v>
      </c>
      <c r="K450" s="95" t="n">
        <v>28800</v>
      </c>
      <c r="L450" s="104"/>
      <c r="M450" s="91" t="n">
        <v>0.46</v>
      </c>
      <c r="N450" s="95" t="n">
        <v>34100</v>
      </c>
      <c r="O450" s="95" t="n">
        <v>44700</v>
      </c>
      <c r="S450" s="91" t="n">
        <v>0.49</v>
      </c>
      <c r="T450" s="79" t="n">
        <f aca="false">B450*$AI$23/$AI$441</f>
        <v>127614.140776699</v>
      </c>
      <c r="U450" s="79" t="n">
        <f aca="false">C450*$AI$23/$AI$441</f>
        <v>167180.097087379</v>
      </c>
      <c r="V450" s="84"/>
      <c r="W450" s="91" t="n">
        <v>0.49</v>
      </c>
      <c r="X450" s="79" t="n">
        <f aca="false">F450*$AI$23/$AI$441</f>
        <v>63807.0703883495</v>
      </c>
      <c r="Y450" s="79" t="n">
        <f aca="false">G450*$AI$23/$AI$441</f>
        <v>83590.0485436893</v>
      </c>
      <c r="Z450" s="80"/>
      <c r="AA450" s="91" t="n">
        <v>0.39</v>
      </c>
      <c r="AB450" s="79" t="n">
        <f aca="false">J450*$AI$23/$AI$441</f>
        <v>65478.8713592233</v>
      </c>
      <c r="AC450" s="79" t="n">
        <f aca="false">K450*$AI$23/$AI$441</f>
        <v>80246.4466019418</v>
      </c>
      <c r="AD450" s="105"/>
      <c r="AE450" s="91" t="n">
        <v>0.46</v>
      </c>
      <c r="AF450" s="79" t="n">
        <f aca="false">N450*$AI$23/$AI$441</f>
        <v>95014.0218446602</v>
      </c>
      <c r="AG450" s="79" t="n">
        <f aca="false">O450*$AI$23/$AI$441</f>
        <v>124549.172330097</v>
      </c>
      <c r="AH450" s="1" t="str">
        <f aca="false">IF(AC448="But Not Over",Y445,"")</f>
        <v/>
      </c>
      <c r="AI450" s="81" t="str">
        <f aca="false">IF(AC448="But Not Over",VLOOKUP(AH450,'CPI Data'!$A$19:$N$117,14),"")</f>
        <v/>
      </c>
    </row>
    <row r="451" customFormat="false" ht="12" hidden="false" customHeight="false" outlineLevel="0" collapsed="false">
      <c r="A451" s="91" t="n">
        <v>0.54</v>
      </c>
      <c r="B451" s="95" t="n">
        <v>60000</v>
      </c>
      <c r="C451" s="95" t="n">
        <v>85600</v>
      </c>
      <c r="D451" s="95"/>
      <c r="E451" s="91" t="n">
        <v>0.54</v>
      </c>
      <c r="F451" s="95" t="n">
        <v>30000</v>
      </c>
      <c r="G451" s="95" t="n">
        <v>42800</v>
      </c>
      <c r="H451" s="102"/>
      <c r="I451" s="91" t="n">
        <v>0.44</v>
      </c>
      <c r="J451" s="95" t="n">
        <v>28800</v>
      </c>
      <c r="K451" s="95" t="n">
        <v>34100</v>
      </c>
      <c r="L451" s="104"/>
      <c r="M451" s="91" t="n">
        <v>0.54</v>
      </c>
      <c r="N451" s="95" t="n">
        <v>44700</v>
      </c>
      <c r="O451" s="95" t="n">
        <v>60600</v>
      </c>
      <c r="S451" s="91" t="n">
        <v>0.54</v>
      </c>
      <c r="T451" s="79" t="n">
        <f aca="false">B451*$AI$23/$AI$441</f>
        <v>167180.097087379</v>
      </c>
      <c r="U451" s="79" t="n">
        <f aca="false">C451*$AI$23/$AI$441</f>
        <v>238510.27184466</v>
      </c>
      <c r="V451" s="84"/>
      <c r="W451" s="91" t="n">
        <v>0.54</v>
      </c>
      <c r="X451" s="79" t="n">
        <f aca="false">F451*$AI$23/$AI$441</f>
        <v>83590.0485436893</v>
      </c>
      <c r="Y451" s="79" t="n">
        <f aca="false">G451*$AI$23/$AI$441</f>
        <v>119255.13592233</v>
      </c>
      <c r="Z451" s="80"/>
      <c r="AA451" s="91" t="n">
        <v>0.44</v>
      </c>
      <c r="AB451" s="79" t="n">
        <f aca="false">J451*$AI$23/$AI$441</f>
        <v>80246.4466019418</v>
      </c>
      <c r="AC451" s="79" t="n">
        <f aca="false">K451*$AI$23/$AI$441</f>
        <v>95014.0218446602</v>
      </c>
      <c r="AD451" s="105"/>
      <c r="AE451" s="91" t="n">
        <v>0.54</v>
      </c>
      <c r="AF451" s="79" t="n">
        <f aca="false">N451*$AI$23/$AI$441</f>
        <v>124549.172330097</v>
      </c>
      <c r="AG451" s="79" t="n">
        <f aca="false">O451*$AI$23/$AI$441</f>
        <v>168851.898058252</v>
      </c>
      <c r="AH451" s="1" t="str">
        <f aca="false">IF(AC449="But Not Over",Y446,"")</f>
        <v/>
      </c>
      <c r="AI451" s="81" t="str">
        <f aca="false">IF(AC449="But Not Over",VLOOKUP(AH451,'CPI Data'!$A$19:$N$117,14),"")</f>
        <v/>
      </c>
    </row>
    <row r="452" customFormat="false" ht="12" hidden="false" customHeight="false" outlineLevel="0" collapsed="false">
      <c r="A452" s="91" t="n">
        <v>0.59</v>
      </c>
      <c r="B452" s="95" t="n">
        <v>85600</v>
      </c>
      <c r="C452" s="92" t="n">
        <v>109400</v>
      </c>
      <c r="D452" s="92"/>
      <c r="E452" s="91" t="n">
        <v>0.59</v>
      </c>
      <c r="F452" s="95" t="n">
        <v>42800</v>
      </c>
      <c r="G452" s="95" t="n">
        <v>54700</v>
      </c>
      <c r="H452" s="102"/>
      <c r="I452" s="91" t="n">
        <v>0.49</v>
      </c>
      <c r="J452" s="95" t="n">
        <v>34100</v>
      </c>
      <c r="K452" s="95" t="n">
        <v>41500</v>
      </c>
      <c r="L452" s="103"/>
      <c r="M452" s="91" t="n">
        <v>0.59</v>
      </c>
      <c r="N452" s="95" t="n">
        <v>60600</v>
      </c>
      <c r="O452" s="92" t="n">
        <v>81800</v>
      </c>
      <c r="S452" s="91" t="n">
        <v>0.59</v>
      </c>
      <c r="T452" s="79" t="n">
        <f aca="false">B452*$AI$23/$AI$441</f>
        <v>238510.27184466</v>
      </c>
      <c r="U452" s="79" t="n">
        <f aca="false">C452*$AI$23/$AI$441</f>
        <v>304825.04368932</v>
      </c>
      <c r="W452" s="91" t="n">
        <v>0.59</v>
      </c>
      <c r="X452" s="79" t="n">
        <f aca="false">F452*$AI$23/$AI$441</f>
        <v>119255.13592233</v>
      </c>
      <c r="Y452" s="79" t="n">
        <f aca="false">G452*$AI$23/$AI$441</f>
        <v>152412.52184466</v>
      </c>
      <c r="Z452" s="80"/>
      <c r="AA452" s="91" t="n">
        <v>0.49</v>
      </c>
      <c r="AB452" s="79" t="n">
        <f aca="false">J452*$AI$23/$AI$441</f>
        <v>95014.0218446602</v>
      </c>
      <c r="AC452" s="79" t="n">
        <f aca="false">K452*$AI$23/$AI$441</f>
        <v>115632.900485437</v>
      </c>
      <c r="AD452" s="98"/>
      <c r="AE452" s="91" t="n">
        <v>0.59</v>
      </c>
      <c r="AF452" s="79" t="n">
        <f aca="false">N452*$AI$23/$AI$441</f>
        <v>168851.898058252</v>
      </c>
      <c r="AG452" s="79" t="n">
        <f aca="false">O452*$AI$23/$AI$441</f>
        <v>227922.199029126</v>
      </c>
      <c r="AH452" s="1" t="str">
        <f aca="false">IF(AC450="But Not Over",Y447,"")</f>
        <v/>
      </c>
      <c r="AI452" s="81" t="str">
        <f aca="false">IF(AC450="But Not Over",VLOOKUP(AH452,'CPI Data'!$A$19:$N$117,14),"")</f>
        <v/>
      </c>
    </row>
    <row r="453" customFormat="false" ht="12" hidden="false" customHeight="false" outlineLevel="0" collapsed="false">
      <c r="A453" s="91" t="n">
        <v>0.64</v>
      </c>
      <c r="B453" s="92" t="n">
        <v>109400</v>
      </c>
      <c r="C453" s="92" t="n">
        <v>162400</v>
      </c>
      <c r="D453" s="92"/>
      <c r="E453" s="91" t="n">
        <v>0.64</v>
      </c>
      <c r="F453" s="95" t="n">
        <v>54700</v>
      </c>
      <c r="G453" s="95" t="n">
        <v>81200</v>
      </c>
      <c r="H453" s="102"/>
      <c r="I453" s="91" t="n">
        <v>0.55</v>
      </c>
      <c r="J453" s="95" t="n">
        <v>41500</v>
      </c>
      <c r="K453" s="92" t="n">
        <v>55300</v>
      </c>
      <c r="L453" s="103"/>
      <c r="M453" s="91" t="n">
        <v>0.63</v>
      </c>
      <c r="N453" s="92" t="n">
        <v>81800</v>
      </c>
      <c r="O453" s="92" t="n">
        <v>108300</v>
      </c>
      <c r="S453" s="91" t="n">
        <v>0.64</v>
      </c>
      <c r="T453" s="79" t="n">
        <f aca="false">B453*$AI$23/$AI$441</f>
        <v>304825.04368932</v>
      </c>
      <c r="U453" s="79" t="n">
        <f aca="false">C453*$AI$23/$AI$441</f>
        <v>452500.796116505</v>
      </c>
      <c r="W453" s="91" t="n">
        <v>0.64</v>
      </c>
      <c r="X453" s="79" t="n">
        <f aca="false">F453*$AI$23/$AI$441</f>
        <v>152412.52184466</v>
      </c>
      <c r="Y453" s="79" t="n">
        <f aca="false">G453*$AI$23/$AI$441</f>
        <v>226250.398058252</v>
      </c>
      <c r="Z453" s="80"/>
      <c r="AA453" s="91" t="n">
        <v>0.55</v>
      </c>
      <c r="AB453" s="79" t="n">
        <f aca="false">J453*$AI$23/$AI$441</f>
        <v>115632.900485437</v>
      </c>
      <c r="AC453" s="79" t="n">
        <f aca="false">K453*$AI$23/$AI$441</f>
        <v>154084.322815534</v>
      </c>
      <c r="AD453" s="98"/>
      <c r="AE453" s="91" t="n">
        <v>0.63</v>
      </c>
      <c r="AF453" s="79" t="n">
        <f aca="false">N453*$AI$23/$AI$441</f>
        <v>227922.199029126</v>
      </c>
      <c r="AG453" s="79" t="n">
        <f aca="false">O453*$AI$23/$AI$441</f>
        <v>301760.075242718</v>
      </c>
      <c r="AH453" s="1" t="str">
        <f aca="false">IF(AC451="But Not Over",Y448,"")</f>
        <v/>
      </c>
      <c r="AI453" s="81" t="str">
        <f aca="false">IF(AC451="But Not Over",VLOOKUP(AH453,'CPI Data'!$A$19:$N$117,14),"")</f>
        <v/>
      </c>
    </row>
    <row r="454" customFormat="false" ht="12" hidden="false" customHeight="false" outlineLevel="0" collapsed="false">
      <c r="A454" s="91" t="n">
        <v>0.68</v>
      </c>
      <c r="B454" s="92" t="n">
        <v>162400</v>
      </c>
      <c r="C454" s="92" t="n">
        <v>215400</v>
      </c>
      <c r="D454" s="92"/>
      <c r="E454" s="91" t="n">
        <v>0.68</v>
      </c>
      <c r="F454" s="95" t="n">
        <v>81200</v>
      </c>
      <c r="G454" s="92" t="n">
        <v>107700</v>
      </c>
      <c r="H454" s="102"/>
      <c r="I454" s="91" t="n">
        <v>0.63</v>
      </c>
      <c r="J454" s="92" t="n">
        <v>55300</v>
      </c>
      <c r="K454" s="92" t="n">
        <v>81800</v>
      </c>
      <c r="L454" s="103"/>
      <c r="M454" s="91" t="n">
        <v>0.68</v>
      </c>
      <c r="N454" s="92" t="n">
        <v>108300</v>
      </c>
      <c r="O454" s="92" t="n">
        <v>161300</v>
      </c>
      <c r="S454" s="91" t="n">
        <v>0.68</v>
      </c>
      <c r="T454" s="79" t="n">
        <f aca="false">B454*$AI$23/$AI$441</f>
        <v>452500.796116505</v>
      </c>
      <c r="U454" s="79" t="n">
        <f aca="false">C454*$AI$23/$AI$441</f>
        <v>600176.548543689</v>
      </c>
      <c r="W454" s="91" t="n">
        <v>0.68</v>
      </c>
      <c r="X454" s="79" t="n">
        <f aca="false">F454*$AI$23/$AI$441</f>
        <v>226250.398058252</v>
      </c>
      <c r="Y454" s="79" t="n">
        <f aca="false">G454*$AI$23/$AI$441</f>
        <v>300088.274271845</v>
      </c>
      <c r="Z454" s="80"/>
      <c r="AA454" s="91" t="n">
        <v>0.63</v>
      </c>
      <c r="AB454" s="79" t="n">
        <f aca="false">J454*$AI$23/$AI$441</f>
        <v>154084.322815534</v>
      </c>
      <c r="AC454" s="79" t="n">
        <f aca="false">K454*$AI$23/$AI$441</f>
        <v>227922.199029126</v>
      </c>
      <c r="AD454" s="98"/>
      <c r="AE454" s="91" t="n">
        <v>0.68</v>
      </c>
      <c r="AF454" s="79" t="n">
        <f aca="false">N454*$AI$23/$AI$441</f>
        <v>301760.075242718</v>
      </c>
      <c r="AG454" s="79" t="n">
        <f aca="false">O454*$AI$23/$AI$441</f>
        <v>449435.827669903</v>
      </c>
      <c r="AH454" s="1" t="str">
        <f aca="false">IF(AC452="But Not Over",Y449,"")</f>
        <v/>
      </c>
      <c r="AI454" s="81" t="str">
        <f aca="false">IF(AC452="But Not Over",VLOOKUP(AH454,'CPI Data'!$A$19:$N$117,14),"")</f>
        <v/>
      </c>
    </row>
    <row r="455" customFormat="false" ht="12" hidden="false" customHeight="false" outlineLevel="0" collapsed="false">
      <c r="A455" s="91" t="n">
        <v>0.7</v>
      </c>
      <c r="B455" s="92" t="n">
        <v>215400</v>
      </c>
      <c r="C455" s="95" t="s">
        <v>18</v>
      </c>
      <c r="D455" s="95"/>
      <c r="E455" s="91" t="n">
        <v>0.7</v>
      </c>
      <c r="F455" s="92" t="n">
        <v>107700</v>
      </c>
      <c r="G455" s="95" t="s">
        <v>18</v>
      </c>
      <c r="H455" s="102"/>
      <c r="I455" s="91" t="n">
        <v>0.68</v>
      </c>
      <c r="J455" s="92" t="n">
        <v>81800</v>
      </c>
      <c r="K455" s="92" t="n">
        <v>108300</v>
      </c>
      <c r="L455" s="104"/>
      <c r="M455" s="91" t="n">
        <v>0.7</v>
      </c>
      <c r="N455" s="92" t="n">
        <v>161300</v>
      </c>
      <c r="O455" s="95" t="s">
        <v>18</v>
      </c>
      <c r="S455" s="91" t="n">
        <v>0.7</v>
      </c>
      <c r="T455" s="79" t="n">
        <f aca="false">B455*$AI$23/$AI$441</f>
        <v>600176.548543689</v>
      </c>
      <c r="U455" s="79" t="s">
        <v>18</v>
      </c>
      <c r="V455" s="84"/>
      <c r="W455" s="91" t="n">
        <v>0.7</v>
      </c>
      <c r="X455" s="79" t="n">
        <f aca="false">F455*$AI$23/$AI$441</f>
        <v>300088.274271845</v>
      </c>
      <c r="Y455" s="79" t="s">
        <v>18</v>
      </c>
      <c r="Z455" s="80"/>
      <c r="AA455" s="91" t="n">
        <v>0.68</v>
      </c>
      <c r="AB455" s="79" t="n">
        <f aca="false">J455*$AI$23/$AI$441</f>
        <v>227922.199029126</v>
      </c>
      <c r="AC455" s="79" t="n">
        <f aca="false">K455*$AI$23/$AI$441</f>
        <v>301760.075242718</v>
      </c>
      <c r="AD455" s="105"/>
      <c r="AE455" s="91" t="n">
        <v>0.7</v>
      </c>
      <c r="AF455" s="79" t="n">
        <f aca="false">N455*$AI$23/$AI$441</f>
        <v>449435.827669903</v>
      </c>
      <c r="AG455" s="79" t="s">
        <v>18</v>
      </c>
      <c r="AH455" s="1" t="str">
        <f aca="false">IF(AC453="But Not Over",Y450,"")</f>
        <v/>
      </c>
      <c r="AI455" s="81" t="str">
        <f aca="false">IF(AC453="But Not Over",VLOOKUP(AH455,'CPI Data'!$A$19:$N$117,14),"")</f>
        <v/>
      </c>
    </row>
    <row r="456" customFormat="false" ht="12" hidden="false" customHeight="false" outlineLevel="0" collapsed="false">
      <c r="A456" s="64"/>
      <c r="E456" s="64"/>
      <c r="H456" s="64"/>
      <c r="I456" s="91" t="n">
        <v>0.7</v>
      </c>
      <c r="J456" s="92" t="n">
        <v>108300</v>
      </c>
      <c r="K456" s="95" t="s">
        <v>18</v>
      </c>
      <c r="L456" s="97"/>
      <c r="M456" s="64"/>
      <c r="S456" s="64"/>
      <c r="W456" s="64"/>
      <c r="Z456" s="80"/>
      <c r="AA456" s="91" t="n">
        <v>0.7</v>
      </c>
      <c r="AB456" s="79" t="n">
        <f aca="false">J456*$AI$23/$AI$441</f>
        <v>301760.075242718</v>
      </c>
      <c r="AC456" s="79" t="s">
        <v>18</v>
      </c>
      <c r="AD456" s="98"/>
      <c r="AE456" s="64"/>
      <c r="AH456" s="1" t="str">
        <f aca="false">IF(AC454="But Not Over",Y451,"")</f>
        <v/>
      </c>
      <c r="AI456" s="81" t="str">
        <f aca="false">IF(AC454="But Not Over",VLOOKUP(AH456,'CPI Data'!$A$19:$N$117,14),"")</f>
        <v/>
      </c>
    </row>
    <row r="457" customFormat="false" ht="12" hidden="false" customHeight="true" outlineLevel="0" collapsed="false">
      <c r="A457" s="66" t="s">
        <v>34</v>
      </c>
      <c r="B457" s="42"/>
      <c r="C457" s="42"/>
      <c r="E457" s="42"/>
      <c r="F457" s="42"/>
      <c r="G457" s="42"/>
      <c r="H457" s="67"/>
      <c r="I457" s="42"/>
      <c r="J457" s="42"/>
      <c r="K457" s="42"/>
      <c r="L457" s="42"/>
      <c r="M457" s="42"/>
      <c r="N457" s="42"/>
      <c r="O457" s="42"/>
      <c r="S457" s="66" t="s">
        <v>34</v>
      </c>
      <c r="T457" s="45"/>
      <c r="U457" s="45"/>
      <c r="W457" s="42"/>
      <c r="X457" s="45"/>
      <c r="Y457" s="45"/>
      <c r="Z457" s="68"/>
      <c r="AA457" s="42"/>
      <c r="AB457" s="45"/>
      <c r="AC457" s="45"/>
      <c r="AD457" s="47"/>
      <c r="AE457" s="42"/>
      <c r="AF457" s="45"/>
      <c r="AG457" s="45"/>
      <c r="AH457" s="1" t="str">
        <f aca="false">IF(AC455="But Not Over",Y452,"")</f>
        <v/>
      </c>
      <c r="AI457" s="81" t="str">
        <f aca="false">IF(AC455="But Not Over",VLOOKUP(AH457,'CPI Data'!$A$19:$N$117,14),"")</f>
        <v/>
      </c>
    </row>
    <row r="458" customFormat="false" ht="12" hidden="false" customHeight="false" outlineLevel="0" collapsed="false">
      <c r="A458" s="64"/>
      <c r="E458" s="64"/>
      <c r="H458" s="64"/>
      <c r="I458" s="64"/>
      <c r="L458" s="97"/>
      <c r="M458" s="64"/>
      <c r="S458" s="64"/>
      <c r="W458" s="64"/>
      <c r="Z458" s="80"/>
      <c r="AA458" s="64"/>
      <c r="AD458" s="98"/>
      <c r="AE458" s="64"/>
      <c r="AH458" s="1" t="str">
        <f aca="false">IF(AC456="But Not Over",Y453,"")</f>
        <v/>
      </c>
      <c r="AI458" s="81" t="str">
        <f aca="false">IF(AC456="But Not Over",VLOOKUP(AH458,'CPI Data'!$A$19:$N$117,14),"")</f>
        <v/>
      </c>
    </row>
    <row r="459" customFormat="false" ht="12.75" hidden="false" customHeight="false" outlineLevel="0" collapsed="false">
      <c r="A459" s="64"/>
      <c r="B459" s="74"/>
      <c r="C459" s="43" t="s">
        <v>7</v>
      </c>
      <c r="E459" s="64"/>
      <c r="G459" s="75" t="n">
        <v>1979</v>
      </c>
      <c r="H459" s="75"/>
      <c r="I459" s="75"/>
      <c r="J459" s="74"/>
      <c r="L459" s="97"/>
      <c r="M459" s="64"/>
      <c r="N459" s="74"/>
      <c r="S459" s="64"/>
      <c r="T459" s="77"/>
      <c r="U459" s="69" t="s">
        <v>21</v>
      </c>
      <c r="W459" s="64"/>
      <c r="Y459" s="75" t="n">
        <v>1979</v>
      </c>
      <c r="Z459" s="75"/>
      <c r="AA459" s="75"/>
      <c r="AB459" s="46" t="str">
        <f aca="false">CONCATENATE("CPI: ",AI464)</f>
        <v>CPI: 72.6</v>
      </c>
      <c r="AD459" s="98"/>
      <c r="AE459" s="64"/>
      <c r="AF459" s="77"/>
      <c r="AH459" s="1" t="str">
        <f aca="false">IF(AC457="But Not Over",Y454,"")</f>
        <v/>
      </c>
      <c r="AI459" s="81" t="str">
        <f aca="false">IF(AC457="But Not Over",VLOOKUP(AH459,'CPI Data'!$A$19:$N$117,14),"")</f>
        <v/>
      </c>
    </row>
    <row r="460" customFormat="false" ht="12" hidden="false" customHeight="false" outlineLevel="0" collapsed="false">
      <c r="A460" s="49"/>
      <c r="B460" s="49" t="s">
        <v>8</v>
      </c>
      <c r="C460" s="50"/>
      <c r="D460" s="50"/>
      <c r="E460" s="49"/>
      <c r="F460" s="49" t="s">
        <v>9</v>
      </c>
      <c r="G460" s="50"/>
      <c r="H460" s="49"/>
      <c r="I460" s="49"/>
      <c r="J460" s="49" t="s">
        <v>10</v>
      </c>
      <c r="K460" s="48"/>
      <c r="L460" s="48"/>
      <c r="M460" s="48"/>
      <c r="N460" s="49" t="s">
        <v>11</v>
      </c>
      <c r="O460" s="50"/>
      <c r="S460" s="49"/>
      <c r="T460" s="51" t="s">
        <v>8</v>
      </c>
      <c r="U460" s="99"/>
      <c r="V460" s="53"/>
      <c r="W460" s="49"/>
      <c r="X460" s="51" t="s">
        <v>9</v>
      </c>
      <c r="Y460" s="99"/>
      <c r="Z460" s="54"/>
      <c r="AA460" s="49"/>
      <c r="AB460" s="51" t="s">
        <v>10</v>
      </c>
      <c r="AC460" s="52"/>
      <c r="AD460" s="55"/>
      <c r="AE460" s="48"/>
      <c r="AF460" s="51" t="s">
        <v>11</v>
      </c>
      <c r="AG460" s="99"/>
      <c r="AH460" s="1" t="str">
        <f aca="false">IF(AC458="But Not Over",Y455,"")</f>
        <v/>
      </c>
      <c r="AI460" s="81" t="str">
        <f aca="false">IF(AC458="But Not Over",VLOOKUP(AH460,'CPI Data'!$A$19:$N$117,14),"")</f>
        <v/>
      </c>
    </row>
    <row r="461" customFormat="false" ht="12" hidden="false" customHeight="false" outlineLevel="0" collapsed="false">
      <c r="A461" s="56" t="s">
        <v>12</v>
      </c>
      <c r="B461" s="57" t="s">
        <v>13</v>
      </c>
      <c r="C461" s="57"/>
      <c r="D461" s="100"/>
      <c r="E461" s="56" t="s">
        <v>12</v>
      </c>
      <c r="F461" s="57" t="s">
        <v>13</v>
      </c>
      <c r="G461" s="57"/>
      <c r="H461" s="100"/>
      <c r="I461" s="56" t="s">
        <v>12</v>
      </c>
      <c r="J461" s="57" t="s">
        <v>13</v>
      </c>
      <c r="K461" s="57"/>
      <c r="L461" s="106"/>
      <c r="M461" s="56" t="s">
        <v>12</v>
      </c>
      <c r="N461" s="57" t="s">
        <v>13</v>
      </c>
      <c r="O461" s="57"/>
      <c r="S461" s="56" t="s">
        <v>12</v>
      </c>
      <c r="T461" s="58" t="s">
        <v>13</v>
      </c>
      <c r="U461" s="58"/>
      <c r="V461" s="101"/>
      <c r="W461" s="56" t="s">
        <v>12</v>
      </c>
      <c r="X461" s="58" t="s">
        <v>13</v>
      </c>
      <c r="Y461" s="58"/>
      <c r="Z461" s="101"/>
      <c r="AA461" s="56" t="s">
        <v>12</v>
      </c>
      <c r="AB461" s="58" t="s">
        <v>13</v>
      </c>
      <c r="AC461" s="58"/>
      <c r="AD461" s="107"/>
      <c r="AE461" s="56" t="s">
        <v>12</v>
      </c>
      <c r="AF461" s="58" t="s">
        <v>13</v>
      </c>
      <c r="AG461" s="58"/>
      <c r="AH461" s="1" t="str">
        <f aca="false">IF(AC459="But Not Over",Y456,"")</f>
        <v/>
      </c>
      <c r="AI461" s="81" t="str">
        <f aca="false">IF(AC459="But Not Over",VLOOKUP(AH461,'CPI Data'!$A$19:$N$117,14),"")</f>
        <v/>
      </c>
    </row>
    <row r="462" customFormat="false" ht="12" hidden="false" customHeight="false" outlineLevel="0" collapsed="false">
      <c r="A462" s="59" t="s">
        <v>14</v>
      </c>
      <c r="B462" s="60" t="s">
        <v>15</v>
      </c>
      <c r="C462" s="60" t="s">
        <v>16</v>
      </c>
      <c r="D462" s="100"/>
      <c r="E462" s="59" t="s">
        <v>14</v>
      </c>
      <c r="F462" s="60" t="s">
        <v>15</v>
      </c>
      <c r="G462" s="60" t="s">
        <v>16</v>
      </c>
      <c r="H462" s="100"/>
      <c r="I462" s="59" t="s">
        <v>14</v>
      </c>
      <c r="J462" s="60" t="s">
        <v>15</v>
      </c>
      <c r="K462" s="60" t="s">
        <v>16</v>
      </c>
      <c r="L462" s="106"/>
      <c r="M462" s="59" t="s">
        <v>14</v>
      </c>
      <c r="N462" s="60" t="s">
        <v>15</v>
      </c>
      <c r="O462" s="60" t="s">
        <v>16</v>
      </c>
      <c r="S462" s="59" t="s">
        <v>14</v>
      </c>
      <c r="T462" s="61" t="s">
        <v>15</v>
      </c>
      <c r="U462" s="61" t="s">
        <v>16</v>
      </c>
      <c r="V462" s="101"/>
      <c r="W462" s="59" t="s">
        <v>14</v>
      </c>
      <c r="X462" s="61" t="s">
        <v>15</v>
      </c>
      <c r="Y462" s="61" t="s">
        <v>16</v>
      </c>
      <c r="Z462" s="101"/>
      <c r="AA462" s="59" t="s">
        <v>14</v>
      </c>
      <c r="AB462" s="61" t="s">
        <v>15</v>
      </c>
      <c r="AC462" s="61" t="s">
        <v>16</v>
      </c>
      <c r="AD462" s="107"/>
      <c r="AE462" s="59" t="s">
        <v>14</v>
      </c>
      <c r="AF462" s="61" t="s">
        <v>15</v>
      </c>
      <c r="AG462" s="61" t="s">
        <v>16</v>
      </c>
      <c r="AH462" s="1" t="str">
        <f aca="false">IF(AC460="But Not Over",Y457,"")</f>
        <v/>
      </c>
      <c r="AI462" s="81" t="str">
        <f aca="false">IF(AC460="But Not Over",VLOOKUP(AH462,'CPI Data'!$A$19:$N$117,14),"")</f>
        <v/>
      </c>
    </row>
    <row r="463" customFormat="false" ht="12" hidden="false" customHeight="false" outlineLevel="0" collapsed="false">
      <c r="A463" s="91" t="n">
        <v>0</v>
      </c>
      <c r="B463" s="95" t="n">
        <v>0</v>
      </c>
      <c r="C463" s="95" t="n">
        <v>3400</v>
      </c>
      <c r="D463" s="95"/>
      <c r="E463" s="91" t="n">
        <v>0</v>
      </c>
      <c r="F463" s="95" t="n">
        <v>0</v>
      </c>
      <c r="G463" s="95" t="n">
        <v>1700</v>
      </c>
      <c r="H463" s="102"/>
      <c r="I463" s="91" t="n">
        <v>0</v>
      </c>
      <c r="J463" s="95" t="n">
        <v>0</v>
      </c>
      <c r="K463" s="95" t="n">
        <v>2300</v>
      </c>
      <c r="L463" s="104"/>
      <c r="M463" s="91" t="n">
        <v>0</v>
      </c>
      <c r="N463" s="95" t="n">
        <v>0</v>
      </c>
      <c r="O463" s="95" t="n">
        <v>2300</v>
      </c>
      <c r="S463" s="91" t="n">
        <v>0</v>
      </c>
      <c r="T463" s="79" t="n">
        <f aca="false">B463*$AI$23/$AI$464</f>
        <v>0</v>
      </c>
      <c r="U463" s="79" t="n">
        <f aca="false">C463*$AI$23/$AI$464</f>
        <v>10752.3360881543</v>
      </c>
      <c r="V463" s="84" t="n">
        <f aca="false">D463*$AI$23/$AI$464</f>
        <v>0</v>
      </c>
      <c r="W463" s="91" t="n">
        <v>0</v>
      </c>
      <c r="X463" s="79" t="n">
        <f aca="false">F463*$AI$23/$AI$464</f>
        <v>0</v>
      </c>
      <c r="Y463" s="79" t="n">
        <f aca="false">G463*$AI$23/$AI$464</f>
        <v>5376.16804407714</v>
      </c>
      <c r="Z463" s="84" t="n">
        <f aca="false">H463*$AI$23/$AI$464</f>
        <v>0</v>
      </c>
      <c r="AA463" s="91" t="n">
        <v>0</v>
      </c>
      <c r="AB463" s="79" t="n">
        <f aca="false">J463*$AI$23/$AI$464</f>
        <v>0</v>
      </c>
      <c r="AC463" s="79" t="n">
        <f aca="false">K463*$AI$23/$AI$464</f>
        <v>7273.6391184573</v>
      </c>
      <c r="AD463" s="84" t="n">
        <f aca="false">L463*$AI$23/$AI$464</f>
        <v>0</v>
      </c>
      <c r="AE463" s="91" t="n">
        <v>0</v>
      </c>
      <c r="AF463" s="79" t="n">
        <f aca="false">N463*$AI$23/$AI$464</f>
        <v>0</v>
      </c>
      <c r="AG463" s="79" t="n">
        <f aca="false">O463*$AI$23/$AI$464</f>
        <v>7273.6391184573</v>
      </c>
      <c r="AH463" s="1" t="str">
        <f aca="false">IF(AC461="But Not Over",Y458,"")</f>
        <v/>
      </c>
      <c r="AI463" s="81" t="str">
        <f aca="false">IF(AC461="But Not Over",VLOOKUP(AH463,'CPI Data'!$A$19:$N$117,14),"")</f>
        <v/>
      </c>
    </row>
    <row r="464" customFormat="false" ht="12" hidden="false" customHeight="false" outlineLevel="0" collapsed="false">
      <c r="A464" s="91" t="n">
        <v>0.14</v>
      </c>
      <c r="B464" s="95" t="n">
        <v>3400</v>
      </c>
      <c r="C464" s="95" t="n">
        <v>5500</v>
      </c>
      <c r="D464" s="95"/>
      <c r="E464" s="91" t="n">
        <v>0.14</v>
      </c>
      <c r="F464" s="95" t="n">
        <v>1700</v>
      </c>
      <c r="G464" s="95" t="n">
        <v>2750</v>
      </c>
      <c r="H464" s="102"/>
      <c r="I464" s="91" t="n">
        <v>0.14</v>
      </c>
      <c r="J464" s="95" t="n">
        <v>2300</v>
      </c>
      <c r="K464" s="95" t="n">
        <v>3400</v>
      </c>
      <c r="L464" s="104"/>
      <c r="M464" s="91" t="n">
        <v>0.14</v>
      </c>
      <c r="N464" s="95" t="n">
        <v>2300</v>
      </c>
      <c r="O464" s="95" t="n">
        <v>4400</v>
      </c>
      <c r="S464" s="91" t="n">
        <v>0.14</v>
      </c>
      <c r="T464" s="79" t="n">
        <f aca="false">B464*$AI$23/$AI$464</f>
        <v>10752.3360881543</v>
      </c>
      <c r="U464" s="79" t="n">
        <f aca="false">C464*$AI$23/$AI$464</f>
        <v>17393.4848484848</v>
      </c>
      <c r="V464" s="84"/>
      <c r="W464" s="91" t="n">
        <v>0.14</v>
      </c>
      <c r="X464" s="79" t="n">
        <f aca="false">F464*$AI$23/$AI$464</f>
        <v>5376.16804407714</v>
      </c>
      <c r="Y464" s="79" t="n">
        <f aca="false">G464*$AI$23/$AI$464</f>
        <v>8696.74242424243</v>
      </c>
      <c r="Z464" s="80"/>
      <c r="AA464" s="91" t="n">
        <v>0.14</v>
      </c>
      <c r="AB464" s="79" t="n">
        <f aca="false">J464*$AI$23/$AI$464</f>
        <v>7273.6391184573</v>
      </c>
      <c r="AC464" s="79" t="n">
        <f aca="false">K464*$AI$23/$AI$464</f>
        <v>10752.3360881543</v>
      </c>
      <c r="AD464" s="105"/>
      <c r="AE464" s="91" t="n">
        <v>0.14</v>
      </c>
      <c r="AF464" s="79" t="n">
        <f aca="false">N464*$AI$23/$AI$464</f>
        <v>7273.6391184573</v>
      </c>
      <c r="AG464" s="79" t="n">
        <f aca="false">O464*$AI$23/$AI$464</f>
        <v>13914.7878787879</v>
      </c>
      <c r="AH464" s="1" t="n">
        <f aca="false">IF(AC462="But Not Over",Y459,"")</f>
        <v>1979</v>
      </c>
      <c r="AI464" s="81" t="n">
        <f aca="false">IF(AC462="But Not Over",VLOOKUP(AH464,'CPI Data'!$A$19:$N$117,14),"")</f>
        <v>72.6</v>
      </c>
    </row>
    <row r="465" customFormat="false" ht="12" hidden="false" customHeight="false" outlineLevel="0" collapsed="false">
      <c r="A465" s="91" t="n">
        <v>0.16</v>
      </c>
      <c r="B465" s="95" t="n">
        <v>5500</v>
      </c>
      <c r="C465" s="95" t="n">
        <v>7600</v>
      </c>
      <c r="D465" s="95"/>
      <c r="E465" s="91" t="n">
        <v>0.16</v>
      </c>
      <c r="F465" s="95" t="n">
        <v>2750</v>
      </c>
      <c r="G465" s="95" t="n">
        <v>3800</v>
      </c>
      <c r="H465" s="102"/>
      <c r="I465" s="91" t="n">
        <v>0.16</v>
      </c>
      <c r="J465" s="95" t="n">
        <v>3400</v>
      </c>
      <c r="K465" s="95" t="n">
        <v>4400</v>
      </c>
      <c r="L465" s="104"/>
      <c r="M465" s="91" t="n">
        <v>0.16</v>
      </c>
      <c r="N465" s="95" t="n">
        <v>4400</v>
      </c>
      <c r="O465" s="95" t="n">
        <v>6500</v>
      </c>
      <c r="S465" s="91" t="n">
        <v>0.16</v>
      </c>
      <c r="T465" s="79" t="n">
        <f aca="false">B465*$AI$23/$AI$464</f>
        <v>17393.4848484848</v>
      </c>
      <c r="U465" s="79" t="n">
        <f aca="false">C465*$AI$23/$AI$464</f>
        <v>24034.6336088154</v>
      </c>
      <c r="V465" s="84"/>
      <c r="W465" s="91" t="n">
        <v>0.16</v>
      </c>
      <c r="X465" s="79" t="n">
        <f aca="false">F465*$AI$23/$AI$464</f>
        <v>8696.74242424243</v>
      </c>
      <c r="Y465" s="79" t="n">
        <f aca="false">G465*$AI$23/$AI$464</f>
        <v>12017.3168044077</v>
      </c>
      <c r="Z465" s="80"/>
      <c r="AA465" s="91" t="n">
        <v>0.16</v>
      </c>
      <c r="AB465" s="79" t="n">
        <f aca="false">J465*$AI$23/$AI$464</f>
        <v>10752.3360881543</v>
      </c>
      <c r="AC465" s="79" t="n">
        <f aca="false">K465*$AI$23/$AI$464</f>
        <v>13914.7878787879</v>
      </c>
      <c r="AD465" s="105"/>
      <c r="AE465" s="91" t="n">
        <v>0.16</v>
      </c>
      <c r="AF465" s="79" t="n">
        <f aca="false">N465*$AI$23/$AI$464</f>
        <v>13914.7878787879</v>
      </c>
      <c r="AG465" s="79" t="n">
        <f aca="false">O465*$AI$23/$AI$464</f>
        <v>20555.9366391185</v>
      </c>
      <c r="AH465" s="1" t="str">
        <f aca="false">IF(AC463="But Not Over",Y460,"")</f>
        <v/>
      </c>
      <c r="AI465" s="81" t="str">
        <f aca="false">IF(AC463="But Not Over",VLOOKUP(AH465,'CPI Data'!$A$19:$N$117,14),"")</f>
        <v/>
      </c>
    </row>
    <row r="466" customFormat="false" ht="12" hidden="false" customHeight="false" outlineLevel="0" collapsed="false">
      <c r="A466" s="91" t="n">
        <v>0.18</v>
      </c>
      <c r="B466" s="95" t="n">
        <v>7600</v>
      </c>
      <c r="C466" s="95" t="n">
        <v>11900</v>
      </c>
      <c r="D466" s="95"/>
      <c r="E466" s="91" t="n">
        <v>0.18</v>
      </c>
      <c r="F466" s="95" t="n">
        <v>3800</v>
      </c>
      <c r="G466" s="95" t="n">
        <v>5950</v>
      </c>
      <c r="H466" s="102"/>
      <c r="I466" s="91" t="n">
        <v>0.18</v>
      </c>
      <c r="J466" s="95" t="n">
        <v>4400</v>
      </c>
      <c r="K466" s="95" t="n">
        <v>6500</v>
      </c>
      <c r="L466" s="104"/>
      <c r="M466" s="91" t="n">
        <v>0.18</v>
      </c>
      <c r="N466" s="95" t="n">
        <v>6500</v>
      </c>
      <c r="O466" s="95" t="n">
        <v>8700</v>
      </c>
      <c r="S466" s="91" t="n">
        <v>0.18</v>
      </c>
      <c r="T466" s="79" t="n">
        <f aca="false">B466*$AI$23/$AI$464</f>
        <v>24034.6336088154</v>
      </c>
      <c r="U466" s="79" t="n">
        <f aca="false">C466*$AI$23/$AI$464</f>
        <v>37633.1763085399</v>
      </c>
      <c r="V466" s="84"/>
      <c r="W466" s="91" t="n">
        <v>0.18</v>
      </c>
      <c r="X466" s="79" t="n">
        <f aca="false">F466*$AI$23/$AI$464</f>
        <v>12017.3168044077</v>
      </c>
      <c r="Y466" s="79" t="n">
        <f aca="false">G466*$AI$23/$AI$464</f>
        <v>18816.58815427</v>
      </c>
      <c r="Z466" s="80"/>
      <c r="AA466" s="91" t="n">
        <v>0.18</v>
      </c>
      <c r="AB466" s="79" t="n">
        <f aca="false">J466*$AI$23/$AI$464</f>
        <v>13914.7878787879</v>
      </c>
      <c r="AC466" s="79" t="n">
        <f aca="false">K466*$AI$23/$AI$464</f>
        <v>20555.9366391185</v>
      </c>
      <c r="AD466" s="105"/>
      <c r="AE466" s="91" t="n">
        <v>0.18</v>
      </c>
      <c r="AF466" s="79" t="n">
        <f aca="false">N466*$AI$23/$AI$464</f>
        <v>20555.9366391185</v>
      </c>
      <c r="AG466" s="79" t="n">
        <f aca="false">O466*$AI$23/$AI$464</f>
        <v>27513.3305785124</v>
      </c>
      <c r="AH466" s="1" t="str">
        <f aca="false">IF(AC464="But Not Over",Y461,"")</f>
        <v/>
      </c>
      <c r="AI466" s="81" t="str">
        <f aca="false">IF(AC464="But Not Over",VLOOKUP(AH466,'CPI Data'!$A$19:$N$117,14),"")</f>
        <v/>
      </c>
    </row>
    <row r="467" customFormat="false" ht="12" hidden="false" customHeight="false" outlineLevel="0" collapsed="false">
      <c r="A467" s="91" t="n">
        <v>0.21</v>
      </c>
      <c r="B467" s="95" t="n">
        <v>11900</v>
      </c>
      <c r="C467" s="95" t="n">
        <v>16000</v>
      </c>
      <c r="D467" s="95"/>
      <c r="E467" s="91" t="n">
        <v>0.21</v>
      </c>
      <c r="F467" s="95" t="n">
        <v>5950</v>
      </c>
      <c r="G467" s="95" t="n">
        <v>8000</v>
      </c>
      <c r="H467" s="102"/>
      <c r="I467" s="91" t="n">
        <v>0.19</v>
      </c>
      <c r="J467" s="95" t="n">
        <v>6500</v>
      </c>
      <c r="K467" s="95" t="n">
        <v>8500</v>
      </c>
      <c r="L467" s="104"/>
      <c r="M467" s="91" t="n">
        <v>0.22</v>
      </c>
      <c r="N467" s="95" t="n">
        <v>8700</v>
      </c>
      <c r="O467" s="95" t="n">
        <v>11800</v>
      </c>
      <c r="S467" s="91" t="n">
        <v>0.21</v>
      </c>
      <c r="T467" s="79" t="n">
        <f aca="false">B467*$AI$23/$AI$464</f>
        <v>37633.1763085399</v>
      </c>
      <c r="U467" s="79" t="n">
        <f aca="false">C467*$AI$23/$AI$464</f>
        <v>50599.2286501377</v>
      </c>
      <c r="V467" s="84"/>
      <c r="W467" s="91" t="n">
        <v>0.21</v>
      </c>
      <c r="X467" s="79" t="n">
        <f aca="false">F467*$AI$23/$AI$464</f>
        <v>18816.58815427</v>
      </c>
      <c r="Y467" s="79" t="n">
        <f aca="false">G467*$AI$23/$AI$464</f>
        <v>25299.6143250689</v>
      </c>
      <c r="Z467" s="80"/>
      <c r="AA467" s="91" t="n">
        <v>0.19</v>
      </c>
      <c r="AB467" s="79" t="n">
        <f aca="false">J467*$AI$23/$AI$464</f>
        <v>20555.9366391185</v>
      </c>
      <c r="AC467" s="79" t="n">
        <f aca="false">K467*$AI$23/$AI$464</f>
        <v>26880.8402203857</v>
      </c>
      <c r="AD467" s="105"/>
      <c r="AE467" s="91" t="n">
        <v>0.22</v>
      </c>
      <c r="AF467" s="79" t="n">
        <f aca="false">N467*$AI$23/$AI$464</f>
        <v>27513.3305785124</v>
      </c>
      <c r="AG467" s="79" t="n">
        <f aca="false">O467*$AI$23/$AI$464</f>
        <v>37316.9311294766</v>
      </c>
      <c r="AH467" s="1" t="str">
        <f aca="false">IF(AC465="But Not Over",Y462,"")</f>
        <v/>
      </c>
      <c r="AI467" s="81" t="str">
        <f aca="false">IF(AC465="But Not Over",VLOOKUP(AH467,'CPI Data'!$A$19:$N$117,14),"")</f>
        <v/>
      </c>
    </row>
    <row r="468" customFormat="false" ht="12" hidden="false" customHeight="false" outlineLevel="0" collapsed="false">
      <c r="A468" s="91" t="n">
        <v>0.24</v>
      </c>
      <c r="B468" s="95" t="n">
        <v>16000</v>
      </c>
      <c r="C468" s="95" t="n">
        <v>20200</v>
      </c>
      <c r="D468" s="95"/>
      <c r="E468" s="91" t="n">
        <v>0.24</v>
      </c>
      <c r="F468" s="95" t="n">
        <v>8000</v>
      </c>
      <c r="G468" s="95" t="n">
        <v>10100</v>
      </c>
      <c r="H468" s="102"/>
      <c r="I468" s="91" t="n">
        <v>0.21</v>
      </c>
      <c r="J468" s="95" t="n">
        <v>8500</v>
      </c>
      <c r="K468" s="95" t="n">
        <v>10800</v>
      </c>
      <c r="L468" s="104"/>
      <c r="M468" s="91" t="n">
        <v>0.24</v>
      </c>
      <c r="N468" s="95" t="n">
        <v>11800</v>
      </c>
      <c r="O468" s="95" t="n">
        <v>15000</v>
      </c>
      <c r="S468" s="91" t="n">
        <v>0.24</v>
      </c>
      <c r="T468" s="79" t="n">
        <f aca="false">B468*$AI$23/$AI$464</f>
        <v>50599.2286501377</v>
      </c>
      <c r="U468" s="79" t="n">
        <f aca="false">C468*$AI$23/$AI$464</f>
        <v>63881.5261707989</v>
      </c>
      <c r="V468" s="84"/>
      <c r="W468" s="91" t="n">
        <v>0.24</v>
      </c>
      <c r="X468" s="79" t="n">
        <f aca="false">F468*$AI$23/$AI$464</f>
        <v>25299.6143250689</v>
      </c>
      <c r="Y468" s="79" t="n">
        <f aca="false">G468*$AI$23/$AI$464</f>
        <v>31940.7630853994</v>
      </c>
      <c r="Z468" s="80"/>
      <c r="AA468" s="91" t="n">
        <v>0.21</v>
      </c>
      <c r="AB468" s="79" t="n">
        <f aca="false">J468*$AI$23/$AI$464</f>
        <v>26880.8402203857</v>
      </c>
      <c r="AC468" s="79" t="n">
        <f aca="false">K468*$AI$23/$AI$464</f>
        <v>34154.479338843</v>
      </c>
      <c r="AD468" s="105"/>
      <c r="AE468" s="91" t="n">
        <v>0.24</v>
      </c>
      <c r="AF468" s="79" t="n">
        <f aca="false">N468*$AI$23/$AI$464</f>
        <v>37316.9311294766</v>
      </c>
      <c r="AG468" s="79" t="n">
        <f aca="false">O468*$AI$23/$AI$464</f>
        <v>47436.7768595041</v>
      </c>
      <c r="AH468" s="1" t="str">
        <f aca="false">IF(AC466="But Not Over",Y463,"")</f>
        <v/>
      </c>
      <c r="AI468" s="81" t="str">
        <f aca="false">IF(AC466="But Not Over",VLOOKUP(AH468,'CPI Data'!$A$19:$N$117,14),"")</f>
        <v/>
      </c>
    </row>
    <row r="469" customFormat="false" ht="12" hidden="false" customHeight="false" outlineLevel="0" collapsed="false">
      <c r="A469" s="91" t="n">
        <v>0.28</v>
      </c>
      <c r="B469" s="95" t="n">
        <v>20200</v>
      </c>
      <c r="C469" s="95" t="n">
        <v>24600</v>
      </c>
      <c r="D469" s="95"/>
      <c r="E469" s="91" t="n">
        <v>0.28</v>
      </c>
      <c r="F469" s="95" t="n">
        <v>10100</v>
      </c>
      <c r="G469" s="95" t="n">
        <v>12300</v>
      </c>
      <c r="H469" s="102"/>
      <c r="I469" s="91" t="n">
        <v>0.24</v>
      </c>
      <c r="J469" s="95" t="n">
        <v>10800</v>
      </c>
      <c r="K469" s="95" t="n">
        <v>12900</v>
      </c>
      <c r="L469" s="104"/>
      <c r="M469" s="91" t="n">
        <v>0.26</v>
      </c>
      <c r="N469" s="95" t="n">
        <v>15000</v>
      </c>
      <c r="O469" s="95" t="n">
        <v>18200</v>
      </c>
      <c r="S469" s="91" t="n">
        <v>0.28</v>
      </c>
      <c r="T469" s="79" t="n">
        <f aca="false">B469*$AI$23/$AI$464</f>
        <v>63881.5261707989</v>
      </c>
      <c r="U469" s="79" t="n">
        <f aca="false">C469*$AI$23/$AI$464</f>
        <v>77796.3140495868</v>
      </c>
      <c r="V469" s="84"/>
      <c r="W469" s="91" t="n">
        <v>0.28</v>
      </c>
      <c r="X469" s="79" t="n">
        <f aca="false">F469*$AI$23/$AI$464</f>
        <v>31940.7630853994</v>
      </c>
      <c r="Y469" s="79" t="n">
        <f aca="false">G469*$AI$23/$AI$464</f>
        <v>38898.1570247934</v>
      </c>
      <c r="Z469" s="80"/>
      <c r="AA469" s="91" t="n">
        <v>0.24</v>
      </c>
      <c r="AB469" s="79" t="n">
        <f aca="false">J469*$AI$23/$AI$464</f>
        <v>34154.479338843</v>
      </c>
      <c r="AC469" s="79" t="n">
        <f aca="false">K469*$AI$23/$AI$464</f>
        <v>40795.6280991736</v>
      </c>
      <c r="AD469" s="105"/>
      <c r="AE469" s="91" t="n">
        <v>0.26</v>
      </c>
      <c r="AF469" s="79" t="n">
        <f aca="false">N469*$AI$23/$AI$464</f>
        <v>47436.7768595041</v>
      </c>
      <c r="AG469" s="79" t="n">
        <f aca="false">O469*$AI$23/$AI$464</f>
        <v>57556.6225895317</v>
      </c>
      <c r="AH469" s="1" t="str">
        <f aca="false">IF(AC467="But Not Over",Y464,"")</f>
        <v/>
      </c>
      <c r="AI469" s="81" t="str">
        <f aca="false">IF(AC467="But Not Over",VLOOKUP(AH469,'CPI Data'!$A$19:$N$117,14),"")</f>
        <v/>
      </c>
    </row>
    <row r="470" customFormat="false" ht="12" hidden="false" customHeight="false" outlineLevel="0" collapsed="false">
      <c r="A470" s="91" t="n">
        <v>0.32</v>
      </c>
      <c r="B470" s="95" t="n">
        <v>24600</v>
      </c>
      <c r="C470" s="95" t="n">
        <v>29900</v>
      </c>
      <c r="D470" s="95"/>
      <c r="E470" s="91" t="n">
        <v>0.32</v>
      </c>
      <c r="F470" s="95" t="n">
        <v>12300</v>
      </c>
      <c r="G470" s="95" t="n">
        <v>14950</v>
      </c>
      <c r="H470" s="102"/>
      <c r="I470" s="91" t="n">
        <v>0.26</v>
      </c>
      <c r="J470" s="95" t="n">
        <v>12900</v>
      </c>
      <c r="K470" s="95" t="n">
        <v>15000</v>
      </c>
      <c r="L470" s="104"/>
      <c r="M470" s="91" t="n">
        <v>0.31</v>
      </c>
      <c r="N470" s="95" t="n">
        <v>18200</v>
      </c>
      <c r="O470" s="95" t="n">
        <v>23500</v>
      </c>
      <c r="S470" s="91" t="n">
        <v>0.32</v>
      </c>
      <c r="T470" s="79" t="n">
        <f aca="false">B470*$AI$23/$AI$464</f>
        <v>77796.3140495868</v>
      </c>
      <c r="U470" s="79" t="n">
        <f aca="false">C470*$AI$23/$AI$464</f>
        <v>94557.3085399449</v>
      </c>
      <c r="V470" s="84"/>
      <c r="W470" s="91" t="n">
        <v>0.32</v>
      </c>
      <c r="X470" s="79" t="n">
        <f aca="false">F470*$AI$23/$AI$464</f>
        <v>38898.1570247934</v>
      </c>
      <c r="Y470" s="79" t="n">
        <f aca="false">G470*$AI$23/$AI$464</f>
        <v>47278.6542699725</v>
      </c>
      <c r="Z470" s="80"/>
      <c r="AA470" s="91" t="n">
        <v>0.26</v>
      </c>
      <c r="AB470" s="79" t="n">
        <f aca="false">J470*$AI$23/$AI$464</f>
        <v>40795.6280991736</v>
      </c>
      <c r="AC470" s="79" t="n">
        <f aca="false">K470*$AI$23/$AI$464</f>
        <v>47436.7768595041</v>
      </c>
      <c r="AD470" s="105"/>
      <c r="AE470" s="91" t="n">
        <v>0.31</v>
      </c>
      <c r="AF470" s="79" t="n">
        <f aca="false">N470*$AI$23/$AI$464</f>
        <v>57556.6225895317</v>
      </c>
      <c r="AG470" s="79" t="n">
        <f aca="false">O470*$AI$23/$AI$464</f>
        <v>74317.6170798898</v>
      </c>
      <c r="AH470" s="1" t="str">
        <f aca="false">IF(AC468="But Not Over",Y465,"")</f>
        <v/>
      </c>
      <c r="AI470" s="81" t="str">
        <f aca="false">IF(AC468="But Not Over",VLOOKUP(AH470,'CPI Data'!$A$19:$N$117,14),"")</f>
        <v/>
      </c>
    </row>
    <row r="471" customFormat="false" ht="12" hidden="false" customHeight="false" outlineLevel="0" collapsed="false">
      <c r="A471" s="91" t="n">
        <v>0.37</v>
      </c>
      <c r="B471" s="95" t="n">
        <v>29900</v>
      </c>
      <c r="C471" s="95" t="n">
        <v>35200</v>
      </c>
      <c r="D471" s="95"/>
      <c r="E471" s="91" t="n">
        <v>0.37</v>
      </c>
      <c r="F471" s="95" t="n">
        <v>14950</v>
      </c>
      <c r="G471" s="95" t="n">
        <v>17600</v>
      </c>
      <c r="H471" s="102"/>
      <c r="I471" s="91" t="n">
        <v>0.3</v>
      </c>
      <c r="J471" s="95" t="n">
        <v>15000</v>
      </c>
      <c r="K471" s="95" t="n">
        <v>18200</v>
      </c>
      <c r="L471" s="104"/>
      <c r="M471" s="91" t="n">
        <v>0.36</v>
      </c>
      <c r="N471" s="95" t="n">
        <v>23500</v>
      </c>
      <c r="O471" s="95" t="n">
        <v>28800</v>
      </c>
      <c r="S471" s="91" t="n">
        <v>0.37</v>
      </c>
      <c r="T471" s="79" t="n">
        <f aca="false">B471*$AI$23/$AI$464</f>
        <v>94557.3085399449</v>
      </c>
      <c r="U471" s="79" t="n">
        <f aca="false">C471*$AI$23/$AI$464</f>
        <v>111318.303030303</v>
      </c>
      <c r="V471" s="84"/>
      <c r="W471" s="91" t="n">
        <v>0.37</v>
      </c>
      <c r="X471" s="79" t="n">
        <f aca="false">F471*$AI$23/$AI$464</f>
        <v>47278.6542699725</v>
      </c>
      <c r="Y471" s="79" t="n">
        <f aca="false">G471*$AI$23/$AI$464</f>
        <v>55659.1515151515</v>
      </c>
      <c r="Z471" s="80"/>
      <c r="AA471" s="91" t="n">
        <v>0.3</v>
      </c>
      <c r="AB471" s="79" t="n">
        <f aca="false">J471*$AI$23/$AI$464</f>
        <v>47436.7768595041</v>
      </c>
      <c r="AC471" s="79" t="n">
        <f aca="false">K471*$AI$23/$AI$464</f>
        <v>57556.6225895317</v>
      </c>
      <c r="AD471" s="105"/>
      <c r="AE471" s="91" t="n">
        <v>0.36</v>
      </c>
      <c r="AF471" s="79" t="n">
        <f aca="false">N471*$AI$23/$AI$464</f>
        <v>74317.6170798898</v>
      </c>
      <c r="AG471" s="79" t="n">
        <f aca="false">O471*$AI$23/$AI$464</f>
        <v>91078.611570248</v>
      </c>
      <c r="AH471" s="1" t="str">
        <f aca="false">IF(AC469="But Not Over",Y466,"")</f>
        <v/>
      </c>
      <c r="AI471" s="81" t="str">
        <f aca="false">IF(AC469="But Not Over",VLOOKUP(AH471,'CPI Data'!$A$19:$N$117,14),"")</f>
        <v/>
      </c>
    </row>
    <row r="472" customFormat="false" ht="12" hidden="false" customHeight="false" outlineLevel="0" collapsed="false">
      <c r="A472" s="91" t="n">
        <v>0.43</v>
      </c>
      <c r="B472" s="95" t="n">
        <v>35200</v>
      </c>
      <c r="C472" s="95" t="n">
        <v>45800</v>
      </c>
      <c r="D472" s="95"/>
      <c r="E472" s="91" t="n">
        <v>0.43</v>
      </c>
      <c r="F472" s="95" t="n">
        <v>17600</v>
      </c>
      <c r="G472" s="95" t="n">
        <v>22900</v>
      </c>
      <c r="H472" s="102"/>
      <c r="I472" s="91" t="n">
        <v>0.34</v>
      </c>
      <c r="J472" s="95" t="n">
        <v>18200</v>
      </c>
      <c r="K472" s="95" t="n">
        <v>23500</v>
      </c>
      <c r="L472" s="104"/>
      <c r="M472" s="91" t="n">
        <v>0.42</v>
      </c>
      <c r="N472" s="95" t="n">
        <v>28800</v>
      </c>
      <c r="O472" s="95" t="n">
        <v>34100</v>
      </c>
      <c r="S472" s="91" t="n">
        <v>0.43</v>
      </c>
      <c r="T472" s="79" t="n">
        <f aca="false">B472*$AI$23/$AI$464</f>
        <v>111318.303030303</v>
      </c>
      <c r="U472" s="79" t="n">
        <f aca="false">C472*$AI$23/$AI$464</f>
        <v>144840.292011019</v>
      </c>
      <c r="V472" s="84"/>
      <c r="W472" s="91" t="n">
        <v>0.43</v>
      </c>
      <c r="X472" s="79" t="n">
        <f aca="false">F472*$AI$23/$AI$464</f>
        <v>55659.1515151515</v>
      </c>
      <c r="Y472" s="79" t="n">
        <f aca="false">G472*$AI$23/$AI$464</f>
        <v>72420.1460055096</v>
      </c>
      <c r="Z472" s="80"/>
      <c r="AA472" s="91" t="n">
        <v>0.34</v>
      </c>
      <c r="AB472" s="79" t="n">
        <f aca="false">J472*$AI$23/$AI$464</f>
        <v>57556.6225895317</v>
      </c>
      <c r="AC472" s="79" t="n">
        <f aca="false">K472*$AI$23/$AI$464</f>
        <v>74317.6170798898</v>
      </c>
      <c r="AD472" s="105"/>
      <c r="AE472" s="91" t="n">
        <v>0.42</v>
      </c>
      <c r="AF472" s="79" t="n">
        <f aca="false">N472*$AI$23/$AI$464</f>
        <v>91078.611570248</v>
      </c>
      <c r="AG472" s="79" t="n">
        <f aca="false">O472*$AI$23/$AI$464</f>
        <v>107839.606060606</v>
      </c>
      <c r="AH472" s="1" t="str">
        <f aca="false">IF(AC470="But Not Over",Y467,"")</f>
        <v/>
      </c>
      <c r="AI472" s="81" t="str">
        <f aca="false">IF(AC470="But Not Over",VLOOKUP(AH472,'CPI Data'!$A$19:$N$117,14),"")</f>
        <v/>
      </c>
    </row>
    <row r="473" customFormat="false" ht="12" hidden="false" customHeight="false" outlineLevel="0" collapsed="false">
      <c r="A473" s="91" t="n">
        <v>0.49</v>
      </c>
      <c r="B473" s="95" t="n">
        <v>45800</v>
      </c>
      <c r="C473" s="95" t="n">
        <v>60000</v>
      </c>
      <c r="D473" s="95"/>
      <c r="E473" s="91" t="n">
        <v>0.49</v>
      </c>
      <c r="F473" s="95" t="n">
        <v>22900</v>
      </c>
      <c r="G473" s="95" t="n">
        <v>30000</v>
      </c>
      <c r="H473" s="102"/>
      <c r="I473" s="91" t="n">
        <v>0.39</v>
      </c>
      <c r="J473" s="95" t="n">
        <v>23500</v>
      </c>
      <c r="K473" s="95" t="n">
        <v>28800</v>
      </c>
      <c r="L473" s="104"/>
      <c r="M473" s="91" t="n">
        <v>0.46</v>
      </c>
      <c r="N473" s="95" t="n">
        <v>34100</v>
      </c>
      <c r="O473" s="95" t="n">
        <v>44700</v>
      </c>
      <c r="S473" s="91" t="n">
        <v>0.49</v>
      </c>
      <c r="T473" s="79" t="n">
        <f aca="false">B473*$AI$23/$AI$464</f>
        <v>144840.292011019</v>
      </c>
      <c r="U473" s="79" t="n">
        <f aca="false">C473*$AI$23/$AI$464</f>
        <v>189747.107438017</v>
      </c>
      <c r="V473" s="84"/>
      <c r="W473" s="91" t="n">
        <v>0.49</v>
      </c>
      <c r="X473" s="79" t="n">
        <f aca="false">F473*$AI$23/$AI$464</f>
        <v>72420.1460055096</v>
      </c>
      <c r="Y473" s="79" t="n">
        <f aca="false">G473*$AI$23/$AI$464</f>
        <v>94873.5537190083</v>
      </c>
      <c r="Z473" s="80"/>
      <c r="AA473" s="91" t="n">
        <v>0.39</v>
      </c>
      <c r="AB473" s="79" t="n">
        <f aca="false">J473*$AI$23/$AI$464</f>
        <v>74317.6170798898</v>
      </c>
      <c r="AC473" s="79" t="n">
        <f aca="false">K473*$AI$23/$AI$464</f>
        <v>91078.611570248</v>
      </c>
      <c r="AD473" s="105"/>
      <c r="AE473" s="91" t="n">
        <v>0.46</v>
      </c>
      <c r="AF473" s="79" t="n">
        <f aca="false">N473*$AI$23/$AI$464</f>
        <v>107839.606060606</v>
      </c>
      <c r="AG473" s="79" t="n">
        <f aca="false">O473*$AI$23/$AI$464</f>
        <v>141361.595041322</v>
      </c>
      <c r="AH473" s="1" t="str">
        <f aca="false">IF(AC471="But Not Over",Y468,"")</f>
        <v/>
      </c>
      <c r="AI473" s="81" t="str">
        <f aca="false">IF(AC471="But Not Over",VLOOKUP(AH473,'CPI Data'!$A$19:$N$117,14),"")</f>
        <v/>
      </c>
    </row>
    <row r="474" customFormat="false" ht="12" hidden="false" customHeight="false" outlineLevel="0" collapsed="false">
      <c r="A474" s="91" t="n">
        <v>0.54</v>
      </c>
      <c r="B474" s="95" t="n">
        <v>60000</v>
      </c>
      <c r="C474" s="95" t="n">
        <v>85600</v>
      </c>
      <c r="D474" s="95"/>
      <c r="E474" s="91" t="n">
        <v>0.54</v>
      </c>
      <c r="F474" s="95" t="n">
        <v>30000</v>
      </c>
      <c r="G474" s="95" t="n">
        <v>42800</v>
      </c>
      <c r="H474" s="102"/>
      <c r="I474" s="91" t="n">
        <v>0.44</v>
      </c>
      <c r="J474" s="95" t="n">
        <v>28800</v>
      </c>
      <c r="K474" s="95" t="n">
        <v>34100</v>
      </c>
      <c r="L474" s="104"/>
      <c r="M474" s="91" t="n">
        <v>0.54</v>
      </c>
      <c r="N474" s="95" t="n">
        <v>44700</v>
      </c>
      <c r="O474" s="95" t="n">
        <v>60600</v>
      </c>
      <c r="S474" s="91" t="n">
        <v>0.54</v>
      </c>
      <c r="T474" s="79" t="n">
        <f aca="false">B474*$AI$23/$AI$464</f>
        <v>189747.107438017</v>
      </c>
      <c r="U474" s="79" t="n">
        <f aca="false">C474*$AI$23/$AI$464</f>
        <v>270705.873278237</v>
      </c>
      <c r="V474" s="84"/>
      <c r="W474" s="91" t="n">
        <v>0.54</v>
      </c>
      <c r="X474" s="79" t="n">
        <f aca="false">F474*$AI$23/$AI$464</f>
        <v>94873.5537190083</v>
      </c>
      <c r="Y474" s="79" t="n">
        <f aca="false">G474*$AI$23/$AI$464</f>
        <v>135352.936639118</v>
      </c>
      <c r="Z474" s="80"/>
      <c r="AA474" s="91" t="n">
        <v>0.44</v>
      </c>
      <c r="AB474" s="79" t="n">
        <f aca="false">J474*$AI$23/$AI$464</f>
        <v>91078.611570248</v>
      </c>
      <c r="AC474" s="79" t="n">
        <f aca="false">K474*$AI$23/$AI$464</f>
        <v>107839.606060606</v>
      </c>
      <c r="AD474" s="105"/>
      <c r="AE474" s="91" t="n">
        <v>0.54</v>
      </c>
      <c r="AF474" s="79" t="n">
        <f aca="false">N474*$AI$23/$AI$464</f>
        <v>141361.595041322</v>
      </c>
      <c r="AG474" s="79" t="n">
        <f aca="false">O474*$AI$23/$AI$464</f>
        <v>191644.578512397</v>
      </c>
      <c r="AH474" s="1" t="str">
        <f aca="false">IF(AC472="But Not Over",Y469,"")</f>
        <v/>
      </c>
      <c r="AI474" s="81" t="str">
        <f aca="false">IF(AC472="But Not Over",VLOOKUP(AH474,'CPI Data'!$A$19:$N$117,14),"")</f>
        <v/>
      </c>
    </row>
    <row r="475" customFormat="false" ht="12" hidden="false" customHeight="false" outlineLevel="0" collapsed="false">
      <c r="A475" s="91" t="n">
        <v>0.59</v>
      </c>
      <c r="B475" s="95" t="n">
        <v>85600</v>
      </c>
      <c r="C475" s="92" t="n">
        <v>109400</v>
      </c>
      <c r="D475" s="92"/>
      <c r="E475" s="91" t="n">
        <v>0.59</v>
      </c>
      <c r="F475" s="95" t="n">
        <v>42800</v>
      </c>
      <c r="G475" s="95" t="n">
        <v>54700</v>
      </c>
      <c r="H475" s="102"/>
      <c r="I475" s="91" t="n">
        <v>0.49</v>
      </c>
      <c r="J475" s="95" t="n">
        <v>34100</v>
      </c>
      <c r="K475" s="95" t="n">
        <v>41500</v>
      </c>
      <c r="L475" s="103"/>
      <c r="M475" s="91" t="n">
        <v>0.59</v>
      </c>
      <c r="N475" s="95" t="n">
        <v>60600</v>
      </c>
      <c r="O475" s="92" t="n">
        <v>81800</v>
      </c>
      <c r="S475" s="91" t="n">
        <v>0.59</v>
      </c>
      <c r="T475" s="79" t="n">
        <f aca="false">B475*$AI$23/$AI$464</f>
        <v>270705.873278237</v>
      </c>
      <c r="U475" s="79" t="n">
        <f aca="false">C475*$AI$23/$AI$464</f>
        <v>345972.225895317</v>
      </c>
      <c r="W475" s="91" t="n">
        <v>0.59</v>
      </c>
      <c r="X475" s="79" t="n">
        <f aca="false">F475*$AI$23/$AI$464</f>
        <v>135352.936639118</v>
      </c>
      <c r="Y475" s="79" t="n">
        <f aca="false">G475*$AI$23/$AI$464</f>
        <v>172986.112947658</v>
      </c>
      <c r="Z475" s="80"/>
      <c r="AA475" s="91" t="n">
        <v>0.49</v>
      </c>
      <c r="AB475" s="79" t="n">
        <f aca="false">J475*$AI$23/$AI$464</f>
        <v>107839.606060606</v>
      </c>
      <c r="AC475" s="79" t="n">
        <f aca="false">K475*$AI$23/$AI$464</f>
        <v>131241.749311295</v>
      </c>
      <c r="AD475" s="98"/>
      <c r="AE475" s="91" t="n">
        <v>0.59</v>
      </c>
      <c r="AF475" s="79" t="n">
        <f aca="false">N475*$AI$23/$AI$464</f>
        <v>191644.578512397</v>
      </c>
      <c r="AG475" s="79" t="n">
        <f aca="false">O475*$AI$23/$AI$464</f>
        <v>258688.556473829</v>
      </c>
      <c r="AH475" s="1" t="str">
        <f aca="false">IF(AC473="But Not Over",Y470,"")</f>
        <v/>
      </c>
      <c r="AI475" s="81" t="str">
        <f aca="false">IF(AC473="But Not Over",VLOOKUP(AH475,'CPI Data'!$A$19:$N$117,14),"")</f>
        <v/>
      </c>
    </row>
    <row r="476" customFormat="false" ht="12" hidden="false" customHeight="false" outlineLevel="0" collapsed="false">
      <c r="A476" s="91" t="n">
        <v>0.64</v>
      </c>
      <c r="B476" s="92" t="n">
        <v>109400</v>
      </c>
      <c r="C476" s="92" t="n">
        <v>162400</v>
      </c>
      <c r="D476" s="92"/>
      <c r="E476" s="91" t="n">
        <v>0.64</v>
      </c>
      <c r="F476" s="95" t="n">
        <v>54700</v>
      </c>
      <c r="G476" s="95" t="n">
        <v>81200</v>
      </c>
      <c r="H476" s="102"/>
      <c r="I476" s="91" t="n">
        <v>0.55</v>
      </c>
      <c r="J476" s="95" t="n">
        <v>41500</v>
      </c>
      <c r="K476" s="92" t="n">
        <v>55300</v>
      </c>
      <c r="L476" s="103"/>
      <c r="M476" s="91" t="n">
        <v>0.63</v>
      </c>
      <c r="N476" s="92" t="n">
        <v>81800</v>
      </c>
      <c r="O476" s="92" t="n">
        <v>108300</v>
      </c>
      <c r="S476" s="91" t="n">
        <v>0.64</v>
      </c>
      <c r="T476" s="79" t="n">
        <f aca="false">B476*$AI$23/$AI$464</f>
        <v>345972.225895317</v>
      </c>
      <c r="U476" s="79" t="n">
        <f aca="false">C476*$AI$23/$AI$464</f>
        <v>513582.170798898</v>
      </c>
      <c r="W476" s="91" t="n">
        <v>0.64</v>
      </c>
      <c r="X476" s="79" t="n">
        <f aca="false">F476*$AI$23/$AI$464</f>
        <v>172986.112947658</v>
      </c>
      <c r="Y476" s="79" t="n">
        <f aca="false">G476*$AI$23/$AI$464</f>
        <v>256791.085399449</v>
      </c>
      <c r="Z476" s="80"/>
      <c r="AA476" s="91" t="n">
        <v>0.55</v>
      </c>
      <c r="AB476" s="79" t="n">
        <f aca="false">J476*$AI$23/$AI$464</f>
        <v>131241.749311295</v>
      </c>
      <c r="AC476" s="79" t="n">
        <f aca="false">K476*$AI$23/$AI$464</f>
        <v>174883.584022039</v>
      </c>
      <c r="AD476" s="98"/>
      <c r="AE476" s="91" t="n">
        <v>0.63</v>
      </c>
      <c r="AF476" s="79" t="n">
        <f aca="false">N476*$AI$23/$AI$464</f>
        <v>258688.556473829</v>
      </c>
      <c r="AG476" s="79" t="n">
        <f aca="false">O476*$AI$23/$AI$464</f>
        <v>342493.52892562</v>
      </c>
      <c r="AH476" s="1" t="str">
        <f aca="false">IF(AC474="But Not Over",Y471,"")</f>
        <v/>
      </c>
      <c r="AI476" s="81" t="str">
        <f aca="false">IF(AC474="But Not Over",VLOOKUP(AH476,'CPI Data'!$A$19:$N$117,14),"")</f>
        <v/>
      </c>
    </row>
    <row r="477" customFormat="false" ht="12" hidden="false" customHeight="false" outlineLevel="0" collapsed="false">
      <c r="A477" s="91" t="n">
        <v>0.68</v>
      </c>
      <c r="B477" s="92" t="n">
        <v>162400</v>
      </c>
      <c r="C477" s="92" t="n">
        <v>215400</v>
      </c>
      <c r="D477" s="92"/>
      <c r="E477" s="91" t="n">
        <v>0.68</v>
      </c>
      <c r="F477" s="95" t="n">
        <v>81200</v>
      </c>
      <c r="G477" s="92" t="n">
        <v>107700</v>
      </c>
      <c r="H477" s="102"/>
      <c r="I477" s="91" t="n">
        <v>0.63</v>
      </c>
      <c r="J477" s="92" t="n">
        <v>55300</v>
      </c>
      <c r="K477" s="92" t="n">
        <v>81800</v>
      </c>
      <c r="L477" s="103"/>
      <c r="M477" s="91" t="n">
        <v>0.68</v>
      </c>
      <c r="N477" s="92" t="n">
        <v>108300</v>
      </c>
      <c r="O477" s="92" t="n">
        <v>161300</v>
      </c>
      <c r="S477" s="91" t="n">
        <v>0.68</v>
      </c>
      <c r="T477" s="79" t="n">
        <f aca="false">B477*$AI$23/$AI$464</f>
        <v>513582.170798898</v>
      </c>
      <c r="U477" s="79" t="n">
        <f aca="false">C477*$AI$23/$AI$464</f>
        <v>681192.115702479</v>
      </c>
      <c r="W477" s="91" t="n">
        <v>0.68</v>
      </c>
      <c r="X477" s="79" t="n">
        <f aca="false">F477*$AI$23/$AI$464</f>
        <v>256791.085399449</v>
      </c>
      <c r="Y477" s="79" t="n">
        <f aca="false">G477*$AI$23/$AI$464</f>
        <v>340596.05785124</v>
      </c>
      <c r="Z477" s="80"/>
      <c r="AA477" s="91" t="n">
        <v>0.63</v>
      </c>
      <c r="AB477" s="79" t="n">
        <f aca="false">J477*$AI$23/$AI$464</f>
        <v>174883.584022039</v>
      </c>
      <c r="AC477" s="79" t="n">
        <f aca="false">K477*$AI$23/$AI$464</f>
        <v>258688.556473829</v>
      </c>
      <c r="AD477" s="98"/>
      <c r="AE477" s="91" t="n">
        <v>0.68</v>
      </c>
      <c r="AF477" s="79" t="n">
        <f aca="false">N477*$AI$23/$AI$464</f>
        <v>342493.52892562</v>
      </c>
      <c r="AG477" s="79" t="n">
        <f aca="false">O477*$AI$23/$AI$464</f>
        <v>510103.473829201</v>
      </c>
      <c r="AH477" s="1" t="str">
        <f aca="false">IF(AC475="But Not Over",Y472,"")</f>
        <v/>
      </c>
      <c r="AI477" s="81" t="str">
        <f aca="false">IF(AC475="But Not Over",VLOOKUP(AH477,'CPI Data'!$A$19:$N$117,14),"")</f>
        <v/>
      </c>
    </row>
    <row r="478" customFormat="false" ht="12" hidden="false" customHeight="false" outlineLevel="0" collapsed="false">
      <c r="A478" s="91" t="n">
        <v>0.7</v>
      </c>
      <c r="B478" s="92" t="n">
        <v>215400</v>
      </c>
      <c r="C478" s="95" t="s">
        <v>18</v>
      </c>
      <c r="D478" s="95"/>
      <c r="E478" s="91" t="n">
        <v>0.7</v>
      </c>
      <c r="F478" s="92" t="n">
        <v>107700</v>
      </c>
      <c r="G478" s="95" t="s">
        <v>18</v>
      </c>
      <c r="H478" s="102"/>
      <c r="I478" s="91" t="n">
        <v>0.68</v>
      </c>
      <c r="J478" s="92" t="n">
        <v>81800</v>
      </c>
      <c r="K478" s="92" t="n">
        <v>108300</v>
      </c>
      <c r="L478" s="104"/>
      <c r="M478" s="91" t="n">
        <v>0.7</v>
      </c>
      <c r="N478" s="92" t="n">
        <v>161300</v>
      </c>
      <c r="O478" s="95" t="s">
        <v>18</v>
      </c>
      <c r="S478" s="91" t="n">
        <v>0.7</v>
      </c>
      <c r="T478" s="79" t="n">
        <f aca="false">B478*$AI$23/$AI$464</f>
        <v>681192.115702479</v>
      </c>
      <c r="U478" s="79" t="s">
        <v>18</v>
      </c>
      <c r="V478" s="84"/>
      <c r="W478" s="91" t="n">
        <v>0.7</v>
      </c>
      <c r="X478" s="79" t="n">
        <f aca="false">F478*$AI$23/$AI$464</f>
        <v>340596.05785124</v>
      </c>
      <c r="Y478" s="79" t="s">
        <v>18</v>
      </c>
      <c r="Z478" s="80"/>
      <c r="AA478" s="91" t="n">
        <v>0.68</v>
      </c>
      <c r="AB478" s="79" t="n">
        <f aca="false">J478*$AI$23/$AI$464</f>
        <v>258688.556473829</v>
      </c>
      <c r="AC478" s="79" t="n">
        <f aca="false">K478*$AI$23/$AI$464</f>
        <v>342493.52892562</v>
      </c>
      <c r="AD478" s="105"/>
      <c r="AE478" s="91" t="n">
        <v>0.7</v>
      </c>
      <c r="AF478" s="79" t="n">
        <f aca="false">N478*$AI$23/$AI$464</f>
        <v>510103.473829201</v>
      </c>
      <c r="AG478" s="79" t="s">
        <v>18</v>
      </c>
      <c r="AH478" s="1" t="str">
        <f aca="false">IF(AC476="But Not Over",Y473,"")</f>
        <v/>
      </c>
      <c r="AI478" s="81" t="str">
        <f aca="false">IF(AC476="But Not Over",VLOOKUP(AH478,'CPI Data'!$A$19:$N$117,14),"")</f>
        <v/>
      </c>
    </row>
    <row r="479" customFormat="false" ht="12" hidden="false" customHeight="false" outlineLevel="0" collapsed="false">
      <c r="A479" s="64"/>
      <c r="E479" s="64"/>
      <c r="H479" s="64"/>
      <c r="I479" s="91" t="n">
        <v>0.7</v>
      </c>
      <c r="J479" s="92" t="n">
        <v>108300</v>
      </c>
      <c r="K479" s="95" t="s">
        <v>18</v>
      </c>
      <c r="L479" s="97"/>
      <c r="M479" s="64"/>
      <c r="S479" s="64"/>
      <c r="W479" s="64"/>
      <c r="Z479" s="80"/>
      <c r="AA479" s="91" t="n">
        <v>0.7</v>
      </c>
      <c r="AB479" s="79" t="n">
        <f aca="false">J479*$AI$23/$AI$464</f>
        <v>342493.52892562</v>
      </c>
      <c r="AC479" s="79" t="s">
        <v>18</v>
      </c>
      <c r="AD479" s="98"/>
      <c r="AE479" s="64"/>
      <c r="AH479" s="1" t="str">
        <f aca="false">IF(AC477="But Not Over",Y474,"")</f>
        <v/>
      </c>
      <c r="AI479" s="81" t="str">
        <f aca="false">IF(AC477="But Not Over",VLOOKUP(AH479,'CPI Data'!$A$19:$N$117,14),"")</f>
        <v/>
      </c>
    </row>
    <row r="480" customFormat="false" ht="12" hidden="false" customHeight="true" outlineLevel="0" collapsed="false">
      <c r="A480" s="66" t="s">
        <v>34</v>
      </c>
      <c r="B480" s="42"/>
      <c r="C480" s="42"/>
      <c r="E480" s="42"/>
      <c r="F480" s="42"/>
      <c r="G480" s="42"/>
      <c r="H480" s="67"/>
      <c r="I480" s="42"/>
      <c r="J480" s="42"/>
      <c r="K480" s="42"/>
      <c r="L480" s="42"/>
      <c r="M480" s="42"/>
      <c r="N480" s="42"/>
      <c r="O480" s="42"/>
      <c r="S480" s="66" t="s">
        <v>34</v>
      </c>
      <c r="T480" s="45"/>
      <c r="U480" s="45"/>
      <c r="W480" s="42"/>
      <c r="X480" s="45"/>
      <c r="Y480" s="45"/>
      <c r="Z480" s="68"/>
      <c r="AA480" s="42"/>
      <c r="AB480" s="45"/>
      <c r="AC480" s="45"/>
      <c r="AD480" s="47"/>
      <c r="AE480" s="42"/>
      <c r="AF480" s="45"/>
      <c r="AG480" s="45"/>
      <c r="AH480" s="1" t="str">
        <f aca="false">IF(AC478="But Not Over",Y475,"")</f>
        <v/>
      </c>
      <c r="AI480" s="81" t="str">
        <f aca="false">IF(AC478="But Not Over",VLOOKUP(AH480,'CPI Data'!$A$19:$N$117,14),"")</f>
        <v/>
      </c>
    </row>
    <row r="481" customFormat="false" ht="12" hidden="false" customHeight="false" outlineLevel="0" collapsed="false">
      <c r="A481" s="64"/>
      <c r="E481" s="64"/>
      <c r="H481" s="64"/>
      <c r="I481" s="64"/>
      <c r="L481" s="97"/>
      <c r="M481" s="64"/>
      <c r="S481" s="64"/>
      <c r="W481" s="64"/>
      <c r="Z481" s="80"/>
      <c r="AA481" s="64"/>
      <c r="AD481" s="98"/>
      <c r="AE481" s="64"/>
      <c r="AH481" s="1" t="str">
        <f aca="false">IF(AC479="But Not Over",Y476,"")</f>
        <v/>
      </c>
      <c r="AI481" s="81" t="str">
        <f aca="false">IF(AC479="But Not Over",VLOOKUP(AH481,'CPI Data'!$A$19:$N$117,14),"")</f>
        <v/>
      </c>
    </row>
    <row r="482" customFormat="false" ht="12.75" hidden="false" customHeight="false" outlineLevel="0" collapsed="false">
      <c r="A482" s="64"/>
      <c r="B482" s="74"/>
      <c r="C482" s="43" t="s">
        <v>7</v>
      </c>
      <c r="E482" s="64"/>
      <c r="F482" s="74"/>
      <c r="G482" s="75" t="n">
        <v>1978</v>
      </c>
      <c r="H482" s="75"/>
      <c r="I482" s="75"/>
      <c r="L482" s="97"/>
      <c r="M482" s="64"/>
      <c r="N482" s="74"/>
      <c r="S482" s="64"/>
      <c r="T482" s="77"/>
      <c r="U482" s="69" t="s">
        <v>21</v>
      </c>
      <c r="W482" s="64"/>
      <c r="X482" s="77"/>
      <c r="Y482" s="75" t="n">
        <v>1978</v>
      </c>
      <c r="Z482" s="75"/>
      <c r="AA482" s="75"/>
      <c r="AB482" s="46" t="str">
        <f aca="false">CONCATENATE("CPI: ",AI487)</f>
        <v>CPI: 65.2</v>
      </c>
      <c r="AD482" s="98"/>
      <c r="AE482" s="64"/>
      <c r="AF482" s="77"/>
      <c r="AH482" s="1" t="str">
        <f aca="false">IF(AC480="But Not Over",Y477,"")</f>
        <v/>
      </c>
      <c r="AI482" s="81" t="str">
        <f aca="false">IF(AC480="But Not Over",VLOOKUP(AH482,'CPI Data'!$A$19:$N$117,14),"")</f>
        <v/>
      </c>
    </row>
    <row r="483" customFormat="false" ht="12" hidden="false" customHeight="false" outlineLevel="0" collapsed="false">
      <c r="A483" s="49"/>
      <c r="B483" s="49" t="s">
        <v>8</v>
      </c>
      <c r="C483" s="50"/>
      <c r="D483" s="50"/>
      <c r="E483" s="49"/>
      <c r="F483" s="49" t="s">
        <v>9</v>
      </c>
      <c r="G483" s="50"/>
      <c r="H483" s="49"/>
      <c r="I483" s="49"/>
      <c r="J483" s="49" t="s">
        <v>10</v>
      </c>
      <c r="K483" s="48"/>
      <c r="L483" s="48"/>
      <c r="M483" s="48"/>
      <c r="N483" s="49" t="s">
        <v>11</v>
      </c>
      <c r="O483" s="50"/>
      <c r="S483" s="49"/>
      <c r="T483" s="51" t="s">
        <v>8</v>
      </c>
      <c r="U483" s="99"/>
      <c r="V483" s="53"/>
      <c r="W483" s="49"/>
      <c r="X483" s="51" t="s">
        <v>9</v>
      </c>
      <c r="Y483" s="99"/>
      <c r="Z483" s="54"/>
      <c r="AA483" s="49"/>
      <c r="AB483" s="51" t="s">
        <v>10</v>
      </c>
      <c r="AC483" s="52"/>
      <c r="AD483" s="55"/>
      <c r="AE483" s="48"/>
      <c r="AF483" s="51" t="s">
        <v>11</v>
      </c>
      <c r="AG483" s="99"/>
      <c r="AH483" s="1" t="str">
        <f aca="false">IF(AC481="But Not Over",Y478,"")</f>
        <v/>
      </c>
      <c r="AI483" s="81" t="str">
        <f aca="false">IF(AC481="But Not Over",VLOOKUP(AH483,'CPI Data'!$A$19:$N$117,14),"")</f>
        <v/>
      </c>
    </row>
    <row r="484" customFormat="false" ht="12" hidden="false" customHeight="false" outlineLevel="0" collapsed="false">
      <c r="A484" s="56" t="s">
        <v>12</v>
      </c>
      <c r="B484" s="57" t="s">
        <v>13</v>
      </c>
      <c r="C484" s="57"/>
      <c r="D484" s="100"/>
      <c r="E484" s="56" t="s">
        <v>12</v>
      </c>
      <c r="F484" s="57" t="s">
        <v>13</v>
      </c>
      <c r="G484" s="57"/>
      <c r="H484" s="100"/>
      <c r="I484" s="56" t="s">
        <v>12</v>
      </c>
      <c r="J484" s="57" t="s">
        <v>13</v>
      </c>
      <c r="K484" s="57"/>
      <c r="L484" s="106"/>
      <c r="M484" s="56" t="s">
        <v>12</v>
      </c>
      <c r="N484" s="57" t="s">
        <v>13</v>
      </c>
      <c r="O484" s="57"/>
      <c r="S484" s="56" t="s">
        <v>12</v>
      </c>
      <c r="T484" s="58" t="s">
        <v>13</v>
      </c>
      <c r="U484" s="58"/>
      <c r="V484" s="101"/>
      <c r="W484" s="56" t="s">
        <v>12</v>
      </c>
      <c r="X484" s="58" t="s">
        <v>13</v>
      </c>
      <c r="Y484" s="58"/>
      <c r="Z484" s="101"/>
      <c r="AA484" s="56" t="s">
        <v>12</v>
      </c>
      <c r="AB484" s="58" t="s">
        <v>13</v>
      </c>
      <c r="AC484" s="58"/>
      <c r="AD484" s="107"/>
      <c r="AE484" s="56" t="s">
        <v>12</v>
      </c>
      <c r="AF484" s="58" t="s">
        <v>13</v>
      </c>
      <c r="AG484" s="58"/>
      <c r="AH484" s="1" t="str">
        <f aca="false">IF(AC482="But Not Over",Y479,"")</f>
        <v/>
      </c>
      <c r="AI484" s="81" t="str">
        <f aca="false">IF(AC482="But Not Over",VLOOKUP(AH484,'CPI Data'!$A$19:$N$117,14),"")</f>
        <v/>
      </c>
    </row>
    <row r="485" customFormat="false" ht="12" hidden="false" customHeight="false" outlineLevel="0" collapsed="false">
      <c r="A485" s="59" t="s">
        <v>14</v>
      </c>
      <c r="B485" s="60" t="s">
        <v>15</v>
      </c>
      <c r="C485" s="60" t="s">
        <v>16</v>
      </c>
      <c r="D485" s="100"/>
      <c r="E485" s="59" t="s">
        <v>14</v>
      </c>
      <c r="F485" s="60" t="s">
        <v>15</v>
      </c>
      <c r="G485" s="60" t="s">
        <v>16</v>
      </c>
      <c r="H485" s="100"/>
      <c r="I485" s="59" t="s">
        <v>14</v>
      </c>
      <c r="J485" s="60" t="s">
        <v>15</v>
      </c>
      <c r="K485" s="60" t="s">
        <v>16</v>
      </c>
      <c r="L485" s="106"/>
      <c r="M485" s="59" t="s">
        <v>14</v>
      </c>
      <c r="N485" s="60" t="s">
        <v>15</v>
      </c>
      <c r="O485" s="60" t="s">
        <v>16</v>
      </c>
      <c r="S485" s="59" t="s">
        <v>14</v>
      </c>
      <c r="T485" s="61" t="s">
        <v>15</v>
      </c>
      <c r="U485" s="61" t="s">
        <v>16</v>
      </c>
      <c r="V485" s="101"/>
      <c r="W485" s="59" t="s">
        <v>14</v>
      </c>
      <c r="X485" s="61" t="s">
        <v>15</v>
      </c>
      <c r="Y485" s="61" t="s">
        <v>16</v>
      </c>
      <c r="Z485" s="101"/>
      <c r="AA485" s="59" t="s">
        <v>14</v>
      </c>
      <c r="AB485" s="61" t="s">
        <v>15</v>
      </c>
      <c r="AC485" s="61" t="s">
        <v>16</v>
      </c>
      <c r="AD485" s="107"/>
      <c r="AE485" s="59" t="s">
        <v>14</v>
      </c>
      <c r="AF485" s="61" t="s">
        <v>15</v>
      </c>
      <c r="AG485" s="61" t="s">
        <v>16</v>
      </c>
      <c r="AH485" s="1" t="str">
        <f aca="false">IF(AC483="But Not Over",Y480,"")</f>
        <v/>
      </c>
      <c r="AI485" s="81" t="str">
        <f aca="false">IF(AC483="But Not Over",VLOOKUP(AH485,'CPI Data'!$A$19:$N$117,14),"")</f>
        <v/>
      </c>
    </row>
    <row r="486" customFormat="false" ht="12" hidden="false" customHeight="false" outlineLevel="0" collapsed="false">
      <c r="A486" s="91" t="n">
        <v>0</v>
      </c>
      <c r="B486" s="95" t="n">
        <v>0</v>
      </c>
      <c r="C486" s="95" t="n">
        <v>3200</v>
      </c>
      <c r="D486" s="95"/>
      <c r="E486" s="91" t="n">
        <v>0</v>
      </c>
      <c r="F486" s="95" t="n">
        <v>0</v>
      </c>
      <c r="G486" s="95" t="n">
        <v>1600</v>
      </c>
      <c r="H486" s="102"/>
      <c r="I486" s="91" t="n">
        <v>0</v>
      </c>
      <c r="J486" s="95" t="n">
        <v>0</v>
      </c>
      <c r="K486" s="95" t="n">
        <v>2200</v>
      </c>
      <c r="L486" s="104"/>
      <c r="M486" s="91" t="n">
        <v>0</v>
      </c>
      <c r="N486" s="95" t="n">
        <v>0</v>
      </c>
      <c r="O486" s="95" t="n">
        <v>2200</v>
      </c>
      <c r="S486" s="91" t="n">
        <v>0</v>
      </c>
      <c r="T486" s="95" t="n">
        <f aca="false">B486*$AI$23/$AI$487</f>
        <v>0</v>
      </c>
      <c r="U486" s="95" t="n">
        <f aca="false">C486*$AI$23/$AI$487</f>
        <v>11268.4171779141</v>
      </c>
      <c r="V486" s="84" t="n">
        <f aca="false">D486*$AI$23/$AI$487</f>
        <v>0</v>
      </c>
      <c r="W486" s="91" t="n">
        <v>0</v>
      </c>
      <c r="X486" s="95" t="n">
        <f aca="false">F486*$AI$23/$AI$487</f>
        <v>0</v>
      </c>
      <c r="Y486" s="95" t="n">
        <f aca="false">G486*$AI$23/$AI$487</f>
        <v>5634.20858895706</v>
      </c>
      <c r="Z486" s="84" t="n">
        <f aca="false">H486*$AI$23/$AI$487</f>
        <v>0</v>
      </c>
      <c r="AA486" s="91" t="n">
        <v>0</v>
      </c>
      <c r="AB486" s="95" t="n">
        <f aca="false">J486*$AI$23/$AI$487</f>
        <v>0</v>
      </c>
      <c r="AC486" s="95" t="n">
        <f aca="false">K486*$AI$23/$AI$487</f>
        <v>7747.03680981595</v>
      </c>
      <c r="AD486" s="84" t="n">
        <f aca="false">L486*$AI$23/$AI$487</f>
        <v>0</v>
      </c>
      <c r="AE486" s="91" t="n">
        <v>0</v>
      </c>
      <c r="AF486" s="95" t="n">
        <f aca="false">N486*$AI$23/$AI$487</f>
        <v>0</v>
      </c>
      <c r="AG486" s="95" t="n">
        <f aca="false">O486*$AI$23/$AI$487</f>
        <v>7747.03680981595</v>
      </c>
      <c r="AH486" s="1" t="str">
        <f aca="false">IF(AC484="But Not Over",Y481,"")</f>
        <v/>
      </c>
      <c r="AI486" s="81" t="str">
        <f aca="false">IF(AC484="But Not Over",VLOOKUP(AH486,'CPI Data'!$A$19:$N$117,14),"")</f>
        <v/>
      </c>
    </row>
    <row r="487" customFormat="false" ht="12" hidden="false" customHeight="false" outlineLevel="0" collapsed="false">
      <c r="A487" s="91" t="n">
        <v>0.14</v>
      </c>
      <c r="B487" s="95" t="n">
        <v>3200</v>
      </c>
      <c r="C487" s="95" t="n">
        <v>4200</v>
      </c>
      <c r="D487" s="95"/>
      <c r="E487" s="91" t="n">
        <v>0.14</v>
      </c>
      <c r="F487" s="95" t="n">
        <v>1600</v>
      </c>
      <c r="G487" s="95" t="n">
        <v>2100</v>
      </c>
      <c r="H487" s="102"/>
      <c r="I487" s="91" t="n">
        <v>0.14</v>
      </c>
      <c r="J487" s="95" t="n">
        <v>2200</v>
      </c>
      <c r="K487" s="95" t="n">
        <v>2700</v>
      </c>
      <c r="L487" s="104"/>
      <c r="M487" s="91" t="n">
        <v>0.14</v>
      </c>
      <c r="N487" s="95" t="n">
        <v>2200</v>
      </c>
      <c r="O487" s="95" t="n">
        <v>3200</v>
      </c>
      <c r="S487" s="91" t="n">
        <v>0.14</v>
      </c>
      <c r="T487" s="95" t="n">
        <f aca="false">B487*$AI$23/$AI$487</f>
        <v>11268.4171779141</v>
      </c>
      <c r="U487" s="95" t="n">
        <f aca="false">C487*$AI$23/$AI$487</f>
        <v>14789.7975460123</v>
      </c>
      <c r="V487" s="84"/>
      <c r="W487" s="91" t="n">
        <v>0.14</v>
      </c>
      <c r="X487" s="95" t="n">
        <f aca="false">F487*$AI$23/$AI$487</f>
        <v>5634.20858895706</v>
      </c>
      <c r="Y487" s="95" t="n">
        <f aca="false">G487*$AI$23/$AI$487</f>
        <v>7394.89877300613</v>
      </c>
      <c r="Z487" s="80"/>
      <c r="AA487" s="91" t="n">
        <v>0.14</v>
      </c>
      <c r="AB487" s="95" t="n">
        <f aca="false">J487*$AI$23/$AI$487</f>
        <v>7747.03680981595</v>
      </c>
      <c r="AC487" s="95" t="n">
        <f aca="false">K487*$AI$23/$AI$487</f>
        <v>9507.72699386503</v>
      </c>
      <c r="AD487" s="105"/>
      <c r="AE487" s="91" t="n">
        <v>0.14</v>
      </c>
      <c r="AF487" s="95" t="n">
        <f aca="false">N487*$AI$23/$AI$487</f>
        <v>7747.03680981595</v>
      </c>
      <c r="AG487" s="95" t="n">
        <f aca="false">O487*$AI$23/$AI$487</f>
        <v>11268.4171779141</v>
      </c>
      <c r="AH487" s="1" t="n">
        <f aca="false">IF(AC485="But Not Over",Y482,"")</f>
        <v>1978</v>
      </c>
      <c r="AI487" s="81" t="n">
        <f aca="false">IF(AC485="But Not Over",VLOOKUP(AH487,'CPI Data'!$A$19:$N$117,14),"")</f>
        <v>65.2</v>
      </c>
    </row>
    <row r="488" customFormat="false" ht="12" hidden="false" customHeight="false" outlineLevel="0" collapsed="false">
      <c r="A488" s="91" t="n">
        <v>0.15</v>
      </c>
      <c r="B488" s="95" t="n">
        <v>4200</v>
      </c>
      <c r="C488" s="95" t="n">
        <v>5200</v>
      </c>
      <c r="D488" s="95"/>
      <c r="E488" s="91" t="n">
        <v>0.15</v>
      </c>
      <c r="F488" s="95" t="n">
        <v>2100</v>
      </c>
      <c r="G488" s="95" t="n">
        <v>2600</v>
      </c>
      <c r="H488" s="102"/>
      <c r="I488" s="91" t="n">
        <v>0.15</v>
      </c>
      <c r="J488" s="95" t="n">
        <v>2700</v>
      </c>
      <c r="K488" s="95" t="n">
        <v>3200</v>
      </c>
      <c r="L488" s="104"/>
      <c r="M488" s="91" t="n">
        <v>0.16</v>
      </c>
      <c r="N488" s="95" t="n">
        <v>3200</v>
      </c>
      <c r="O488" s="95" t="n">
        <v>4200</v>
      </c>
      <c r="S488" s="91" t="n">
        <v>0.15</v>
      </c>
      <c r="T488" s="95" t="n">
        <f aca="false">B488*$AI$23/$AI$487</f>
        <v>14789.7975460123</v>
      </c>
      <c r="U488" s="95" t="n">
        <f aca="false">C488*$AI$23/$AI$487</f>
        <v>18311.1779141104</v>
      </c>
      <c r="V488" s="84"/>
      <c r="W488" s="91" t="n">
        <v>0.15</v>
      </c>
      <c r="X488" s="95" t="n">
        <f aca="false">F488*$AI$23/$AI$487</f>
        <v>7394.89877300613</v>
      </c>
      <c r="Y488" s="95" t="n">
        <f aca="false">G488*$AI$23/$AI$487</f>
        <v>9155.58895705522</v>
      </c>
      <c r="Z488" s="80"/>
      <c r="AA488" s="91" t="n">
        <v>0.15</v>
      </c>
      <c r="AB488" s="95" t="n">
        <f aca="false">J488*$AI$23/$AI$487</f>
        <v>9507.72699386503</v>
      </c>
      <c r="AC488" s="95" t="n">
        <f aca="false">K488*$AI$23/$AI$487</f>
        <v>11268.4171779141</v>
      </c>
      <c r="AD488" s="105"/>
      <c r="AE488" s="91" t="n">
        <v>0.16</v>
      </c>
      <c r="AF488" s="95" t="n">
        <f aca="false">N488*$AI$23/$AI$487</f>
        <v>11268.4171779141</v>
      </c>
      <c r="AG488" s="95" t="n">
        <f aca="false">O488*$AI$23/$AI$487</f>
        <v>14789.7975460123</v>
      </c>
      <c r="AH488" s="1" t="str">
        <f aca="false">IF(AC486="But Not Over",Y483,"")</f>
        <v/>
      </c>
      <c r="AI488" s="81" t="str">
        <f aca="false">IF(AC486="But Not Over",VLOOKUP(AH488,'CPI Data'!$A$19:$N$117,14),"")</f>
        <v/>
      </c>
    </row>
    <row r="489" customFormat="false" ht="12" hidden="false" customHeight="false" outlineLevel="0" collapsed="false">
      <c r="A489" s="91" t="n">
        <v>0.16</v>
      </c>
      <c r="B489" s="95" t="n">
        <v>5200</v>
      </c>
      <c r="C489" s="95" t="n">
        <v>6200</v>
      </c>
      <c r="D489" s="95"/>
      <c r="E489" s="91" t="n">
        <v>0.16</v>
      </c>
      <c r="F489" s="95" t="n">
        <v>2600</v>
      </c>
      <c r="G489" s="95" t="n">
        <v>3100</v>
      </c>
      <c r="H489" s="102"/>
      <c r="I489" s="91" t="n">
        <v>0.16</v>
      </c>
      <c r="J489" s="95" t="n">
        <v>3200</v>
      </c>
      <c r="K489" s="95" t="n">
        <v>3700</v>
      </c>
      <c r="L489" s="104"/>
      <c r="M489" s="91" t="n">
        <v>0.18</v>
      </c>
      <c r="N489" s="95" t="n">
        <v>4200</v>
      </c>
      <c r="O489" s="95" t="n">
        <v>6200</v>
      </c>
      <c r="S489" s="91" t="n">
        <v>0.16</v>
      </c>
      <c r="T489" s="95" t="n">
        <f aca="false">B489*$AI$23/$AI$487</f>
        <v>18311.1779141104</v>
      </c>
      <c r="U489" s="95" t="n">
        <f aca="false">C489*$AI$23/$AI$487</f>
        <v>21832.5582822086</v>
      </c>
      <c r="V489" s="84"/>
      <c r="W489" s="91" t="n">
        <v>0.16</v>
      </c>
      <c r="X489" s="95" t="n">
        <f aca="false">F489*$AI$23/$AI$487</f>
        <v>9155.58895705522</v>
      </c>
      <c r="Y489" s="95" t="n">
        <f aca="false">G489*$AI$23/$AI$487</f>
        <v>10916.2791411043</v>
      </c>
      <c r="Z489" s="80"/>
      <c r="AA489" s="91" t="n">
        <v>0.16</v>
      </c>
      <c r="AB489" s="95" t="n">
        <f aca="false">J489*$AI$23/$AI$487</f>
        <v>11268.4171779141</v>
      </c>
      <c r="AC489" s="95" t="n">
        <f aca="false">K489*$AI$23/$AI$487</f>
        <v>13029.1073619632</v>
      </c>
      <c r="AD489" s="105"/>
      <c r="AE489" s="91" t="n">
        <v>0.18</v>
      </c>
      <c r="AF489" s="95" t="n">
        <f aca="false">N489*$AI$23/$AI$487</f>
        <v>14789.7975460123</v>
      </c>
      <c r="AG489" s="95" t="n">
        <f aca="false">O489*$AI$23/$AI$487</f>
        <v>21832.5582822086</v>
      </c>
      <c r="AH489" s="1" t="str">
        <f aca="false">IF(AC487="But Not Over",Y484,"")</f>
        <v/>
      </c>
      <c r="AI489" s="81" t="str">
        <f aca="false">IF(AC487="But Not Over",VLOOKUP(AH489,'CPI Data'!$A$19:$N$117,14),"")</f>
        <v/>
      </c>
    </row>
    <row r="490" customFormat="false" ht="12" hidden="false" customHeight="false" outlineLevel="0" collapsed="false">
      <c r="A490" s="91" t="n">
        <v>0.17</v>
      </c>
      <c r="B490" s="95" t="n">
        <v>6200</v>
      </c>
      <c r="C490" s="95" t="n">
        <v>7200</v>
      </c>
      <c r="D490" s="95"/>
      <c r="E490" s="91" t="n">
        <v>0.17</v>
      </c>
      <c r="F490" s="95" t="n">
        <v>3100</v>
      </c>
      <c r="G490" s="95" t="n">
        <v>3600</v>
      </c>
      <c r="H490" s="102"/>
      <c r="I490" s="91" t="n">
        <v>0.17</v>
      </c>
      <c r="J490" s="95" t="n">
        <v>3700</v>
      </c>
      <c r="K490" s="95" t="n">
        <v>4200</v>
      </c>
      <c r="L490" s="104"/>
      <c r="M490" s="91" t="n">
        <v>0.19</v>
      </c>
      <c r="N490" s="95" t="n">
        <v>6200</v>
      </c>
      <c r="O490" s="95" t="n">
        <v>8200</v>
      </c>
      <c r="S490" s="91" t="n">
        <v>0.17</v>
      </c>
      <c r="T490" s="95" t="n">
        <f aca="false">B490*$AI$23/$AI$487</f>
        <v>21832.5582822086</v>
      </c>
      <c r="U490" s="95" t="n">
        <f aca="false">C490*$AI$23/$AI$487</f>
        <v>25353.9386503067</v>
      </c>
      <c r="V490" s="84"/>
      <c r="W490" s="91" t="n">
        <v>0.17</v>
      </c>
      <c r="X490" s="95" t="n">
        <f aca="false">F490*$AI$23/$AI$487</f>
        <v>10916.2791411043</v>
      </c>
      <c r="Y490" s="95" t="n">
        <f aca="false">G490*$AI$23/$AI$487</f>
        <v>12676.9693251534</v>
      </c>
      <c r="Z490" s="80"/>
      <c r="AA490" s="91" t="n">
        <v>0.17</v>
      </c>
      <c r="AB490" s="95" t="n">
        <f aca="false">J490*$AI$23/$AI$487</f>
        <v>13029.1073619632</v>
      </c>
      <c r="AC490" s="95" t="n">
        <f aca="false">K490*$AI$23/$AI$487</f>
        <v>14789.7975460123</v>
      </c>
      <c r="AD490" s="105"/>
      <c r="AE490" s="91" t="n">
        <v>0.19</v>
      </c>
      <c r="AF490" s="95" t="n">
        <f aca="false">N490*$AI$23/$AI$487</f>
        <v>21832.5582822086</v>
      </c>
      <c r="AG490" s="95" t="n">
        <f aca="false">O490*$AI$23/$AI$487</f>
        <v>28875.3190184049</v>
      </c>
      <c r="AH490" s="1" t="str">
        <f aca="false">IF(AC488="But Not Over",Y485,"")</f>
        <v/>
      </c>
      <c r="AI490" s="81" t="str">
        <f aca="false">IF(AC488="But Not Over",VLOOKUP(AH490,'CPI Data'!$A$19:$N$117,14),"")</f>
        <v/>
      </c>
    </row>
    <row r="491" customFormat="false" ht="12" hidden="false" customHeight="false" outlineLevel="0" collapsed="false">
      <c r="A491" s="91" t="n">
        <v>0.19</v>
      </c>
      <c r="B491" s="95" t="n">
        <v>7200</v>
      </c>
      <c r="C491" s="95" t="n">
        <v>11200</v>
      </c>
      <c r="D491" s="95"/>
      <c r="E491" s="91" t="n">
        <v>0.19</v>
      </c>
      <c r="F491" s="95" t="n">
        <v>3600</v>
      </c>
      <c r="G491" s="95" t="n">
        <v>5600</v>
      </c>
      <c r="H491" s="102"/>
      <c r="I491" s="91" t="n">
        <v>0.19</v>
      </c>
      <c r="J491" s="95" t="n">
        <v>4200</v>
      </c>
      <c r="K491" s="95" t="n">
        <v>6200</v>
      </c>
      <c r="L491" s="104"/>
      <c r="M491" s="91" t="n">
        <v>0.22</v>
      </c>
      <c r="N491" s="95" t="n">
        <v>8200</v>
      </c>
      <c r="O491" s="95" t="n">
        <v>10200</v>
      </c>
      <c r="S491" s="91" t="n">
        <v>0.19</v>
      </c>
      <c r="T491" s="95" t="n">
        <f aca="false">B491*$AI$23/$AI$487</f>
        <v>25353.9386503067</v>
      </c>
      <c r="U491" s="95" t="n">
        <f aca="false">C491*$AI$23/$AI$487</f>
        <v>39439.4601226994</v>
      </c>
      <c r="V491" s="84"/>
      <c r="W491" s="91" t="n">
        <v>0.19</v>
      </c>
      <c r="X491" s="95" t="n">
        <f aca="false">F491*$AI$23/$AI$487</f>
        <v>12676.9693251534</v>
      </c>
      <c r="Y491" s="95" t="n">
        <f aca="false">G491*$AI$23/$AI$487</f>
        <v>19719.7300613497</v>
      </c>
      <c r="Z491" s="80"/>
      <c r="AA491" s="91" t="n">
        <v>0.19</v>
      </c>
      <c r="AB491" s="95" t="n">
        <f aca="false">J491*$AI$23/$AI$487</f>
        <v>14789.7975460123</v>
      </c>
      <c r="AC491" s="95" t="n">
        <f aca="false">K491*$AI$23/$AI$487</f>
        <v>21832.5582822086</v>
      </c>
      <c r="AD491" s="105"/>
      <c r="AE491" s="91" t="n">
        <v>0.22</v>
      </c>
      <c r="AF491" s="95" t="n">
        <f aca="false">N491*$AI$23/$AI$487</f>
        <v>28875.3190184049</v>
      </c>
      <c r="AG491" s="95" t="n">
        <f aca="false">O491*$AI$23/$AI$487</f>
        <v>35918.0797546012</v>
      </c>
      <c r="AH491" s="1" t="str">
        <f aca="false">IF(AC489="But Not Over",Y486,"")</f>
        <v/>
      </c>
      <c r="AI491" s="81" t="str">
        <f aca="false">IF(AC489="But Not Over",VLOOKUP(AH491,'CPI Data'!$A$19:$N$117,14),"")</f>
        <v/>
      </c>
    </row>
    <row r="492" customFormat="false" ht="12" hidden="false" customHeight="false" outlineLevel="0" collapsed="false">
      <c r="A492" s="91" t="n">
        <v>0.22</v>
      </c>
      <c r="B492" s="95" t="n">
        <v>11200</v>
      </c>
      <c r="C492" s="95" t="n">
        <v>15200</v>
      </c>
      <c r="D492" s="95"/>
      <c r="E492" s="91" t="n">
        <v>0.22</v>
      </c>
      <c r="F492" s="95" t="n">
        <v>5600</v>
      </c>
      <c r="G492" s="95" t="n">
        <v>7600</v>
      </c>
      <c r="H492" s="102"/>
      <c r="I492" s="91" t="n">
        <v>0.21</v>
      </c>
      <c r="J492" s="95" t="n">
        <v>6200</v>
      </c>
      <c r="K492" s="95" t="n">
        <v>8200</v>
      </c>
      <c r="L492" s="104"/>
      <c r="M492" s="91" t="n">
        <v>0.23</v>
      </c>
      <c r="N492" s="95" t="n">
        <v>10200</v>
      </c>
      <c r="O492" s="95" t="n">
        <v>12200</v>
      </c>
      <c r="S492" s="91" t="n">
        <v>0.22</v>
      </c>
      <c r="T492" s="95" t="n">
        <f aca="false">B492*$AI$23/$AI$487</f>
        <v>39439.4601226994</v>
      </c>
      <c r="U492" s="95" t="n">
        <f aca="false">C492*$AI$23/$AI$487</f>
        <v>53524.981595092</v>
      </c>
      <c r="V492" s="84"/>
      <c r="W492" s="91" t="n">
        <v>0.22</v>
      </c>
      <c r="X492" s="95" t="n">
        <f aca="false">F492*$AI$23/$AI$487</f>
        <v>19719.7300613497</v>
      </c>
      <c r="Y492" s="95" t="n">
        <f aca="false">G492*$AI$23/$AI$487</f>
        <v>26762.490797546</v>
      </c>
      <c r="Z492" s="80"/>
      <c r="AA492" s="91" t="n">
        <v>0.21</v>
      </c>
      <c r="AB492" s="95" t="n">
        <f aca="false">J492*$AI$23/$AI$487</f>
        <v>21832.5582822086</v>
      </c>
      <c r="AC492" s="95" t="n">
        <f aca="false">K492*$AI$23/$AI$487</f>
        <v>28875.3190184049</v>
      </c>
      <c r="AD492" s="105"/>
      <c r="AE492" s="91" t="n">
        <v>0.23</v>
      </c>
      <c r="AF492" s="95" t="n">
        <f aca="false">N492*$AI$23/$AI$487</f>
        <v>35918.0797546012</v>
      </c>
      <c r="AG492" s="95" t="n">
        <f aca="false">O492*$AI$23/$AI$487</f>
        <v>42960.8404907975</v>
      </c>
      <c r="AH492" s="1" t="str">
        <f aca="false">IF(AC490="But Not Over",Y487,"")</f>
        <v/>
      </c>
      <c r="AI492" s="81" t="str">
        <f aca="false">IF(AC490="But Not Over",VLOOKUP(AH492,'CPI Data'!$A$19:$N$117,14),"")</f>
        <v/>
      </c>
    </row>
    <row r="493" customFormat="false" ht="12" hidden="false" customHeight="false" outlineLevel="0" collapsed="false">
      <c r="A493" s="91" t="n">
        <v>0.25</v>
      </c>
      <c r="B493" s="95" t="n">
        <v>15200</v>
      </c>
      <c r="C493" s="95" t="n">
        <v>19200</v>
      </c>
      <c r="D493" s="95"/>
      <c r="E493" s="91" t="n">
        <v>0.25</v>
      </c>
      <c r="F493" s="95" t="n">
        <v>7600</v>
      </c>
      <c r="G493" s="95" t="n">
        <v>9500</v>
      </c>
      <c r="H493" s="102"/>
      <c r="I493" s="91" t="n">
        <v>0.24</v>
      </c>
      <c r="J493" s="95" t="n">
        <v>8200</v>
      </c>
      <c r="K493" s="95" t="n">
        <v>10200</v>
      </c>
      <c r="L493" s="104"/>
      <c r="M493" s="91" t="n">
        <v>0.25</v>
      </c>
      <c r="N493" s="95" t="n">
        <v>12200</v>
      </c>
      <c r="O493" s="95" t="n">
        <v>14200</v>
      </c>
      <c r="S493" s="91" t="n">
        <v>0.25</v>
      </c>
      <c r="T493" s="95" t="n">
        <f aca="false">B493*$AI$23/$AI$487</f>
        <v>53524.981595092</v>
      </c>
      <c r="U493" s="95" t="n">
        <f aca="false">C493*$AI$23/$AI$487</f>
        <v>67610.5030674847</v>
      </c>
      <c r="V493" s="84"/>
      <c r="W493" s="91" t="n">
        <v>0.25</v>
      </c>
      <c r="X493" s="95" t="n">
        <f aca="false">F493*$AI$23/$AI$487</f>
        <v>26762.490797546</v>
      </c>
      <c r="Y493" s="95" t="n">
        <f aca="false">G493*$AI$23/$AI$487</f>
        <v>33453.1134969325</v>
      </c>
      <c r="Z493" s="80"/>
      <c r="AA493" s="91" t="n">
        <v>0.24</v>
      </c>
      <c r="AB493" s="95" t="n">
        <f aca="false">J493*$AI$23/$AI$487</f>
        <v>28875.3190184049</v>
      </c>
      <c r="AC493" s="95" t="n">
        <f aca="false">K493*$AI$23/$AI$487</f>
        <v>35918.0797546012</v>
      </c>
      <c r="AD493" s="105"/>
      <c r="AE493" s="91" t="n">
        <v>0.25</v>
      </c>
      <c r="AF493" s="95" t="n">
        <f aca="false">N493*$AI$23/$AI$487</f>
        <v>42960.8404907975</v>
      </c>
      <c r="AG493" s="95" t="n">
        <f aca="false">O493*$AI$23/$AI$487</f>
        <v>50003.6012269939</v>
      </c>
      <c r="AH493" s="1" t="str">
        <f aca="false">IF(AC491="But Not Over",Y488,"")</f>
        <v/>
      </c>
      <c r="AI493" s="81" t="str">
        <f aca="false">IF(AC491="But Not Over",VLOOKUP(AH493,'CPI Data'!$A$19:$N$117,14),"")</f>
        <v/>
      </c>
    </row>
    <row r="494" customFormat="false" ht="12" hidden="false" customHeight="false" outlineLevel="0" collapsed="false">
      <c r="A494" s="91" t="n">
        <v>0.28</v>
      </c>
      <c r="B494" s="95" t="n">
        <v>19200</v>
      </c>
      <c r="C494" s="95" t="n">
        <v>23200</v>
      </c>
      <c r="D494" s="95"/>
      <c r="E494" s="91" t="n">
        <v>0.28</v>
      </c>
      <c r="F494" s="95" t="n">
        <v>9500</v>
      </c>
      <c r="G494" s="95" t="n">
        <v>11600</v>
      </c>
      <c r="H494" s="102"/>
      <c r="I494" s="91" t="n">
        <v>0.25</v>
      </c>
      <c r="J494" s="95" t="n">
        <v>10200</v>
      </c>
      <c r="K494" s="95" t="n">
        <v>12200</v>
      </c>
      <c r="L494" s="104"/>
      <c r="M494" s="91" t="n">
        <v>0.27</v>
      </c>
      <c r="N494" s="95" t="n">
        <v>14200</v>
      </c>
      <c r="O494" s="95" t="n">
        <v>16200</v>
      </c>
      <c r="S494" s="91" t="n">
        <v>0.28</v>
      </c>
      <c r="T494" s="95" t="n">
        <f aca="false">B494*$AI$23/$AI$487</f>
        <v>67610.5030674847</v>
      </c>
      <c r="U494" s="95" t="n">
        <f aca="false">C494*$AI$23/$AI$487</f>
        <v>81696.0245398773</v>
      </c>
      <c r="V494" s="84"/>
      <c r="W494" s="91" t="n">
        <v>0.28</v>
      </c>
      <c r="X494" s="95" t="n">
        <f aca="false">F494*$AI$23/$AI$487</f>
        <v>33453.1134969325</v>
      </c>
      <c r="Y494" s="95" t="n">
        <f aca="false">G494*$AI$23/$AI$487</f>
        <v>40848.0122699387</v>
      </c>
      <c r="Z494" s="80"/>
      <c r="AA494" s="91" t="n">
        <v>0.25</v>
      </c>
      <c r="AB494" s="95" t="n">
        <f aca="false">J494*$AI$23/$AI$487</f>
        <v>35918.0797546012</v>
      </c>
      <c r="AC494" s="95" t="n">
        <f aca="false">K494*$AI$23/$AI$487</f>
        <v>42960.8404907975</v>
      </c>
      <c r="AD494" s="105"/>
      <c r="AE494" s="91" t="n">
        <v>0.27</v>
      </c>
      <c r="AF494" s="95" t="n">
        <f aca="false">N494*$AI$23/$AI$487</f>
        <v>50003.6012269939</v>
      </c>
      <c r="AG494" s="95" t="n">
        <f aca="false">O494*$AI$23/$AI$487</f>
        <v>57046.3619631902</v>
      </c>
      <c r="AH494" s="1" t="str">
        <f aca="false">IF(AC492="But Not Over",Y489,"")</f>
        <v/>
      </c>
      <c r="AI494" s="81" t="str">
        <f aca="false">IF(AC492="But Not Over",VLOOKUP(AH494,'CPI Data'!$A$19:$N$117,14),"")</f>
        <v/>
      </c>
    </row>
    <row r="495" customFormat="false" ht="12" hidden="false" customHeight="false" outlineLevel="0" collapsed="false">
      <c r="A495" s="91" t="n">
        <v>0.32</v>
      </c>
      <c r="B495" s="95" t="n">
        <v>23200</v>
      </c>
      <c r="C495" s="95" t="n">
        <v>27200</v>
      </c>
      <c r="D495" s="95"/>
      <c r="E495" s="91" t="n">
        <v>0.32</v>
      </c>
      <c r="F495" s="95" t="n">
        <v>11600</v>
      </c>
      <c r="G495" s="95" t="n">
        <v>13600</v>
      </c>
      <c r="H495" s="102"/>
      <c r="I495" s="91" t="n">
        <v>0.27</v>
      </c>
      <c r="J495" s="95" t="n">
        <v>12200</v>
      </c>
      <c r="K495" s="95" t="n">
        <v>14200</v>
      </c>
      <c r="L495" s="104"/>
      <c r="M495" s="91" t="n">
        <v>0.28</v>
      </c>
      <c r="N495" s="95" t="n">
        <v>16200</v>
      </c>
      <c r="O495" s="95" t="n">
        <v>18200</v>
      </c>
      <c r="S495" s="91" t="n">
        <v>0.32</v>
      </c>
      <c r="T495" s="95" t="n">
        <f aca="false">B495*$AI$23/$AI$487</f>
        <v>81696.0245398773</v>
      </c>
      <c r="U495" s="95" t="n">
        <f aca="false">C495*$AI$23/$AI$487</f>
        <v>95781.5460122699</v>
      </c>
      <c r="V495" s="84"/>
      <c r="W495" s="91" t="n">
        <v>0.32</v>
      </c>
      <c r="X495" s="95" t="n">
        <f aca="false">F495*$AI$23/$AI$487</f>
        <v>40848.0122699387</v>
      </c>
      <c r="Y495" s="95" t="n">
        <f aca="false">G495*$AI$23/$AI$487</f>
        <v>47890.773006135</v>
      </c>
      <c r="Z495" s="80"/>
      <c r="AA495" s="91" t="n">
        <v>0.27</v>
      </c>
      <c r="AB495" s="95" t="n">
        <f aca="false">J495*$AI$23/$AI$487</f>
        <v>42960.8404907975</v>
      </c>
      <c r="AC495" s="95" t="n">
        <f aca="false">K495*$AI$23/$AI$487</f>
        <v>50003.6012269939</v>
      </c>
      <c r="AD495" s="105"/>
      <c r="AE495" s="91" t="n">
        <v>0.28</v>
      </c>
      <c r="AF495" s="95" t="n">
        <f aca="false">N495*$AI$23/$AI$487</f>
        <v>57046.3619631902</v>
      </c>
      <c r="AG495" s="95" t="n">
        <f aca="false">O495*$AI$23/$AI$487</f>
        <v>64089.1226993865</v>
      </c>
      <c r="AH495" s="1" t="str">
        <f aca="false">IF(AC493="But Not Over",Y490,"")</f>
        <v/>
      </c>
      <c r="AI495" s="81" t="str">
        <f aca="false">IF(AC493="But Not Over",VLOOKUP(AH495,'CPI Data'!$A$19:$N$117,14),"")</f>
        <v/>
      </c>
    </row>
    <row r="496" customFormat="false" ht="12" hidden="false" customHeight="false" outlineLevel="0" collapsed="false">
      <c r="A496" s="91" t="n">
        <v>0.36</v>
      </c>
      <c r="B496" s="95" t="n">
        <v>27200</v>
      </c>
      <c r="C496" s="95" t="n">
        <v>31200</v>
      </c>
      <c r="D496" s="95"/>
      <c r="E496" s="91" t="n">
        <v>0.36</v>
      </c>
      <c r="F496" s="95" t="n">
        <v>13600</v>
      </c>
      <c r="G496" s="95" t="n">
        <v>15600</v>
      </c>
      <c r="H496" s="102"/>
      <c r="I496" s="91" t="n">
        <v>0.29</v>
      </c>
      <c r="J496" s="95" t="n">
        <v>14200</v>
      </c>
      <c r="K496" s="95" t="n">
        <v>16200</v>
      </c>
      <c r="L496" s="104"/>
      <c r="M496" s="91" t="n">
        <v>0.31</v>
      </c>
      <c r="N496" s="95" t="n">
        <v>18200</v>
      </c>
      <c r="O496" s="95" t="n">
        <v>20200</v>
      </c>
      <c r="S496" s="91" t="n">
        <v>0.36</v>
      </c>
      <c r="T496" s="95" t="n">
        <f aca="false">B496*$AI$23/$AI$487</f>
        <v>95781.5460122699</v>
      </c>
      <c r="U496" s="95" t="n">
        <f aca="false">C496*$AI$23/$AI$487</f>
        <v>109867.067484663</v>
      </c>
      <c r="V496" s="84"/>
      <c r="W496" s="91" t="n">
        <v>0.36</v>
      </c>
      <c r="X496" s="95" t="n">
        <f aca="false">F496*$AI$23/$AI$487</f>
        <v>47890.773006135</v>
      </c>
      <c r="Y496" s="95" t="n">
        <f aca="false">G496*$AI$23/$AI$487</f>
        <v>54933.5337423313</v>
      </c>
      <c r="Z496" s="80"/>
      <c r="AA496" s="91" t="n">
        <v>0.29</v>
      </c>
      <c r="AB496" s="95" t="n">
        <f aca="false">J496*$AI$23/$AI$487</f>
        <v>50003.6012269939</v>
      </c>
      <c r="AC496" s="95" t="n">
        <f aca="false">K496*$AI$23/$AI$487</f>
        <v>57046.3619631902</v>
      </c>
      <c r="AD496" s="105"/>
      <c r="AE496" s="91" t="n">
        <v>0.31</v>
      </c>
      <c r="AF496" s="95" t="n">
        <f aca="false">N496*$AI$23/$AI$487</f>
        <v>64089.1226993865</v>
      </c>
      <c r="AG496" s="95" t="n">
        <f aca="false">O496*$AI$23/$AI$487</f>
        <v>71131.8834355828</v>
      </c>
      <c r="AH496" s="1" t="str">
        <f aca="false">IF(AC494="But Not Over",Y491,"")</f>
        <v/>
      </c>
      <c r="AI496" s="81" t="str">
        <f aca="false">IF(AC494="But Not Over",VLOOKUP(AH496,'CPI Data'!$A$19:$N$117,14),"")</f>
        <v/>
      </c>
    </row>
    <row r="497" customFormat="false" ht="12" hidden="false" customHeight="false" outlineLevel="0" collapsed="false">
      <c r="A497" s="91" t="n">
        <v>0.39</v>
      </c>
      <c r="B497" s="95" t="n">
        <v>31200</v>
      </c>
      <c r="C497" s="95" t="n">
        <v>35200</v>
      </c>
      <c r="D497" s="95"/>
      <c r="E497" s="91" t="n">
        <v>0.39</v>
      </c>
      <c r="F497" s="95" t="n">
        <v>15600</v>
      </c>
      <c r="G497" s="95" t="n">
        <v>17600</v>
      </c>
      <c r="H497" s="102"/>
      <c r="I497" s="91" t="n">
        <v>0.31</v>
      </c>
      <c r="J497" s="95" t="n">
        <v>16200</v>
      </c>
      <c r="K497" s="95" t="n">
        <v>18200</v>
      </c>
      <c r="L497" s="104"/>
      <c r="M497" s="91" t="n">
        <v>0.32</v>
      </c>
      <c r="N497" s="95" t="n">
        <v>20200</v>
      </c>
      <c r="O497" s="95" t="n">
        <v>22200</v>
      </c>
      <c r="S497" s="91" t="n">
        <v>0.39</v>
      </c>
      <c r="T497" s="95" t="n">
        <f aca="false">B497*$AI$23/$AI$487</f>
        <v>109867.067484663</v>
      </c>
      <c r="U497" s="95" t="n">
        <f aca="false">C497*$AI$23/$AI$487</f>
        <v>123952.588957055</v>
      </c>
      <c r="V497" s="84"/>
      <c r="W497" s="91" t="n">
        <v>0.39</v>
      </c>
      <c r="X497" s="95" t="n">
        <f aca="false">F497*$AI$23/$AI$487</f>
        <v>54933.5337423313</v>
      </c>
      <c r="Y497" s="95" t="n">
        <f aca="false">G497*$AI$23/$AI$487</f>
        <v>61976.2944785276</v>
      </c>
      <c r="Z497" s="80"/>
      <c r="AA497" s="91" t="n">
        <v>0.31</v>
      </c>
      <c r="AB497" s="95" t="n">
        <f aca="false">J497*$AI$23/$AI$487</f>
        <v>57046.3619631902</v>
      </c>
      <c r="AC497" s="95" t="n">
        <f aca="false">K497*$AI$23/$AI$487</f>
        <v>64089.1226993865</v>
      </c>
      <c r="AD497" s="105"/>
      <c r="AE497" s="91" t="n">
        <v>0.32</v>
      </c>
      <c r="AF497" s="95" t="n">
        <f aca="false">N497*$AI$23/$AI$487</f>
        <v>71131.8834355828</v>
      </c>
      <c r="AG497" s="95" t="n">
        <f aca="false">O497*$AI$23/$AI$487</f>
        <v>78174.6441717791</v>
      </c>
      <c r="AH497" s="1" t="str">
        <f aca="false">IF(AC495="But Not Over",Y492,"")</f>
        <v/>
      </c>
      <c r="AI497" s="81" t="str">
        <f aca="false">IF(AC495="But Not Over",VLOOKUP(AH497,'CPI Data'!$A$19:$N$117,14),"")</f>
        <v/>
      </c>
    </row>
    <row r="498" customFormat="false" ht="12" hidden="false" customHeight="false" outlineLevel="0" collapsed="false">
      <c r="A498" s="91" t="n">
        <v>0.42</v>
      </c>
      <c r="B498" s="95" t="n">
        <v>35200</v>
      </c>
      <c r="C498" s="92" t="n">
        <v>39200</v>
      </c>
      <c r="D498" s="92"/>
      <c r="E498" s="91" t="n">
        <v>0.42</v>
      </c>
      <c r="F498" s="95" t="n">
        <v>17600</v>
      </c>
      <c r="G498" s="92" t="n">
        <v>19600</v>
      </c>
      <c r="H498" s="102"/>
      <c r="I498" s="91" t="n">
        <v>0.34</v>
      </c>
      <c r="J498" s="95" t="n">
        <v>18200</v>
      </c>
      <c r="K498" s="95" t="n">
        <v>20200</v>
      </c>
      <c r="L498" s="103"/>
      <c r="M498" s="91" t="n">
        <v>0.35</v>
      </c>
      <c r="N498" s="95" t="n">
        <v>22200</v>
      </c>
      <c r="O498" s="92" t="n">
        <v>24200</v>
      </c>
      <c r="S498" s="91" t="n">
        <v>0.42</v>
      </c>
      <c r="T498" s="95" t="n">
        <f aca="false">B498*$AI$23/$AI$487</f>
        <v>123952.588957055</v>
      </c>
      <c r="U498" s="95" t="n">
        <f aca="false">C498*$AI$23/$AI$487</f>
        <v>138038.110429448</v>
      </c>
      <c r="W498" s="91" t="n">
        <v>0.42</v>
      </c>
      <c r="X498" s="95" t="n">
        <f aca="false">F498*$AI$23/$AI$487</f>
        <v>61976.2944785276</v>
      </c>
      <c r="Y498" s="95" t="n">
        <f aca="false">G498*$AI$23/$AI$487</f>
        <v>69019.0552147239</v>
      </c>
      <c r="Z498" s="80"/>
      <c r="AA498" s="91" t="n">
        <v>0.34</v>
      </c>
      <c r="AB498" s="95" t="n">
        <f aca="false">J498*$AI$23/$AI$487</f>
        <v>64089.1226993865</v>
      </c>
      <c r="AC498" s="95" t="n">
        <f aca="false">K498*$AI$23/$AI$487</f>
        <v>71131.8834355828</v>
      </c>
      <c r="AD498" s="98"/>
      <c r="AE498" s="91" t="n">
        <v>0.35</v>
      </c>
      <c r="AF498" s="95" t="n">
        <f aca="false">N498*$AI$23/$AI$487</f>
        <v>78174.6441717791</v>
      </c>
      <c r="AG498" s="95" t="n">
        <f aca="false">O498*$AI$23/$AI$487</f>
        <v>85217.4049079754</v>
      </c>
      <c r="AH498" s="1" t="str">
        <f aca="false">IF(AC496="But Not Over",Y493,"")</f>
        <v/>
      </c>
      <c r="AI498" s="81" t="str">
        <f aca="false">IF(AC496="But Not Over",VLOOKUP(AH498,'CPI Data'!$A$19:$N$117,14),"")</f>
        <v/>
      </c>
    </row>
    <row r="499" customFormat="false" ht="12" hidden="false" customHeight="false" outlineLevel="0" collapsed="false">
      <c r="A499" s="91" t="n">
        <v>0.45</v>
      </c>
      <c r="B499" s="92" t="n">
        <v>39200</v>
      </c>
      <c r="C499" s="92" t="n">
        <v>43200</v>
      </c>
      <c r="D499" s="92"/>
      <c r="E499" s="91" t="n">
        <v>0.45</v>
      </c>
      <c r="F499" s="92" t="n">
        <v>19600</v>
      </c>
      <c r="G499" s="92" t="n">
        <v>21600</v>
      </c>
      <c r="H499" s="102"/>
      <c r="I499" s="91" t="n">
        <v>0.36</v>
      </c>
      <c r="J499" s="95" t="n">
        <v>20200</v>
      </c>
      <c r="K499" s="92" t="n">
        <v>22200</v>
      </c>
      <c r="L499" s="103"/>
      <c r="M499" s="91" t="n">
        <v>0.36</v>
      </c>
      <c r="N499" s="92" t="n">
        <v>24200</v>
      </c>
      <c r="O499" s="92" t="n">
        <v>26200</v>
      </c>
      <c r="S499" s="91" t="n">
        <v>0.45</v>
      </c>
      <c r="T499" s="95" t="n">
        <f aca="false">B499*$AI$23/$AI$487</f>
        <v>138038.110429448</v>
      </c>
      <c r="U499" s="95" t="n">
        <f aca="false">C499*$AI$23/$AI$487</f>
        <v>152123.63190184</v>
      </c>
      <c r="W499" s="91" t="n">
        <v>0.45</v>
      </c>
      <c r="X499" s="95" t="n">
        <f aca="false">F499*$AI$23/$AI$487</f>
        <v>69019.0552147239</v>
      </c>
      <c r="Y499" s="95" t="n">
        <f aca="false">G499*$AI$23/$AI$487</f>
        <v>76061.8159509202</v>
      </c>
      <c r="Z499" s="80"/>
      <c r="AA499" s="91" t="n">
        <v>0.36</v>
      </c>
      <c r="AB499" s="95" t="n">
        <f aca="false">J499*$AI$23/$AI$487</f>
        <v>71131.8834355828</v>
      </c>
      <c r="AC499" s="95" t="n">
        <f aca="false">K499*$AI$23/$AI$487</f>
        <v>78174.6441717791</v>
      </c>
      <c r="AD499" s="98"/>
      <c r="AE499" s="91" t="n">
        <v>0.36</v>
      </c>
      <c r="AF499" s="95" t="n">
        <f aca="false">N499*$AI$23/$AI$487</f>
        <v>85217.4049079754</v>
      </c>
      <c r="AG499" s="95" t="n">
        <f aca="false">O499*$AI$23/$AI$487</f>
        <v>92260.1656441718</v>
      </c>
      <c r="AH499" s="1" t="str">
        <f aca="false">IF(AC497="But Not Over",Y494,"")</f>
        <v/>
      </c>
      <c r="AI499" s="81" t="str">
        <f aca="false">IF(AC497="But Not Over",VLOOKUP(AH499,'CPI Data'!$A$19:$N$117,14),"")</f>
        <v/>
      </c>
    </row>
    <row r="500" customFormat="false" ht="12" hidden="false" customHeight="false" outlineLevel="0" collapsed="false">
      <c r="A500" s="91" t="n">
        <v>0.48</v>
      </c>
      <c r="B500" s="92" t="n">
        <v>43200</v>
      </c>
      <c r="C500" s="92" t="n">
        <v>47200</v>
      </c>
      <c r="D500" s="92"/>
      <c r="E500" s="91" t="n">
        <v>0.48</v>
      </c>
      <c r="F500" s="92" t="n">
        <v>21600</v>
      </c>
      <c r="G500" s="92" t="n">
        <v>23600</v>
      </c>
      <c r="H500" s="102"/>
      <c r="I500" s="91" t="n">
        <v>0.38</v>
      </c>
      <c r="J500" s="92" t="n">
        <v>22200</v>
      </c>
      <c r="K500" s="92" t="n">
        <v>24200</v>
      </c>
      <c r="L500" s="103"/>
      <c r="M500" s="91" t="n">
        <v>0.38</v>
      </c>
      <c r="N500" s="92" t="n">
        <v>26200</v>
      </c>
      <c r="O500" s="92" t="n">
        <v>28200</v>
      </c>
      <c r="S500" s="91" t="n">
        <v>0.48</v>
      </c>
      <c r="T500" s="95" t="n">
        <f aca="false">B500*$AI$23/$AI$487</f>
        <v>152123.63190184</v>
      </c>
      <c r="U500" s="95" t="n">
        <f aca="false">C500*$AI$23/$AI$487</f>
        <v>166209.153374233</v>
      </c>
      <c r="W500" s="91" t="n">
        <v>0.48</v>
      </c>
      <c r="X500" s="95" t="n">
        <f aca="false">F500*$AI$23/$AI$487</f>
        <v>76061.8159509202</v>
      </c>
      <c r="Y500" s="95" t="n">
        <f aca="false">G500*$AI$23/$AI$487</f>
        <v>83104.5766871166</v>
      </c>
      <c r="Z500" s="80"/>
      <c r="AA500" s="91" t="n">
        <v>0.38</v>
      </c>
      <c r="AB500" s="95" t="n">
        <f aca="false">J500*$AI$23/$AI$487</f>
        <v>78174.6441717791</v>
      </c>
      <c r="AC500" s="95" t="n">
        <f aca="false">K500*$AI$23/$AI$487</f>
        <v>85217.4049079754</v>
      </c>
      <c r="AD500" s="98"/>
      <c r="AE500" s="91" t="n">
        <v>0.38</v>
      </c>
      <c r="AF500" s="95" t="n">
        <f aca="false">N500*$AI$23/$AI$487</f>
        <v>92260.1656441718</v>
      </c>
      <c r="AG500" s="95" t="n">
        <f aca="false">O500*$AI$23/$AI$487</f>
        <v>99302.9263803681</v>
      </c>
      <c r="AH500" s="1" t="str">
        <f aca="false">IF(AC498="But Not Over",Y495,"")</f>
        <v/>
      </c>
      <c r="AI500" s="81" t="str">
        <f aca="false">IF(AC498="But Not Over",VLOOKUP(AH500,'CPI Data'!$A$19:$N$117,14),"")</f>
        <v/>
      </c>
    </row>
    <row r="501" customFormat="false" ht="12" hidden="false" customHeight="false" outlineLevel="0" collapsed="false">
      <c r="A501" s="91" t="n">
        <v>0.5</v>
      </c>
      <c r="B501" s="92" t="n">
        <v>47200</v>
      </c>
      <c r="C501" s="92" t="n">
        <v>55200</v>
      </c>
      <c r="D501" s="95"/>
      <c r="E501" s="91" t="n">
        <v>0.5</v>
      </c>
      <c r="F501" s="92" t="n">
        <v>23600</v>
      </c>
      <c r="G501" s="92" t="n">
        <v>27600</v>
      </c>
      <c r="H501" s="102"/>
      <c r="I501" s="91" t="n">
        <v>0.4</v>
      </c>
      <c r="J501" s="92" t="n">
        <v>24200</v>
      </c>
      <c r="K501" s="92" t="n">
        <v>28200</v>
      </c>
      <c r="L501" s="104"/>
      <c r="M501" s="91" t="n">
        <v>0.41</v>
      </c>
      <c r="N501" s="92" t="n">
        <v>28200</v>
      </c>
      <c r="O501" s="92" t="n">
        <v>30200</v>
      </c>
      <c r="S501" s="91" t="n">
        <v>0.5</v>
      </c>
      <c r="T501" s="95" t="n">
        <f aca="false">B501*$AI$23/$AI$487</f>
        <v>166209.153374233</v>
      </c>
      <c r="U501" s="95" t="n">
        <f aca="false">C501*$AI$23/$AI$487</f>
        <v>194380.196319018</v>
      </c>
      <c r="V501" s="84"/>
      <c r="W501" s="91" t="n">
        <v>0.5</v>
      </c>
      <c r="X501" s="95" t="n">
        <f aca="false">F501*$AI$23/$AI$487</f>
        <v>83104.5766871166</v>
      </c>
      <c r="Y501" s="95" t="n">
        <f aca="false">G501*$AI$23/$AI$487</f>
        <v>97190.0981595092</v>
      </c>
      <c r="Z501" s="80"/>
      <c r="AA501" s="91" t="n">
        <v>0.4</v>
      </c>
      <c r="AB501" s="95" t="n">
        <f aca="false">J501*$AI$23/$AI$487</f>
        <v>85217.4049079754</v>
      </c>
      <c r="AC501" s="95" t="n">
        <f aca="false">K501*$AI$23/$AI$487</f>
        <v>99302.9263803681</v>
      </c>
      <c r="AD501" s="105"/>
      <c r="AE501" s="91" t="n">
        <v>0.41</v>
      </c>
      <c r="AF501" s="95" t="n">
        <f aca="false">N501*$AI$23/$AI$487</f>
        <v>99302.9263803681</v>
      </c>
      <c r="AG501" s="95" t="n">
        <f aca="false">O501*$AI$23/$AI$487</f>
        <v>106345.687116564</v>
      </c>
      <c r="AH501" s="1" t="str">
        <f aca="false">IF(AC499="But Not Over",Y496,"")</f>
        <v/>
      </c>
      <c r="AI501" s="81" t="str">
        <f aca="false">IF(AC499="But Not Over",VLOOKUP(AH501,'CPI Data'!$A$19:$N$117,14),"")</f>
        <v/>
      </c>
    </row>
    <row r="502" customFormat="false" ht="12" hidden="false" customHeight="false" outlineLevel="0" collapsed="false">
      <c r="A502" s="91" t="n">
        <v>0.53</v>
      </c>
      <c r="B502" s="92" t="n">
        <v>55200</v>
      </c>
      <c r="C502" s="92" t="n">
        <v>67200</v>
      </c>
      <c r="E502" s="91" t="n">
        <v>0.53</v>
      </c>
      <c r="F502" s="92" t="n">
        <v>27600</v>
      </c>
      <c r="G502" s="92" t="n">
        <v>33600</v>
      </c>
      <c r="H502" s="64"/>
      <c r="I502" s="91" t="n">
        <v>0.45</v>
      </c>
      <c r="J502" s="92" t="n">
        <v>28200</v>
      </c>
      <c r="K502" s="92" t="n">
        <v>34200</v>
      </c>
      <c r="L502" s="97"/>
      <c r="M502" s="91" t="n">
        <v>0.42</v>
      </c>
      <c r="N502" s="92" t="n">
        <v>30200</v>
      </c>
      <c r="O502" s="92" t="n">
        <v>34200</v>
      </c>
      <c r="S502" s="91" t="n">
        <v>0.53</v>
      </c>
      <c r="T502" s="95" t="n">
        <f aca="false">B502*$AI$23/$AI$487</f>
        <v>194380.196319018</v>
      </c>
      <c r="U502" s="95" t="n">
        <f aca="false">C502*$AI$23/$AI$487</f>
        <v>236636.760736196</v>
      </c>
      <c r="W502" s="91" t="n">
        <v>0.53</v>
      </c>
      <c r="X502" s="95" t="n">
        <f aca="false">F502*$AI$23/$AI$487</f>
        <v>97190.0981595092</v>
      </c>
      <c r="Y502" s="95" t="n">
        <f aca="false">G502*$AI$23/$AI$487</f>
        <v>118318.380368098</v>
      </c>
      <c r="Z502" s="80"/>
      <c r="AA502" s="91" t="n">
        <v>0.45</v>
      </c>
      <c r="AB502" s="95" t="n">
        <f aca="false">J502*$AI$23/$AI$487</f>
        <v>99302.9263803681</v>
      </c>
      <c r="AC502" s="95" t="n">
        <f aca="false">K502*$AI$23/$AI$487</f>
        <v>120431.208588957</v>
      </c>
      <c r="AD502" s="98"/>
      <c r="AE502" s="91" t="n">
        <v>0.42</v>
      </c>
      <c r="AF502" s="95" t="n">
        <f aca="false">N502*$AI$23/$AI$487</f>
        <v>106345.687116564</v>
      </c>
      <c r="AG502" s="95" t="n">
        <f aca="false">O502*$AI$23/$AI$487</f>
        <v>120431.208588957</v>
      </c>
      <c r="AH502" s="1" t="str">
        <f aca="false">IF(AC500="But Not Over",Y497,"")</f>
        <v/>
      </c>
      <c r="AI502" s="81" t="str">
        <f aca="false">IF(AC500="But Not Over",VLOOKUP(AH502,'CPI Data'!$A$19:$N$117,14),"")</f>
        <v/>
      </c>
    </row>
    <row r="503" customFormat="false" ht="12" hidden="false" customHeight="false" outlineLevel="0" collapsed="false">
      <c r="A503" s="91" t="n">
        <v>0.55</v>
      </c>
      <c r="B503" s="92" t="n">
        <v>67200</v>
      </c>
      <c r="C503" s="92" t="n">
        <v>79200</v>
      </c>
      <c r="E503" s="91" t="n">
        <v>0.55</v>
      </c>
      <c r="F503" s="92" t="n">
        <v>33600</v>
      </c>
      <c r="G503" s="92" t="n">
        <v>39600</v>
      </c>
      <c r="H503" s="64"/>
      <c r="I503" s="91" t="n">
        <v>0.5</v>
      </c>
      <c r="J503" s="92" t="n">
        <v>34200</v>
      </c>
      <c r="K503" s="92" t="n">
        <v>40200</v>
      </c>
      <c r="L503" s="97"/>
      <c r="M503" s="91" t="n">
        <v>0.45</v>
      </c>
      <c r="N503" s="92" t="n">
        <v>34200</v>
      </c>
      <c r="O503" s="92" t="n">
        <v>38200</v>
      </c>
      <c r="S503" s="91" t="n">
        <v>0.55</v>
      </c>
      <c r="T503" s="95" t="n">
        <f aca="false">B503*$AI$23/$AI$487</f>
        <v>236636.760736196</v>
      </c>
      <c r="U503" s="95" t="n">
        <f aca="false">C503*$AI$23/$AI$487</f>
        <v>278893.325153374</v>
      </c>
      <c r="W503" s="91" t="n">
        <v>0.55</v>
      </c>
      <c r="X503" s="95" t="n">
        <f aca="false">F503*$AI$23/$AI$487</f>
        <v>118318.380368098</v>
      </c>
      <c r="Y503" s="95" t="n">
        <f aca="false">G503*$AI$23/$AI$487</f>
        <v>139446.662576687</v>
      </c>
      <c r="Z503" s="80"/>
      <c r="AA503" s="91" t="n">
        <v>0.5</v>
      </c>
      <c r="AB503" s="95" t="n">
        <f aca="false">J503*$AI$23/$AI$487</f>
        <v>120431.208588957</v>
      </c>
      <c r="AC503" s="95" t="n">
        <f aca="false">K503*$AI$23/$AI$487</f>
        <v>141559.490797546</v>
      </c>
      <c r="AD503" s="98"/>
      <c r="AE503" s="91" t="n">
        <v>0.45</v>
      </c>
      <c r="AF503" s="95" t="n">
        <f aca="false">N503*$AI$23/$AI$487</f>
        <v>120431.208588957</v>
      </c>
      <c r="AG503" s="95" t="n">
        <f aca="false">O503*$AI$23/$AI$487</f>
        <v>134516.73006135</v>
      </c>
      <c r="AH503" s="1" t="str">
        <f aca="false">IF(AC501="But Not Over",Y498,"")</f>
        <v/>
      </c>
      <c r="AI503" s="81" t="str">
        <f aca="false">IF(AC501="But Not Over",VLOOKUP(AH503,'CPI Data'!$A$19:$N$117,14),"")</f>
        <v/>
      </c>
    </row>
    <row r="504" customFormat="false" ht="12" hidden="false" customHeight="false" outlineLevel="0" collapsed="false">
      <c r="A504" s="91" t="n">
        <v>0.58</v>
      </c>
      <c r="B504" s="92" t="n">
        <v>79200</v>
      </c>
      <c r="C504" s="92" t="n">
        <v>91200</v>
      </c>
      <c r="E504" s="91" t="n">
        <v>0.58</v>
      </c>
      <c r="F504" s="92" t="n">
        <v>39600</v>
      </c>
      <c r="G504" s="92" t="n">
        <v>45600</v>
      </c>
      <c r="H504" s="64"/>
      <c r="I504" s="91" t="n">
        <v>0.55</v>
      </c>
      <c r="J504" s="92" t="n">
        <v>40200</v>
      </c>
      <c r="K504" s="92" t="n">
        <v>46200</v>
      </c>
      <c r="L504" s="97"/>
      <c r="M504" s="91" t="n">
        <v>0.48</v>
      </c>
      <c r="N504" s="92" t="n">
        <v>38200</v>
      </c>
      <c r="O504" s="92" t="n">
        <v>40200</v>
      </c>
      <c r="S504" s="91" t="n">
        <v>0.58</v>
      </c>
      <c r="T504" s="95" t="n">
        <f aca="false">B504*$AI$23/$AI$487</f>
        <v>278893.325153374</v>
      </c>
      <c r="U504" s="95" t="n">
        <f aca="false">C504*$AI$23/$AI$487</f>
        <v>321149.889570552</v>
      </c>
      <c r="W504" s="91" t="n">
        <v>0.58</v>
      </c>
      <c r="X504" s="95" t="n">
        <f aca="false">F504*$AI$23/$AI$487</f>
        <v>139446.662576687</v>
      </c>
      <c r="Y504" s="95" t="n">
        <f aca="false">G504*$AI$23/$AI$487</f>
        <v>160574.944785276</v>
      </c>
      <c r="Z504" s="80"/>
      <c r="AA504" s="91" t="n">
        <v>0.55</v>
      </c>
      <c r="AB504" s="95" t="n">
        <f aca="false">J504*$AI$23/$AI$487</f>
        <v>141559.490797546</v>
      </c>
      <c r="AC504" s="95" t="n">
        <f aca="false">K504*$AI$23/$AI$487</f>
        <v>162687.773006135</v>
      </c>
      <c r="AD504" s="98"/>
      <c r="AE504" s="91" t="n">
        <v>0.48</v>
      </c>
      <c r="AF504" s="95" t="n">
        <f aca="false">N504*$AI$23/$AI$487</f>
        <v>134516.73006135</v>
      </c>
      <c r="AG504" s="95" t="n">
        <f aca="false">O504*$AI$23/$AI$487</f>
        <v>141559.490797546</v>
      </c>
      <c r="AH504" s="1" t="str">
        <f aca="false">IF(AC502="But Not Over",Y499,"")</f>
        <v/>
      </c>
      <c r="AI504" s="81" t="str">
        <f aca="false">IF(AC502="But Not Over",VLOOKUP(AH504,'CPI Data'!$A$19:$N$117,14),"")</f>
        <v/>
      </c>
    </row>
    <row r="505" customFormat="false" ht="12" hidden="false" customHeight="false" outlineLevel="0" collapsed="false">
      <c r="A505" s="91" t="n">
        <v>0.6</v>
      </c>
      <c r="B505" s="92" t="n">
        <v>91200</v>
      </c>
      <c r="C505" s="92" t="n">
        <v>103200</v>
      </c>
      <c r="E505" s="91" t="n">
        <v>0.6</v>
      </c>
      <c r="F505" s="92" t="n">
        <v>45600</v>
      </c>
      <c r="G505" s="92" t="n">
        <v>51600</v>
      </c>
      <c r="H505" s="64"/>
      <c r="I505" s="91" t="n">
        <v>0.6</v>
      </c>
      <c r="J505" s="92" t="n">
        <v>46200</v>
      </c>
      <c r="K505" s="92" t="n">
        <v>52200</v>
      </c>
      <c r="L505" s="97"/>
      <c r="M505" s="91" t="n">
        <v>0.51</v>
      </c>
      <c r="N505" s="92" t="n">
        <v>40200</v>
      </c>
      <c r="O505" s="92" t="n">
        <v>42200</v>
      </c>
      <c r="S505" s="91" t="n">
        <v>0.6</v>
      </c>
      <c r="T505" s="95" t="n">
        <f aca="false">B505*$AI$23/$AI$487</f>
        <v>321149.889570552</v>
      </c>
      <c r="U505" s="95" t="n">
        <f aca="false">C505*$AI$23/$AI$487</f>
        <v>363406.45398773</v>
      </c>
      <c r="W505" s="91" t="n">
        <v>0.6</v>
      </c>
      <c r="X505" s="95" t="n">
        <f aca="false">F505*$AI$23/$AI$487</f>
        <v>160574.944785276</v>
      </c>
      <c r="Y505" s="95" t="n">
        <f aca="false">G505*$AI$23/$AI$487</f>
        <v>181703.226993865</v>
      </c>
      <c r="Z505" s="80"/>
      <c r="AA505" s="91" t="n">
        <v>0.6</v>
      </c>
      <c r="AB505" s="95" t="n">
        <f aca="false">J505*$AI$23/$AI$487</f>
        <v>162687.773006135</v>
      </c>
      <c r="AC505" s="95" t="n">
        <f aca="false">K505*$AI$23/$AI$487</f>
        <v>183816.055214724</v>
      </c>
      <c r="AD505" s="98"/>
      <c r="AE505" s="91" t="n">
        <v>0.51</v>
      </c>
      <c r="AF505" s="95" t="n">
        <f aca="false">N505*$AI$23/$AI$487</f>
        <v>141559.490797546</v>
      </c>
      <c r="AG505" s="95" t="n">
        <f aca="false">O505*$AI$23/$AI$487</f>
        <v>148602.251533742</v>
      </c>
      <c r="AH505" s="1" t="str">
        <f aca="false">IF(AC503="But Not Over",Y500,"")</f>
        <v/>
      </c>
      <c r="AI505" s="81" t="str">
        <f aca="false">IF(AC503="But Not Over",VLOOKUP(AH505,'CPI Data'!$A$19:$N$117,14),"")</f>
        <v/>
      </c>
    </row>
    <row r="506" customFormat="false" ht="12" hidden="false" customHeight="false" outlineLevel="0" collapsed="false">
      <c r="A506" s="91" t="n">
        <v>0.62</v>
      </c>
      <c r="B506" s="92" t="n">
        <v>103200</v>
      </c>
      <c r="C506" s="92" t="n">
        <v>123200</v>
      </c>
      <c r="E506" s="91" t="n">
        <v>0.62</v>
      </c>
      <c r="F506" s="92" t="n">
        <v>51600</v>
      </c>
      <c r="G506" s="92" t="n">
        <v>61600</v>
      </c>
      <c r="H506" s="64"/>
      <c r="I506" s="91" t="n">
        <v>0.62</v>
      </c>
      <c r="J506" s="92" t="n">
        <v>52200</v>
      </c>
      <c r="K506" s="92" t="n">
        <v>62200</v>
      </c>
      <c r="L506" s="97"/>
      <c r="M506" s="91" t="n">
        <v>0.52</v>
      </c>
      <c r="N506" s="92" t="n">
        <v>42200</v>
      </c>
      <c r="O506" s="92" t="n">
        <v>46200</v>
      </c>
      <c r="S506" s="91" t="n">
        <v>0.62</v>
      </c>
      <c r="T506" s="95" t="n">
        <f aca="false">B506*$AI$23/$AI$487</f>
        <v>363406.45398773</v>
      </c>
      <c r="U506" s="95" t="n">
        <f aca="false">C506*$AI$23/$AI$487</f>
        <v>433834.061349693</v>
      </c>
      <c r="W506" s="91" t="n">
        <v>0.62</v>
      </c>
      <c r="X506" s="95" t="n">
        <f aca="false">F506*$AI$23/$AI$487</f>
        <v>181703.226993865</v>
      </c>
      <c r="Y506" s="95" t="n">
        <f aca="false">G506*$AI$23/$AI$487</f>
        <v>216917.030674847</v>
      </c>
      <c r="Z506" s="80"/>
      <c r="AA506" s="91" t="n">
        <v>0.62</v>
      </c>
      <c r="AB506" s="95" t="n">
        <f aca="false">J506*$AI$23/$AI$487</f>
        <v>183816.055214724</v>
      </c>
      <c r="AC506" s="95" t="n">
        <f aca="false">K506*$AI$23/$AI$487</f>
        <v>219029.858895705</v>
      </c>
      <c r="AD506" s="98"/>
      <c r="AE506" s="91" t="n">
        <v>0.52</v>
      </c>
      <c r="AF506" s="95" t="n">
        <f aca="false">N506*$AI$23/$AI$487</f>
        <v>148602.251533742</v>
      </c>
      <c r="AG506" s="95" t="n">
        <f aca="false">O506*$AI$23/$AI$487</f>
        <v>162687.773006135</v>
      </c>
      <c r="AH506" s="1" t="str">
        <f aca="false">IF(AC504="But Not Over",Y501,"")</f>
        <v/>
      </c>
      <c r="AI506" s="81" t="str">
        <f aca="false">IF(AC504="But Not Over",VLOOKUP(AH506,'CPI Data'!$A$19:$N$117,14),"")</f>
        <v/>
      </c>
    </row>
    <row r="507" customFormat="false" ht="12" hidden="false" customHeight="false" outlineLevel="0" collapsed="false">
      <c r="A507" s="91" t="n">
        <v>0.64</v>
      </c>
      <c r="B507" s="92" t="n">
        <v>123200</v>
      </c>
      <c r="C507" s="92" t="n">
        <v>143200</v>
      </c>
      <c r="E507" s="91" t="n">
        <v>0.64</v>
      </c>
      <c r="F507" s="92" t="n">
        <v>61600</v>
      </c>
      <c r="G507" s="92" t="n">
        <v>71600</v>
      </c>
      <c r="H507" s="64"/>
      <c r="I507" s="91" t="n">
        <v>0.64</v>
      </c>
      <c r="J507" s="92" t="n">
        <v>62200</v>
      </c>
      <c r="K507" s="92" t="n">
        <v>72200</v>
      </c>
      <c r="L507" s="97"/>
      <c r="M507" s="91" t="n">
        <v>0.55</v>
      </c>
      <c r="N507" s="92" t="n">
        <v>46200</v>
      </c>
      <c r="O507" s="92" t="n">
        <v>52200</v>
      </c>
      <c r="S507" s="91" t="n">
        <v>0.64</v>
      </c>
      <c r="T507" s="95" t="n">
        <f aca="false">B507*$AI$23/$AI$487</f>
        <v>433834.061349693</v>
      </c>
      <c r="U507" s="95" t="n">
        <f aca="false">C507*$AI$23/$AI$487</f>
        <v>504261.668711656</v>
      </c>
      <c r="W507" s="91" t="n">
        <v>0.64</v>
      </c>
      <c r="X507" s="95" t="n">
        <f aca="false">F507*$AI$23/$AI$487</f>
        <v>216917.030674847</v>
      </c>
      <c r="Y507" s="95" t="n">
        <f aca="false">G507*$AI$23/$AI$487</f>
        <v>252130.834355828</v>
      </c>
      <c r="Z507" s="80"/>
      <c r="AA507" s="91" t="n">
        <v>0.64</v>
      </c>
      <c r="AB507" s="95" t="n">
        <f aca="false">J507*$AI$23/$AI$487</f>
        <v>219029.858895705</v>
      </c>
      <c r="AC507" s="95" t="n">
        <f aca="false">K507*$AI$23/$AI$487</f>
        <v>254243.662576687</v>
      </c>
      <c r="AD507" s="98"/>
      <c r="AE507" s="91" t="n">
        <v>0.55</v>
      </c>
      <c r="AF507" s="95" t="n">
        <f aca="false">N507*$AI$23/$AI$487</f>
        <v>162687.773006135</v>
      </c>
      <c r="AG507" s="95" t="n">
        <f aca="false">O507*$AI$23/$AI$487</f>
        <v>183816.055214724</v>
      </c>
      <c r="AH507" s="1" t="str">
        <f aca="false">IF(AC505="But Not Over",Y502,"")</f>
        <v/>
      </c>
      <c r="AI507" s="81" t="str">
        <f aca="false">IF(AC505="But Not Over",VLOOKUP(AH507,'CPI Data'!$A$19:$N$117,14),"")</f>
        <v/>
      </c>
    </row>
    <row r="508" customFormat="false" ht="12" hidden="false" customHeight="false" outlineLevel="0" collapsed="false">
      <c r="A508" s="91" t="n">
        <v>0.66</v>
      </c>
      <c r="B508" s="92" t="n">
        <v>143200</v>
      </c>
      <c r="C508" s="92" t="n">
        <v>163200</v>
      </c>
      <c r="E508" s="91" t="n">
        <v>0.66</v>
      </c>
      <c r="F508" s="92" t="n">
        <v>71600</v>
      </c>
      <c r="G508" s="92" t="n">
        <v>81600</v>
      </c>
      <c r="H508" s="64"/>
      <c r="I508" s="91" t="n">
        <v>0.66</v>
      </c>
      <c r="J508" s="92" t="n">
        <v>72200</v>
      </c>
      <c r="K508" s="92" t="n">
        <v>82200</v>
      </c>
      <c r="L508" s="97"/>
      <c r="M508" s="91" t="n">
        <v>0.56</v>
      </c>
      <c r="N508" s="92" t="n">
        <v>52200</v>
      </c>
      <c r="O508" s="92" t="n">
        <v>54200</v>
      </c>
      <c r="S508" s="91" t="n">
        <v>0.66</v>
      </c>
      <c r="T508" s="95" t="n">
        <f aca="false">B508*$AI$23/$AI$487</f>
        <v>504261.668711656</v>
      </c>
      <c r="U508" s="95" t="n">
        <f aca="false">C508*$AI$23/$AI$487</f>
        <v>574689.27607362</v>
      </c>
      <c r="W508" s="91" t="n">
        <v>0.66</v>
      </c>
      <c r="X508" s="95" t="n">
        <f aca="false">F508*$AI$23/$AI$487</f>
        <v>252130.834355828</v>
      </c>
      <c r="Y508" s="95" t="n">
        <f aca="false">G508*$AI$23/$AI$487</f>
        <v>287344.63803681</v>
      </c>
      <c r="Z508" s="80"/>
      <c r="AA508" s="91" t="n">
        <v>0.66</v>
      </c>
      <c r="AB508" s="95" t="n">
        <f aca="false">J508*$AI$23/$AI$487</f>
        <v>254243.662576687</v>
      </c>
      <c r="AC508" s="95" t="n">
        <f aca="false">K508*$AI$23/$AI$487</f>
        <v>289457.466257669</v>
      </c>
      <c r="AD508" s="98"/>
      <c r="AE508" s="91" t="n">
        <v>0.56</v>
      </c>
      <c r="AF508" s="95" t="n">
        <f aca="false">N508*$AI$23/$AI$487</f>
        <v>183816.055214724</v>
      </c>
      <c r="AG508" s="95" t="n">
        <f aca="false">O508*$AI$23/$AI$487</f>
        <v>190858.81595092</v>
      </c>
      <c r="AH508" s="1" t="str">
        <f aca="false">IF(AC506="But Not Over",Y503,"")</f>
        <v/>
      </c>
      <c r="AI508" s="81" t="str">
        <f aca="false">IF(AC506="But Not Over",VLOOKUP(AH508,'CPI Data'!$A$19:$N$117,14),"")</f>
        <v/>
      </c>
    </row>
    <row r="509" customFormat="false" ht="12" hidden="false" customHeight="false" outlineLevel="0" collapsed="false">
      <c r="A509" s="91" t="n">
        <v>0.68</v>
      </c>
      <c r="B509" s="92" t="n">
        <v>163200</v>
      </c>
      <c r="C509" s="92" t="n">
        <v>183200</v>
      </c>
      <c r="E509" s="91" t="n">
        <v>0.68</v>
      </c>
      <c r="F509" s="92" t="n">
        <v>81600</v>
      </c>
      <c r="G509" s="92" t="n">
        <v>91600</v>
      </c>
      <c r="H509" s="64"/>
      <c r="I509" s="91" t="n">
        <v>0.68</v>
      </c>
      <c r="J509" s="92" t="n">
        <v>82200</v>
      </c>
      <c r="K509" s="92" t="n">
        <v>92200</v>
      </c>
      <c r="L509" s="97"/>
      <c r="M509" s="91" t="n">
        <v>0.58</v>
      </c>
      <c r="N509" s="92" t="n">
        <v>54200</v>
      </c>
      <c r="O509" s="92" t="n">
        <v>66200</v>
      </c>
      <c r="S509" s="91" t="n">
        <v>0.68</v>
      </c>
      <c r="T509" s="95" t="n">
        <f aca="false">B509*$AI$23/$AI$487</f>
        <v>574689.27607362</v>
      </c>
      <c r="U509" s="95" t="n">
        <f aca="false">C509*$AI$23/$AI$487</f>
        <v>645116.883435583</v>
      </c>
      <c r="W509" s="91" t="n">
        <v>0.68</v>
      </c>
      <c r="X509" s="95" t="n">
        <f aca="false">F509*$AI$23/$AI$487</f>
        <v>287344.63803681</v>
      </c>
      <c r="Y509" s="95" t="n">
        <f aca="false">G509*$AI$23/$AI$487</f>
        <v>322558.441717791</v>
      </c>
      <c r="Z509" s="80"/>
      <c r="AA509" s="91" t="n">
        <v>0.68</v>
      </c>
      <c r="AB509" s="95" t="n">
        <f aca="false">J509*$AI$23/$AI$487</f>
        <v>289457.466257669</v>
      </c>
      <c r="AC509" s="95" t="n">
        <f aca="false">K509*$AI$23/$AI$487</f>
        <v>324671.26993865</v>
      </c>
      <c r="AD509" s="98"/>
      <c r="AE509" s="91" t="n">
        <v>0.58</v>
      </c>
      <c r="AF509" s="95" t="n">
        <f aca="false">N509*$AI$23/$AI$487</f>
        <v>190858.81595092</v>
      </c>
      <c r="AG509" s="95" t="n">
        <f aca="false">O509*$AI$23/$AI$487</f>
        <v>233115.380368098</v>
      </c>
      <c r="AH509" s="1" t="str">
        <f aca="false">IF(AC507="But Not Over",Y504,"")</f>
        <v/>
      </c>
      <c r="AI509" s="81" t="str">
        <f aca="false">IF(AC507="But Not Over",VLOOKUP(AH509,'CPI Data'!$A$19:$N$117,14),"")</f>
        <v/>
      </c>
    </row>
    <row r="510" customFormat="false" ht="12" hidden="false" customHeight="false" outlineLevel="0" collapsed="false">
      <c r="A510" s="91" t="n">
        <v>0.69</v>
      </c>
      <c r="B510" s="92" t="n">
        <v>183200</v>
      </c>
      <c r="C510" s="92" t="n">
        <v>203200</v>
      </c>
      <c r="E510" s="91" t="n">
        <v>0.69</v>
      </c>
      <c r="F510" s="92" t="n">
        <v>91600</v>
      </c>
      <c r="G510" s="92" t="n">
        <v>101600</v>
      </c>
      <c r="H510" s="64"/>
      <c r="I510" s="91" t="n">
        <v>0.69</v>
      </c>
      <c r="J510" s="92" t="n">
        <v>92200</v>
      </c>
      <c r="K510" s="92" t="n">
        <v>102200</v>
      </c>
      <c r="L510" s="97"/>
      <c r="M510" s="91" t="n">
        <v>0.59</v>
      </c>
      <c r="N510" s="92" t="n">
        <v>66200</v>
      </c>
      <c r="O510" s="92" t="n">
        <v>72200</v>
      </c>
      <c r="S510" s="91" t="n">
        <v>0.69</v>
      </c>
      <c r="T510" s="95" t="n">
        <f aca="false">B510*$AI$23/$AI$487</f>
        <v>645116.883435583</v>
      </c>
      <c r="U510" s="95" t="n">
        <f aca="false">C510*$AI$23/$AI$487</f>
        <v>715544.490797546</v>
      </c>
      <c r="W510" s="91" t="n">
        <v>0.69</v>
      </c>
      <c r="X510" s="95" t="n">
        <f aca="false">F510*$AI$23/$AI$487</f>
        <v>322558.441717791</v>
      </c>
      <c r="Y510" s="95" t="n">
        <f aca="false">G510*$AI$23/$AI$487</f>
        <v>357772.245398773</v>
      </c>
      <c r="Z510" s="80"/>
      <c r="AA510" s="91" t="n">
        <v>0.69</v>
      </c>
      <c r="AB510" s="95" t="n">
        <f aca="false">J510*$AI$23/$AI$487</f>
        <v>324671.26993865</v>
      </c>
      <c r="AC510" s="95" t="n">
        <f aca="false">K510*$AI$23/$AI$487</f>
        <v>359885.073619632</v>
      </c>
      <c r="AD510" s="98"/>
      <c r="AE510" s="91" t="n">
        <v>0.59</v>
      </c>
      <c r="AF510" s="95" t="n">
        <f aca="false">N510*$AI$23/$AI$487</f>
        <v>233115.380368098</v>
      </c>
      <c r="AG510" s="95" t="n">
        <f aca="false">O510*$AI$23/$AI$487</f>
        <v>254243.662576687</v>
      </c>
      <c r="AH510" s="1" t="str">
        <f aca="false">IF(AC508="But Not Over",Y505,"")</f>
        <v/>
      </c>
      <c r="AI510" s="81" t="str">
        <f aca="false">IF(AC508="But Not Over",VLOOKUP(AH510,'CPI Data'!$A$19:$N$117,14),"")</f>
        <v/>
      </c>
    </row>
    <row r="511" customFormat="false" ht="12" hidden="false" customHeight="false" outlineLevel="0" collapsed="false">
      <c r="A511" s="91" t="n">
        <v>0.7</v>
      </c>
      <c r="B511" s="92" t="n">
        <v>203200</v>
      </c>
      <c r="C511" s="95" t="s">
        <v>18</v>
      </c>
      <c r="E511" s="91" t="n">
        <v>0.7</v>
      </c>
      <c r="F511" s="92" t="n">
        <v>101600</v>
      </c>
      <c r="G511" s="95" t="s">
        <v>18</v>
      </c>
      <c r="H511" s="64"/>
      <c r="I511" s="91" t="n">
        <v>0.7</v>
      </c>
      <c r="J511" s="92" t="n">
        <v>102200</v>
      </c>
      <c r="K511" s="95" t="s">
        <v>18</v>
      </c>
      <c r="L511" s="97"/>
      <c r="M511" s="91" t="n">
        <v>0.61</v>
      </c>
      <c r="N511" s="92" t="n">
        <v>72200</v>
      </c>
      <c r="O511" s="92" t="n">
        <v>78200</v>
      </c>
      <c r="S511" s="91" t="n">
        <v>0.7</v>
      </c>
      <c r="T511" s="95" t="n">
        <f aca="false">B511*$AI$23/$AI$487</f>
        <v>715544.490797546</v>
      </c>
      <c r="U511" s="79" t="s">
        <v>18</v>
      </c>
      <c r="W511" s="91" t="n">
        <v>0.7</v>
      </c>
      <c r="X511" s="95" t="n">
        <f aca="false">F511*$AI$23/$AI$487</f>
        <v>357772.245398773</v>
      </c>
      <c r="Y511" s="79" t="s">
        <v>18</v>
      </c>
      <c r="Z511" s="80"/>
      <c r="AA511" s="91" t="n">
        <v>0.7</v>
      </c>
      <c r="AB511" s="95" t="n">
        <f aca="false">J511*$AI$23/$AI$487</f>
        <v>359885.073619632</v>
      </c>
      <c r="AC511" s="79" t="s">
        <v>18</v>
      </c>
      <c r="AD511" s="98"/>
      <c r="AE511" s="91" t="n">
        <v>0.61</v>
      </c>
      <c r="AF511" s="95" t="n">
        <f aca="false">N511*$AI$23/$AI$487</f>
        <v>254243.662576687</v>
      </c>
      <c r="AG511" s="95" t="n">
        <f aca="false">O511*$AI$23/$AI$487</f>
        <v>275371.944785276</v>
      </c>
      <c r="AH511" s="1" t="str">
        <f aca="false">IF(AC509="But Not Over",Y506,"")</f>
        <v/>
      </c>
      <c r="AI511" s="81" t="str">
        <f aca="false">IF(AC509="But Not Over",VLOOKUP(AH511,'CPI Data'!$A$19:$N$117,14),"")</f>
        <v/>
      </c>
    </row>
    <row r="512" customFormat="false" ht="12" hidden="false" customHeight="false" outlineLevel="0" collapsed="false">
      <c r="A512" s="64"/>
      <c r="E512" s="64"/>
      <c r="H512" s="64"/>
      <c r="I512" s="64"/>
      <c r="J512" s="92"/>
      <c r="L512" s="97"/>
      <c r="M512" s="91" t="n">
        <v>0.62</v>
      </c>
      <c r="N512" s="92" t="n">
        <v>78200</v>
      </c>
      <c r="O512" s="92" t="n">
        <v>82200</v>
      </c>
      <c r="S512" s="64"/>
      <c r="W512" s="64"/>
      <c r="Z512" s="80"/>
      <c r="AA512" s="64"/>
      <c r="AD512" s="98"/>
      <c r="AE512" s="91" t="n">
        <v>0.62</v>
      </c>
      <c r="AF512" s="95" t="n">
        <f aca="false">N512*$AI$23/$AI$487</f>
        <v>275371.944785276</v>
      </c>
      <c r="AG512" s="95" t="n">
        <f aca="false">O512*$AI$23/$AI$487</f>
        <v>289457.466257669</v>
      </c>
      <c r="AH512" s="1" t="str">
        <f aca="false">IF(AC510="But Not Over",Y507,"")</f>
        <v/>
      </c>
      <c r="AI512" s="81" t="str">
        <f aca="false">IF(AC510="But Not Over",VLOOKUP(AH512,'CPI Data'!$A$19:$N$117,14),"")</f>
        <v/>
      </c>
    </row>
    <row r="513" customFormat="false" ht="12" hidden="false" customHeight="false" outlineLevel="0" collapsed="false">
      <c r="A513" s="64"/>
      <c r="E513" s="64"/>
      <c r="H513" s="64"/>
      <c r="I513" s="64"/>
      <c r="J513" s="92"/>
      <c r="L513" s="97"/>
      <c r="M513" s="91" t="n">
        <v>0.63</v>
      </c>
      <c r="N513" s="92" t="n">
        <v>82200</v>
      </c>
      <c r="O513" s="92" t="n">
        <v>90200</v>
      </c>
      <c r="S513" s="64"/>
      <c r="W513" s="64"/>
      <c r="Z513" s="80"/>
      <c r="AA513" s="64"/>
      <c r="AD513" s="98"/>
      <c r="AE513" s="91" t="n">
        <v>0.63</v>
      </c>
      <c r="AF513" s="95" t="n">
        <f aca="false">N513*$AI$23/$AI$487</f>
        <v>289457.466257669</v>
      </c>
      <c r="AG513" s="95" t="n">
        <f aca="false">O513*$AI$23/$AI$487</f>
        <v>317628.509202454</v>
      </c>
      <c r="AH513" s="1" t="str">
        <f aca="false">IF(AC511="But Not Over",Y508,"")</f>
        <v/>
      </c>
      <c r="AI513" s="81" t="str">
        <f aca="false">IF(AC511="But Not Over",VLOOKUP(AH513,'CPI Data'!$A$19:$N$117,14),"")</f>
        <v/>
      </c>
    </row>
    <row r="514" customFormat="false" ht="12" hidden="false" customHeight="false" outlineLevel="0" collapsed="false">
      <c r="A514" s="64"/>
      <c r="E514" s="64"/>
      <c r="H514" s="64"/>
      <c r="I514" s="64"/>
      <c r="L514" s="97"/>
      <c r="M514" s="91" t="n">
        <v>0.64</v>
      </c>
      <c r="N514" s="92" t="n">
        <v>90200</v>
      </c>
      <c r="O514" s="92" t="n">
        <v>102200</v>
      </c>
      <c r="S514" s="64"/>
      <c r="W514" s="64"/>
      <c r="Z514" s="80"/>
      <c r="AA514" s="64"/>
      <c r="AD514" s="98"/>
      <c r="AE514" s="91" t="n">
        <v>0.64</v>
      </c>
      <c r="AF514" s="95" t="n">
        <f aca="false">N514*$AI$23/$AI$487</f>
        <v>317628.509202454</v>
      </c>
      <c r="AG514" s="95" t="n">
        <f aca="false">O514*$AI$23/$AI$487</f>
        <v>359885.073619632</v>
      </c>
      <c r="AH514" s="1" t="str">
        <f aca="false">IF(AC512="But Not Over",Y509,"")</f>
        <v/>
      </c>
      <c r="AI514" s="81" t="str">
        <f aca="false">IF(AC512="But Not Over",VLOOKUP(AH514,'CPI Data'!$A$19:$N$117,14),"")</f>
        <v/>
      </c>
    </row>
    <row r="515" customFormat="false" ht="12" hidden="false" customHeight="false" outlineLevel="0" collapsed="false">
      <c r="A515" s="64"/>
      <c r="E515" s="64"/>
      <c r="H515" s="64"/>
      <c r="I515" s="64"/>
      <c r="L515" s="97"/>
      <c r="M515" s="91" t="n">
        <v>0.66</v>
      </c>
      <c r="N515" s="92" t="n">
        <v>102200</v>
      </c>
      <c r="O515" s="92" t="n">
        <v>122200</v>
      </c>
      <c r="S515" s="64"/>
      <c r="W515" s="64"/>
      <c r="Z515" s="80"/>
      <c r="AA515" s="64"/>
      <c r="AD515" s="98"/>
      <c r="AE515" s="91" t="n">
        <v>0.66</v>
      </c>
      <c r="AF515" s="95" t="n">
        <f aca="false">N515*$AI$23/$AI$487</f>
        <v>359885.073619632</v>
      </c>
      <c r="AG515" s="95" t="n">
        <f aca="false">O515*$AI$23/$AI$487</f>
        <v>430312.680981595</v>
      </c>
      <c r="AH515" s="1" t="str">
        <f aca="false">IF(AC513="But Not Over",Y510,"")</f>
        <v/>
      </c>
      <c r="AI515" s="81" t="str">
        <f aca="false">IF(AC513="But Not Over",VLOOKUP(AH515,'CPI Data'!$A$19:$N$117,14),"")</f>
        <v/>
      </c>
    </row>
    <row r="516" customFormat="false" ht="12" hidden="false" customHeight="false" outlineLevel="0" collapsed="false">
      <c r="A516" s="64"/>
      <c r="E516" s="64"/>
      <c r="H516" s="64"/>
      <c r="I516" s="64"/>
      <c r="L516" s="97"/>
      <c r="M516" s="91" t="n">
        <v>0.67</v>
      </c>
      <c r="N516" s="92" t="n">
        <v>122200</v>
      </c>
      <c r="O516" s="92" t="n">
        <v>142200</v>
      </c>
      <c r="S516" s="64"/>
      <c r="W516" s="64"/>
      <c r="Z516" s="80"/>
      <c r="AA516" s="64"/>
      <c r="AD516" s="98"/>
      <c r="AE516" s="91" t="n">
        <v>0.67</v>
      </c>
      <c r="AF516" s="95" t="n">
        <f aca="false">N516*$AI$23/$AI$487</f>
        <v>430312.680981595</v>
      </c>
      <c r="AG516" s="95" t="n">
        <f aca="false">O516*$AI$23/$AI$487</f>
        <v>500740.288343558</v>
      </c>
      <c r="AH516" s="1" t="str">
        <f aca="false">IF(AC514="But Not Over",Y511,"")</f>
        <v/>
      </c>
      <c r="AI516" s="81" t="str">
        <f aca="false">IF(AC514="But Not Over",VLOOKUP(AH516,'CPI Data'!$A$19:$N$117,14),"")</f>
        <v/>
      </c>
    </row>
    <row r="517" customFormat="false" ht="12" hidden="false" customHeight="false" outlineLevel="0" collapsed="false">
      <c r="A517" s="64"/>
      <c r="E517" s="64"/>
      <c r="H517" s="64"/>
      <c r="I517" s="64"/>
      <c r="L517" s="97"/>
      <c r="M517" s="91" t="n">
        <v>0.68</v>
      </c>
      <c r="N517" s="92" t="n">
        <v>142200</v>
      </c>
      <c r="O517" s="92" t="n">
        <v>162200</v>
      </c>
      <c r="S517" s="64"/>
      <c r="W517" s="64"/>
      <c r="Z517" s="80"/>
      <c r="AA517" s="64"/>
      <c r="AD517" s="98"/>
      <c r="AE517" s="91" t="n">
        <v>0.68</v>
      </c>
      <c r="AF517" s="95" t="n">
        <f aca="false">N517*$AI$23/$AI$487</f>
        <v>500740.288343558</v>
      </c>
      <c r="AG517" s="95" t="n">
        <f aca="false">O517*$AI$23/$AI$487</f>
        <v>571167.895705521</v>
      </c>
      <c r="AH517" s="1" t="str">
        <f aca="false">IF(AC515="But Not Over",Y512,"")</f>
        <v/>
      </c>
      <c r="AI517" s="81" t="str">
        <f aca="false">IF(AC515="But Not Over",VLOOKUP(AH517,'CPI Data'!$A$19:$N$117,14),"")</f>
        <v/>
      </c>
    </row>
    <row r="518" customFormat="false" ht="12" hidden="false" customHeight="false" outlineLevel="0" collapsed="false">
      <c r="A518" s="64"/>
      <c r="E518" s="64"/>
      <c r="H518" s="64"/>
      <c r="I518" s="64"/>
      <c r="L518" s="97"/>
      <c r="M518" s="91" t="n">
        <v>0.69</v>
      </c>
      <c r="N518" s="92" t="n">
        <v>162200</v>
      </c>
      <c r="O518" s="92" t="n">
        <v>182200</v>
      </c>
      <c r="S518" s="64"/>
      <c r="W518" s="64"/>
      <c r="Z518" s="80"/>
      <c r="AA518" s="64"/>
      <c r="AD518" s="98"/>
      <c r="AE518" s="91" t="n">
        <v>0.69</v>
      </c>
      <c r="AF518" s="95" t="n">
        <f aca="false">N518*$AI$23/$AI$487</f>
        <v>571167.895705521</v>
      </c>
      <c r="AG518" s="95" t="n">
        <f aca="false">O518*$AI$23/$AI$487</f>
        <v>641595.503067485</v>
      </c>
      <c r="AH518" s="1" t="str">
        <f aca="false">IF(AC516="But Not Over",Y513,"")</f>
        <v/>
      </c>
      <c r="AI518" s="81" t="str">
        <f aca="false">IF(AC516="But Not Over",VLOOKUP(AH518,'CPI Data'!$A$19:$N$117,14),"")</f>
        <v/>
      </c>
    </row>
    <row r="519" customFormat="false" ht="12" hidden="false" customHeight="false" outlineLevel="0" collapsed="false">
      <c r="A519" s="64"/>
      <c r="E519" s="64"/>
      <c r="H519" s="64"/>
      <c r="I519" s="64"/>
      <c r="L519" s="97"/>
      <c r="M519" s="91" t="n">
        <v>0.7</v>
      </c>
      <c r="N519" s="92" t="n">
        <v>182200</v>
      </c>
      <c r="O519" s="95" t="s">
        <v>18</v>
      </c>
      <c r="S519" s="64"/>
      <c r="W519" s="64"/>
      <c r="Z519" s="80"/>
      <c r="AA519" s="64"/>
      <c r="AD519" s="98"/>
      <c r="AE519" s="91" t="n">
        <v>0.7</v>
      </c>
      <c r="AF519" s="95" t="n">
        <f aca="false">N519*$AI$23/$AI$487</f>
        <v>641595.503067485</v>
      </c>
      <c r="AG519" s="79" t="s">
        <v>18</v>
      </c>
      <c r="AH519" s="1" t="str">
        <f aca="false">IF(AC517="But Not Over",Y514,"")</f>
        <v/>
      </c>
      <c r="AI519" s="81" t="str">
        <f aca="false">IF(AC517="But Not Over",VLOOKUP(AH519,'CPI Data'!$A$19:$N$117,14),"")</f>
        <v/>
      </c>
    </row>
    <row r="520" customFormat="false" ht="12" hidden="false" customHeight="true" outlineLevel="0" collapsed="false">
      <c r="A520" s="122" t="s">
        <v>34</v>
      </c>
      <c r="B520" s="42"/>
      <c r="C520" s="42"/>
      <c r="E520" s="42"/>
      <c r="F520" s="42"/>
      <c r="G520" s="42"/>
      <c r="H520" s="67"/>
      <c r="I520" s="42"/>
      <c r="J520" s="42"/>
      <c r="K520" s="42"/>
      <c r="L520" s="42"/>
      <c r="M520" s="42"/>
      <c r="N520" s="42"/>
      <c r="O520" s="42"/>
      <c r="S520" s="122" t="s">
        <v>34</v>
      </c>
      <c r="T520" s="45"/>
      <c r="U520" s="45"/>
      <c r="W520" s="42"/>
      <c r="X520" s="45"/>
      <c r="Y520" s="45"/>
      <c r="Z520" s="68"/>
      <c r="AA520" s="42"/>
      <c r="AB520" s="45"/>
      <c r="AC520" s="45"/>
      <c r="AD520" s="47"/>
      <c r="AE520" s="42"/>
      <c r="AF520" s="45"/>
      <c r="AG520" s="45"/>
      <c r="AH520" s="1" t="str">
        <f aca="false">IF(AC518="But Not Over",Y515,"")</f>
        <v/>
      </c>
      <c r="AI520" s="81" t="str">
        <f aca="false">IF(AC518="But Not Over",VLOOKUP(AH520,'CPI Data'!$A$19:$N$117,14),"")</f>
        <v/>
      </c>
    </row>
    <row r="521" customFormat="false" ht="12" hidden="false" customHeight="false" outlineLevel="0" collapsed="false">
      <c r="A521" s="64"/>
      <c r="E521" s="64"/>
      <c r="H521" s="64"/>
      <c r="I521" s="64"/>
      <c r="L521" s="97"/>
      <c r="M521" s="64"/>
      <c r="S521" s="64"/>
      <c r="W521" s="64"/>
      <c r="Z521" s="80"/>
      <c r="AA521" s="64"/>
      <c r="AD521" s="98"/>
      <c r="AE521" s="64"/>
      <c r="AH521" s="1" t="str">
        <f aca="false">IF(AC519="But Not Over",Y516,"")</f>
        <v/>
      </c>
      <c r="AI521" s="81" t="str">
        <f aca="false">IF(AC519="But Not Over",VLOOKUP(AH521,'CPI Data'!$A$19:$N$117,14),"")</f>
        <v/>
      </c>
    </row>
    <row r="522" customFormat="false" ht="12.75" hidden="false" customHeight="false" outlineLevel="0" collapsed="false">
      <c r="A522" s="64"/>
      <c r="B522" s="74"/>
      <c r="C522" s="43" t="s">
        <v>7</v>
      </c>
      <c r="E522" s="64"/>
      <c r="G522" s="75" t="n">
        <v>1977</v>
      </c>
      <c r="H522" s="75"/>
      <c r="I522" s="75"/>
      <c r="J522" s="74"/>
      <c r="L522" s="97"/>
      <c r="M522" s="64"/>
      <c r="N522" s="74"/>
      <c r="S522" s="64"/>
      <c r="T522" s="77"/>
      <c r="U522" s="69" t="s">
        <v>21</v>
      </c>
      <c r="W522" s="64"/>
      <c r="Y522" s="75" t="n">
        <v>1977</v>
      </c>
      <c r="Z522" s="75"/>
      <c r="AA522" s="75"/>
      <c r="AB522" s="46" t="str">
        <f aca="false">CONCATENATE("CPI: ",AI527)</f>
        <v>CPI: 60.6</v>
      </c>
      <c r="AD522" s="98"/>
      <c r="AE522" s="64"/>
      <c r="AF522" s="77"/>
      <c r="AH522" s="1" t="str">
        <f aca="false">IF(AC520="But Not Over",Y517,"")</f>
        <v/>
      </c>
      <c r="AI522" s="81" t="str">
        <f aca="false">IF(AC520="But Not Over",VLOOKUP(AH522,'CPI Data'!$A$19:$N$117,14),"")</f>
        <v/>
      </c>
    </row>
    <row r="523" customFormat="false" ht="12" hidden="false" customHeight="false" outlineLevel="0" collapsed="false">
      <c r="A523" s="64"/>
      <c r="B523" s="49" t="s">
        <v>8</v>
      </c>
      <c r="C523" s="50"/>
      <c r="D523" s="50"/>
      <c r="E523" s="49"/>
      <c r="F523" s="49" t="s">
        <v>9</v>
      </c>
      <c r="G523" s="50"/>
      <c r="H523" s="49"/>
      <c r="I523" s="49"/>
      <c r="J523" s="49" t="s">
        <v>10</v>
      </c>
      <c r="K523" s="48"/>
      <c r="L523" s="48"/>
      <c r="M523" s="48"/>
      <c r="N523" s="49" t="s">
        <v>11</v>
      </c>
      <c r="O523" s="50"/>
      <c r="S523" s="64"/>
      <c r="T523" s="51" t="s">
        <v>8</v>
      </c>
      <c r="U523" s="99"/>
      <c r="V523" s="53"/>
      <c r="W523" s="49"/>
      <c r="X523" s="51" t="s">
        <v>9</v>
      </c>
      <c r="Y523" s="99"/>
      <c r="Z523" s="54"/>
      <c r="AA523" s="49"/>
      <c r="AB523" s="51" t="s">
        <v>10</v>
      </c>
      <c r="AC523" s="52"/>
      <c r="AD523" s="55"/>
      <c r="AE523" s="48"/>
      <c r="AF523" s="51" t="s">
        <v>11</v>
      </c>
      <c r="AG523" s="99"/>
      <c r="AH523" s="1" t="str">
        <f aca="false">IF(AC521="But Not Over",Y518,"")</f>
        <v/>
      </c>
      <c r="AI523" s="81" t="str">
        <f aca="false">IF(AC521="But Not Over",VLOOKUP(AH523,'CPI Data'!$A$19:$N$117,14),"")</f>
        <v/>
      </c>
    </row>
    <row r="524" customFormat="false" ht="12" hidden="false" customHeight="false" outlineLevel="0" collapsed="false">
      <c r="A524" s="123" t="s">
        <v>12</v>
      </c>
      <c r="B524" s="57" t="s">
        <v>13</v>
      </c>
      <c r="C524" s="57"/>
      <c r="D524" s="100"/>
      <c r="E524" s="56" t="s">
        <v>12</v>
      </c>
      <c r="F524" s="57" t="s">
        <v>13</v>
      </c>
      <c r="G524" s="57"/>
      <c r="H524" s="100"/>
      <c r="I524" s="56" t="s">
        <v>12</v>
      </c>
      <c r="J524" s="57" t="s">
        <v>13</v>
      </c>
      <c r="K524" s="57"/>
      <c r="L524" s="106"/>
      <c r="M524" s="56" t="s">
        <v>12</v>
      </c>
      <c r="N524" s="57" t="s">
        <v>13</v>
      </c>
      <c r="O524" s="57"/>
      <c r="S524" s="123" t="s">
        <v>12</v>
      </c>
      <c r="T524" s="58" t="s">
        <v>13</v>
      </c>
      <c r="U524" s="58"/>
      <c r="V524" s="101"/>
      <c r="W524" s="56" t="s">
        <v>12</v>
      </c>
      <c r="X524" s="58" t="s">
        <v>13</v>
      </c>
      <c r="Y524" s="58"/>
      <c r="Z524" s="101"/>
      <c r="AA524" s="56" t="s">
        <v>12</v>
      </c>
      <c r="AB524" s="58" t="s">
        <v>13</v>
      </c>
      <c r="AC524" s="58"/>
      <c r="AD524" s="107"/>
      <c r="AE524" s="56" t="s">
        <v>12</v>
      </c>
      <c r="AF524" s="58" t="s">
        <v>13</v>
      </c>
      <c r="AG524" s="58"/>
      <c r="AH524" s="1" t="str">
        <f aca="false">IF(AC522="But Not Over",Y519,"")</f>
        <v/>
      </c>
      <c r="AI524" s="81" t="str">
        <f aca="false">IF(AC522="But Not Over",VLOOKUP(AH524,'CPI Data'!$A$19:$N$117,14),"")</f>
        <v/>
      </c>
    </row>
    <row r="525" customFormat="false" ht="12" hidden="false" customHeight="false" outlineLevel="0" collapsed="false">
      <c r="A525" s="124" t="s">
        <v>14</v>
      </c>
      <c r="B525" s="60" t="s">
        <v>15</v>
      </c>
      <c r="C525" s="60" t="s">
        <v>16</v>
      </c>
      <c r="D525" s="100"/>
      <c r="E525" s="59" t="s">
        <v>14</v>
      </c>
      <c r="F525" s="60" t="s">
        <v>15</v>
      </c>
      <c r="G525" s="60" t="s">
        <v>16</v>
      </c>
      <c r="H525" s="100"/>
      <c r="I525" s="59" t="s">
        <v>14</v>
      </c>
      <c r="J525" s="60" t="s">
        <v>15</v>
      </c>
      <c r="K525" s="60" t="s">
        <v>16</v>
      </c>
      <c r="L525" s="106"/>
      <c r="M525" s="59" t="s">
        <v>14</v>
      </c>
      <c r="N525" s="60" t="s">
        <v>15</v>
      </c>
      <c r="O525" s="60" t="s">
        <v>16</v>
      </c>
      <c r="S525" s="124" t="s">
        <v>14</v>
      </c>
      <c r="T525" s="61" t="s">
        <v>15</v>
      </c>
      <c r="U525" s="61" t="s">
        <v>16</v>
      </c>
      <c r="V525" s="101"/>
      <c r="W525" s="59" t="s">
        <v>14</v>
      </c>
      <c r="X525" s="61" t="s">
        <v>15</v>
      </c>
      <c r="Y525" s="61" t="s">
        <v>16</v>
      </c>
      <c r="Z525" s="101"/>
      <c r="AA525" s="59" t="s">
        <v>14</v>
      </c>
      <c r="AB525" s="61" t="s">
        <v>15</v>
      </c>
      <c r="AC525" s="61" t="s">
        <v>16</v>
      </c>
      <c r="AD525" s="107"/>
      <c r="AE525" s="59" t="s">
        <v>14</v>
      </c>
      <c r="AF525" s="61" t="s">
        <v>15</v>
      </c>
      <c r="AG525" s="61" t="s">
        <v>16</v>
      </c>
      <c r="AH525" s="1" t="str">
        <f aca="false">IF(AC523="But Not Over",Y520,"")</f>
        <v/>
      </c>
      <c r="AI525" s="81" t="str">
        <f aca="false">IF(AC523="But Not Over",VLOOKUP(AH525,'CPI Data'!$A$19:$N$117,14),"")</f>
        <v/>
      </c>
    </row>
    <row r="526" customFormat="false" ht="12" hidden="false" customHeight="false" outlineLevel="0" collapsed="false">
      <c r="A526" s="91" t="n">
        <v>0</v>
      </c>
      <c r="B526" s="95" t="n">
        <v>0</v>
      </c>
      <c r="C526" s="95" t="n">
        <v>3200</v>
      </c>
      <c r="D526" s="95"/>
      <c r="E526" s="91" t="n">
        <v>0</v>
      </c>
      <c r="F526" s="95" t="n">
        <v>0</v>
      </c>
      <c r="G526" s="95" t="n">
        <v>1600</v>
      </c>
      <c r="H526" s="102"/>
      <c r="I526" s="91" t="n">
        <v>0</v>
      </c>
      <c r="J526" s="95" t="n">
        <v>0</v>
      </c>
      <c r="K526" s="95" t="n">
        <v>2200</v>
      </c>
      <c r="L526" s="104"/>
      <c r="M526" s="91" t="n">
        <v>0</v>
      </c>
      <c r="N526" s="95" t="n">
        <v>0</v>
      </c>
      <c r="O526" s="95" t="n">
        <v>2200</v>
      </c>
      <c r="S526" s="91" t="n">
        <v>0</v>
      </c>
      <c r="T526" s="79" t="n">
        <f aca="false">B526*$AI$23/$AI$527</f>
        <v>0</v>
      </c>
      <c r="U526" s="79" t="n">
        <f aca="false">C526*$AI$23/$AI$527</f>
        <v>12123.7755775578</v>
      </c>
      <c r="V526" s="84" t="n">
        <f aca="false">D526*$AI$23/$AI$527</f>
        <v>0</v>
      </c>
      <c r="W526" s="91" t="n">
        <v>0</v>
      </c>
      <c r="X526" s="79" t="n">
        <f aca="false">F526*$AI$23/$AI$527</f>
        <v>0</v>
      </c>
      <c r="Y526" s="79" t="n">
        <f aca="false">G526*$AI$23/$AI$527</f>
        <v>6061.88778877888</v>
      </c>
      <c r="Z526" s="84" t="n">
        <f aca="false">H526*$AI$23/$AI$527</f>
        <v>0</v>
      </c>
      <c r="AA526" s="91" t="n">
        <v>0</v>
      </c>
      <c r="AB526" s="79" t="n">
        <f aca="false">J526*$AI$23/$AI$527</f>
        <v>0</v>
      </c>
      <c r="AC526" s="79" t="n">
        <f aca="false">K526*$AI$23/$AI$527</f>
        <v>8335.09570957096</v>
      </c>
      <c r="AD526" s="84" t="n">
        <f aca="false">L526*$AI$23/$AI$527</f>
        <v>0</v>
      </c>
      <c r="AE526" s="91" t="n">
        <v>0</v>
      </c>
      <c r="AF526" s="79" t="n">
        <f aca="false">N526*$AI$23/$AI$527</f>
        <v>0</v>
      </c>
      <c r="AG526" s="79" t="n">
        <f aca="false">O526*$AI$23/$AI$527</f>
        <v>8335.09570957096</v>
      </c>
      <c r="AH526" s="1" t="str">
        <f aca="false">IF(AC524="But Not Over",Y521,"")</f>
        <v/>
      </c>
      <c r="AI526" s="81" t="str">
        <f aca="false">IF(AC524="But Not Over",VLOOKUP(AH526,'CPI Data'!$A$19:$N$117,14),"")</f>
        <v/>
      </c>
    </row>
    <row r="527" customFormat="false" ht="12" hidden="false" customHeight="false" outlineLevel="0" collapsed="false">
      <c r="A527" s="91" t="n">
        <v>0.14</v>
      </c>
      <c r="B527" s="95" t="n">
        <v>3200</v>
      </c>
      <c r="C527" s="95" t="n">
        <v>4200</v>
      </c>
      <c r="D527" s="95"/>
      <c r="E527" s="91" t="n">
        <v>0.14</v>
      </c>
      <c r="F527" s="95" t="n">
        <v>1600</v>
      </c>
      <c r="G527" s="95" t="n">
        <v>2100</v>
      </c>
      <c r="H527" s="102"/>
      <c r="I527" s="91" t="n">
        <v>0.14</v>
      </c>
      <c r="J527" s="95" t="n">
        <v>2200</v>
      </c>
      <c r="K527" s="95" t="n">
        <v>2700</v>
      </c>
      <c r="L527" s="104"/>
      <c r="M527" s="91" t="n">
        <v>0.14</v>
      </c>
      <c r="N527" s="95" t="n">
        <v>2200</v>
      </c>
      <c r="O527" s="95" t="n">
        <v>3200</v>
      </c>
      <c r="S527" s="91" t="n">
        <v>0.14</v>
      </c>
      <c r="T527" s="79" t="n">
        <f aca="false">B527*$AI$23/$AI$527</f>
        <v>12123.7755775578</v>
      </c>
      <c r="U527" s="79" t="n">
        <f aca="false">C527*$AI$23/$AI$527</f>
        <v>15912.4554455446</v>
      </c>
      <c r="V527" s="84"/>
      <c r="W527" s="91" t="n">
        <v>0.14</v>
      </c>
      <c r="X527" s="79" t="n">
        <f aca="false">F527*$AI$23/$AI$527</f>
        <v>6061.88778877888</v>
      </c>
      <c r="Y527" s="79" t="n">
        <f aca="false">G527*$AI$23/$AI$527</f>
        <v>7956.22772277228</v>
      </c>
      <c r="Z527" s="80"/>
      <c r="AA527" s="91" t="n">
        <v>0.14</v>
      </c>
      <c r="AB527" s="79" t="n">
        <f aca="false">J527*$AI$23/$AI$527</f>
        <v>8335.09570957096</v>
      </c>
      <c r="AC527" s="79" t="n">
        <f aca="false">K527*$AI$23/$AI$527</f>
        <v>10229.4356435644</v>
      </c>
      <c r="AD527" s="105"/>
      <c r="AE527" s="91" t="n">
        <v>0.14</v>
      </c>
      <c r="AF527" s="79" t="n">
        <f aca="false">N527*$AI$23/$AI$527</f>
        <v>8335.09570957096</v>
      </c>
      <c r="AG527" s="79" t="n">
        <f aca="false">O527*$AI$23/$AI$527</f>
        <v>12123.7755775578</v>
      </c>
      <c r="AH527" s="1" t="n">
        <f aca="false">IF(AC525="But Not Over",Y522,"")</f>
        <v>1977</v>
      </c>
      <c r="AI527" s="81" t="n">
        <f aca="false">IF(AC525="But Not Over",VLOOKUP(AH527,'CPI Data'!$A$19:$N$117,14),"")</f>
        <v>60.6</v>
      </c>
    </row>
    <row r="528" customFormat="false" ht="12" hidden="false" customHeight="false" outlineLevel="0" collapsed="false">
      <c r="A528" s="91" t="n">
        <v>0.15</v>
      </c>
      <c r="B528" s="95" t="n">
        <v>4200</v>
      </c>
      <c r="C528" s="95" t="n">
        <v>5200</v>
      </c>
      <c r="D528" s="95"/>
      <c r="E528" s="91" t="n">
        <v>0.15</v>
      </c>
      <c r="F528" s="95" t="n">
        <v>2100</v>
      </c>
      <c r="G528" s="95" t="n">
        <v>2600</v>
      </c>
      <c r="H528" s="102"/>
      <c r="I528" s="91" t="n">
        <v>0.15</v>
      </c>
      <c r="J528" s="95" t="n">
        <v>2700</v>
      </c>
      <c r="K528" s="95" t="n">
        <v>3200</v>
      </c>
      <c r="L528" s="104"/>
      <c r="M528" s="91" t="n">
        <v>0.16</v>
      </c>
      <c r="N528" s="95" t="n">
        <v>3200</v>
      </c>
      <c r="O528" s="95" t="n">
        <v>4200</v>
      </c>
      <c r="S528" s="91" t="n">
        <v>0.15</v>
      </c>
      <c r="T528" s="79" t="n">
        <f aca="false">B528*$AI$23/$AI$527</f>
        <v>15912.4554455446</v>
      </c>
      <c r="U528" s="79" t="n">
        <f aca="false">C528*$AI$23/$AI$527</f>
        <v>19701.1353135314</v>
      </c>
      <c r="V528" s="84"/>
      <c r="W528" s="91" t="n">
        <v>0.15</v>
      </c>
      <c r="X528" s="79" t="n">
        <f aca="false">F528*$AI$23/$AI$527</f>
        <v>7956.22772277228</v>
      </c>
      <c r="Y528" s="79" t="n">
        <f aca="false">G528*$AI$23/$AI$527</f>
        <v>9850.56765676568</v>
      </c>
      <c r="Z528" s="80"/>
      <c r="AA528" s="91" t="n">
        <v>0.15</v>
      </c>
      <c r="AB528" s="79" t="n">
        <f aca="false">J528*$AI$23/$AI$527</f>
        <v>10229.4356435644</v>
      </c>
      <c r="AC528" s="79" t="n">
        <f aca="false">K528*$AI$23/$AI$527</f>
        <v>12123.7755775578</v>
      </c>
      <c r="AD528" s="105"/>
      <c r="AE528" s="91" t="n">
        <v>0.16</v>
      </c>
      <c r="AF528" s="79" t="n">
        <f aca="false">N528*$AI$23/$AI$527</f>
        <v>12123.7755775578</v>
      </c>
      <c r="AG528" s="79" t="n">
        <f aca="false">O528*$AI$23/$AI$527</f>
        <v>15912.4554455446</v>
      </c>
      <c r="AH528" s="1" t="str">
        <f aca="false">IF(AC526="But Not Over",Y523,"")</f>
        <v/>
      </c>
      <c r="AI528" s="81" t="str">
        <f aca="false">IF(AC526="But Not Over",VLOOKUP(AH528,'CPI Data'!$A$19:$N$117,14),"")</f>
        <v/>
      </c>
    </row>
    <row r="529" customFormat="false" ht="12" hidden="false" customHeight="false" outlineLevel="0" collapsed="false">
      <c r="A529" s="91" t="n">
        <v>0.16</v>
      </c>
      <c r="B529" s="95" t="n">
        <v>5200</v>
      </c>
      <c r="C529" s="95" t="n">
        <v>6200</v>
      </c>
      <c r="D529" s="95"/>
      <c r="E529" s="91" t="n">
        <v>0.16</v>
      </c>
      <c r="F529" s="95" t="n">
        <v>2600</v>
      </c>
      <c r="G529" s="95" t="n">
        <v>3100</v>
      </c>
      <c r="H529" s="102"/>
      <c r="I529" s="91" t="n">
        <v>0.16</v>
      </c>
      <c r="J529" s="95" t="n">
        <v>3200</v>
      </c>
      <c r="K529" s="95" t="n">
        <v>3700</v>
      </c>
      <c r="L529" s="104"/>
      <c r="M529" s="91" t="n">
        <v>0.18</v>
      </c>
      <c r="N529" s="95" t="n">
        <v>4200</v>
      </c>
      <c r="O529" s="95" t="n">
        <v>6200</v>
      </c>
      <c r="S529" s="91" t="n">
        <v>0.16</v>
      </c>
      <c r="T529" s="79" t="n">
        <f aca="false">B529*$AI$23/$AI$527</f>
        <v>19701.1353135314</v>
      </c>
      <c r="U529" s="79" t="n">
        <f aca="false">C529*$AI$23/$AI$527</f>
        <v>23489.8151815181</v>
      </c>
      <c r="V529" s="84"/>
      <c r="W529" s="91" t="n">
        <v>0.16</v>
      </c>
      <c r="X529" s="79" t="n">
        <f aca="false">F529*$AI$23/$AI$527</f>
        <v>9850.56765676568</v>
      </c>
      <c r="Y529" s="79" t="n">
        <f aca="false">G529*$AI$23/$AI$527</f>
        <v>11744.9075907591</v>
      </c>
      <c r="Z529" s="80"/>
      <c r="AA529" s="91" t="n">
        <v>0.16</v>
      </c>
      <c r="AB529" s="79" t="n">
        <f aca="false">J529*$AI$23/$AI$527</f>
        <v>12123.7755775578</v>
      </c>
      <c r="AC529" s="79" t="n">
        <f aca="false">K529*$AI$23/$AI$527</f>
        <v>14018.1155115512</v>
      </c>
      <c r="AD529" s="105"/>
      <c r="AE529" s="91" t="n">
        <v>0.18</v>
      </c>
      <c r="AF529" s="79" t="n">
        <f aca="false">N529*$AI$23/$AI$527</f>
        <v>15912.4554455446</v>
      </c>
      <c r="AG529" s="79" t="n">
        <f aca="false">O529*$AI$23/$AI$527</f>
        <v>23489.8151815181</v>
      </c>
      <c r="AH529" s="1" t="str">
        <f aca="false">IF(AC527="But Not Over",Y524,"")</f>
        <v/>
      </c>
      <c r="AI529" s="81" t="str">
        <f aca="false">IF(AC527="But Not Over",VLOOKUP(AH529,'CPI Data'!$A$19:$N$117,14),"")</f>
        <v/>
      </c>
    </row>
    <row r="530" customFormat="false" ht="12" hidden="false" customHeight="false" outlineLevel="0" collapsed="false">
      <c r="A530" s="91" t="n">
        <v>0.17</v>
      </c>
      <c r="B530" s="95" t="n">
        <v>6200</v>
      </c>
      <c r="C530" s="95" t="n">
        <v>7200</v>
      </c>
      <c r="D530" s="95"/>
      <c r="E530" s="91" t="n">
        <v>0.17</v>
      </c>
      <c r="F530" s="95" t="n">
        <v>3100</v>
      </c>
      <c r="G530" s="95" t="n">
        <v>3600</v>
      </c>
      <c r="H530" s="102"/>
      <c r="I530" s="91" t="n">
        <v>0.17</v>
      </c>
      <c r="J530" s="95" t="n">
        <v>3700</v>
      </c>
      <c r="K530" s="95" t="n">
        <v>4200</v>
      </c>
      <c r="L530" s="104"/>
      <c r="M530" s="91" t="n">
        <v>0.19</v>
      </c>
      <c r="N530" s="95" t="n">
        <v>6200</v>
      </c>
      <c r="O530" s="95" t="n">
        <v>8200</v>
      </c>
      <c r="S530" s="91" t="n">
        <v>0.17</v>
      </c>
      <c r="T530" s="79" t="n">
        <f aca="false">B530*$AI$23/$AI$527</f>
        <v>23489.8151815181</v>
      </c>
      <c r="U530" s="79" t="n">
        <f aca="false">C530*$AI$23/$AI$527</f>
        <v>27278.4950495049</v>
      </c>
      <c r="V530" s="84"/>
      <c r="W530" s="91" t="n">
        <v>0.17</v>
      </c>
      <c r="X530" s="79" t="n">
        <f aca="false">F530*$AI$23/$AI$527</f>
        <v>11744.9075907591</v>
      </c>
      <c r="Y530" s="79" t="n">
        <f aca="false">G530*$AI$23/$AI$527</f>
        <v>13639.2475247525</v>
      </c>
      <c r="Z530" s="80"/>
      <c r="AA530" s="91" t="n">
        <v>0.17</v>
      </c>
      <c r="AB530" s="79" t="n">
        <f aca="false">J530*$AI$23/$AI$527</f>
        <v>14018.1155115512</v>
      </c>
      <c r="AC530" s="79" t="n">
        <f aca="false">K530*$AI$23/$AI$527</f>
        <v>15912.4554455446</v>
      </c>
      <c r="AD530" s="105"/>
      <c r="AE530" s="91" t="n">
        <v>0.19</v>
      </c>
      <c r="AF530" s="79" t="n">
        <f aca="false">N530*$AI$23/$AI$527</f>
        <v>23489.8151815181</v>
      </c>
      <c r="AG530" s="79" t="n">
        <f aca="false">O530*$AI$23/$AI$527</f>
        <v>31067.1749174917</v>
      </c>
      <c r="AH530" s="1" t="str">
        <f aca="false">IF(AC528="But Not Over",Y525,"")</f>
        <v/>
      </c>
      <c r="AI530" s="81" t="str">
        <f aca="false">IF(AC528="But Not Over",VLOOKUP(AH530,'CPI Data'!$A$19:$N$117,14),"")</f>
        <v/>
      </c>
    </row>
    <row r="531" customFormat="false" ht="12" hidden="false" customHeight="false" outlineLevel="0" collapsed="false">
      <c r="A531" s="91" t="n">
        <v>0.19</v>
      </c>
      <c r="B531" s="95" t="n">
        <v>7200</v>
      </c>
      <c r="C531" s="95" t="n">
        <v>11200</v>
      </c>
      <c r="D531" s="95"/>
      <c r="E531" s="91" t="n">
        <v>0.19</v>
      </c>
      <c r="F531" s="95" t="n">
        <v>3600</v>
      </c>
      <c r="G531" s="95" t="n">
        <v>5600</v>
      </c>
      <c r="H531" s="102"/>
      <c r="I531" s="91" t="n">
        <v>0.19</v>
      </c>
      <c r="J531" s="95" t="n">
        <v>4200</v>
      </c>
      <c r="K531" s="95" t="n">
        <v>6200</v>
      </c>
      <c r="L531" s="104"/>
      <c r="M531" s="91" t="n">
        <v>0.22</v>
      </c>
      <c r="N531" s="95" t="n">
        <v>8200</v>
      </c>
      <c r="O531" s="95" t="n">
        <v>10200</v>
      </c>
      <c r="S531" s="91" t="n">
        <v>0.19</v>
      </c>
      <c r="T531" s="79" t="n">
        <f aca="false">B531*$AI$23/$AI$527</f>
        <v>27278.4950495049</v>
      </c>
      <c r="U531" s="79" t="n">
        <f aca="false">C531*$AI$23/$AI$527</f>
        <v>42433.2145214521</v>
      </c>
      <c r="V531" s="84"/>
      <c r="W531" s="91" t="n">
        <v>0.19</v>
      </c>
      <c r="X531" s="79" t="n">
        <f aca="false">F531*$AI$23/$AI$527</f>
        <v>13639.2475247525</v>
      </c>
      <c r="Y531" s="79" t="n">
        <f aca="false">G531*$AI$23/$AI$527</f>
        <v>21216.6072607261</v>
      </c>
      <c r="Z531" s="80"/>
      <c r="AA531" s="91" t="n">
        <v>0.19</v>
      </c>
      <c r="AB531" s="79" t="n">
        <f aca="false">J531*$AI$23/$AI$527</f>
        <v>15912.4554455446</v>
      </c>
      <c r="AC531" s="79" t="n">
        <f aca="false">K531*$AI$23/$AI$527</f>
        <v>23489.8151815181</v>
      </c>
      <c r="AD531" s="105"/>
      <c r="AE531" s="91" t="n">
        <v>0.22</v>
      </c>
      <c r="AF531" s="79" t="n">
        <f aca="false">N531*$AI$23/$AI$527</f>
        <v>31067.1749174917</v>
      </c>
      <c r="AG531" s="79" t="n">
        <f aca="false">O531*$AI$23/$AI$527</f>
        <v>38644.5346534653</v>
      </c>
      <c r="AH531" s="1" t="str">
        <f aca="false">IF(AC529="But Not Over",Y526,"")</f>
        <v/>
      </c>
      <c r="AI531" s="81" t="str">
        <f aca="false">IF(AC529="But Not Over",VLOOKUP(AH531,'CPI Data'!$A$19:$N$117,14),"")</f>
        <v/>
      </c>
    </row>
    <row r="532" customFormat="false" ht="12" hidden="false" customHeight="false" outlineLevel="0" collapsed="false">
      <c r="A532" s="91" t="n">
        <v>0.22</v>
      </c>
      <c r="B532" s="95" t="n">
        <v>11200</v>
      </c>
      <c r="C532" s="95" t="n">
        <v>15200</v>
      </c>
      <c r="D532" s="95"/>
      <c r="E532" s="91" t="n">
        <v>0.22</v>
      </c>
      <c r="F532" s="95" t="n">
        <v>5600</v>
      </c>
      <c r="G532" s="95" t="n">
        <v>7600</v>
      </c>
      <c r="H532" s="102"/>
      <c r="I532" s="91" t="n">
        <v>0.21</v>
      </c>
      <c r="J532" s="95" t="n">
        <v>6200</v>
      </c>
      <c r="K532" s="95" t="n">
        <v>8200</v>
      </c>
      <c r="L532" s="104"/>
      <c r="M532" s="91" t="n">
        <v>0.23</v>
      </c>
      <c r="N532" s="95" t="n">
        <v>10200</v>
      </c>
      <c r="O532" s="95" t="n">
        <v>12200</v>
      </c>
      <c r="S532" s="91" t="n">
        <v>0.22</v>
      </c>
      <c r="T532" s="79" t="n">
        <f aca="false">B532*$AI$23/$AI$527</f>
        <v>42433.2145214521</v>
      </c>
      <c r="U532" s="79" t="n">
        <f aca="false">C532*$AI$23/$AI$527</f>
        <v>57587.9339933993</v>
      </c>
      <c r="V532" s="84"/>
      <c r="W532" s="91" t="n">
        <v>0.22</v>
      </c>
      <c r="X532" s="79" t="n">
        <f aca="false">F532*$AI$23/$AI$527</f>
        <v>21216.6072607261</v>
      </c>
      <c r="Y532" s="79" t="n">
        <f aca="false">G532*$AI$23/$AI$527</f>
        <v>28793.9669966997</v>
      </c>
      <c r="Z532" s="80"/>
      <c r="AA532" s="91" t="n">
        <v>0.21</v>
      </c>
      <c r="AB532" s="79" t="n">
        <f aca="false">J532*$AI$23/$AI$527</f>
        <v>23489.8151815181</v>
      </c>
      <c r="AC532" s="79" t="n">
        <f aca="false">K532*$AI$23/$AI$527</f>
        <v>31067.1749174917</v>
      </c>
      <c r="AD532" s="105"/>
      <c r="AE532" s="91" t="n">
        <v>0.23</v>
      </c>
      <c r="AF532" s="79" t="n">
        <f aca="false">N532*$AI$23/$AI$527</f>
        <v>38644.5346534653</v>
      </c>
      <c r="AG532" s="79" t="n">
        <f aca="false">O532*$AI$23/$AI$527</f>
        <v>46221.8943894389</v>
      </c>
      <c r="AH532" s="1" t="str">
        <f aca="false">IF(AC530="But Not Over",Y527,"")</f>
        <v/>
      </c>
      <c r="AI532" s="81" t="str">
        <f aca="false">IF(AC530="But Not Over",VLOOKUP(AH532,'CPI Data'!$A$19:$N$117,14),"")</f>
        <v/>
      </c>
    </row>
    <row r="533" customFormat="false" ht="12" hidden="false" customHeight="false" outlineLevel="0" collapsed="false">
      <c r="A533" s="91" t="n">
        <v>0.25</v>
      </c>
      <c r="B533" s="95" t="n">
        <v>15200</v>
      </c>
      <c r="C533" s="95" t="n">
        <v>19200</v>
      </c>
      <c r="D533" s="95"/>
      <c r="E533" s="91" t="n">
        <v>0.25</v>
      </c>
      <c r="F533" s="95" t="n">
        <v>7600</v>
      </c>
      <c r="G533" s="95" t="n">
        <v>9500</v>
      </c>
      <c r="H533" s="102"/>
      <c r="I533" s="91" t="n">
        <v>0.24</v>
      </c>
      <c r="J533" s="95" t="n">
        <v>8200</v>
      </c>
      <c r="K533" s="95" t="n">
        <v>10200</v>
      </c>
      <c r="L533" s="104"/>
      <c r="M533" s="91" t="n">
        <v>0.25</v>
      </c>
      <c r="N533" s="95" t="n">
        <v>12200</v>
      </c>
      <c r="O533" s="95" t="n">
        <v>14200</v>
      </c>
      <c r="S533" s="91" t="n">
        <v>0.25</v>
      </c>
      <c r="T533" s="79" t="n">
        <f aca="false">B533*$AI$23/$AI$527</f>
        <v>57587.9339933993</v>
      </c>
      <c r="U533" s="79" t="n">
        <f aca="false">C533*$AI$23/$AI$527</f>
        <v>72742.6534653465</v>
      </c>
      <c r="V533" s="84"/>
      <c r="W533" s="91" t="n">
        <v>0.25</v>
      </c>
      <c r="X533" s="79" t="n">
        <f aca="false">F533*$AI$23/$AI$527</f>
        <v>28793.9669966997</v>
      </c>
      <c r="Y533" s="79" t="n">
        <f aca="false">G533*$AI$23/$AI$527</f>
        <v>35992.4587458746</v>
      </c>
      <c r="Z533" s="80"/>
      <c r="AA533" s="91" t="n">
        <v>0.24</v>
      </c>
      <c r="AB533" s="79" t="n">
        <f aca="false">J533*$AI$23/$AI$527</f>
        <v>31067.1749174917</v>
      </c>
      <c r="AC533" s="79" t="n">
        <f aca="false">K533*$AI$23/$AI$527</f>
        <v>38644.5346534653</v>
      </c>
      <c r="AD533" s="105"/>
      <c r="AE533" s="91" t="n">
        <v>0.25</v>
      </c>
      <c r="AF533" s="79" t="n">
        <f aca="false">N533*$AI$23/$AI$527</f>
        <v>46221.8943894389</v>
      </c>
      <c r="AG533" s="79" t="n">
        <f aca="false">O533*$AI$23/$AI$527</f>
        <v>53799.2541254125</v>
      </c>
      <c r="AH533" s="1" t="str">
        <f aca="false">IF(AC531="But Not Over",Y528,"")</f>
        <v/>
      </c>
      <c r="AI533" s="81" t="str">
        <f aca="false">IF(AC531="But Not Over",VLOOKUP(AH533,'CPI Data'!$A$19:$N$117,14),"")</f>
        <v/>
      </c>
    </row>
    <row r="534" customFormat="false" ht="12" hidden="false" customHeight="false" outlineLevel="0" collapsed="false">
      <c r="A534" s="91" t="n">
        <v>0.28</v>
      </c>
      <c r="B534" s="95" t="n">
        <v>19200</v>
      </c>
      <c r="C534" s="95" t="n">
        <v>23200</v>
      </c>
      <c r="D534" s="95"/>
      <c r="E534" s="91" t="n">
        <v>0.28</v>
      </c>
      <c r="F534" s="95" t="n">
        <v>9500</v>
      </c>
      <c r="G534" s="95" t="n">
        <v>11600</v>
      </c>
      <c r="H534" s="102"/>
      <c r="I534" s="91" t="n">
        <v>0.25</v>
      </c>
      <c r="J534" s="95" t="n">
        <v>10200</v>
      </c>
      <c r="K534" s="95" t="n">
        <v>12200</v>
      </c>
      <c r="L534" s="104"/>
      <c r="M534" s="91" t="n">
        <v>0.27</v>
      </c>
      <c r="N534" s="95" t="n">
        <v>14200</v>
      </c>
      <c r="O534" s="95" t="n">
        <v>16200</v>
      </c>
      <c r="S534" s="91" t="n">
        <v>0.28</v>
      </c>
      <c r="T534" s="79" t="n">
        <f aca="false">B534*$AI$23/$AI$527</f>
        <v>72742.6534653465</v>
      </c>
      <c r="U534" s="79" t="n">
        <f aca="false">C534*$AI$23/$AI$527</f>
        <v>87897.3729372937</v>
      </c>
      <c r="V534" s="84"/>
      <c r="W534" s="91" t="n">
        <v>0.28</v>
      </c>
      <c r="X534" s="79" t="n">
        <f aca="false">F534*$AI$23/$AI$527</f>
        <v>35992.4587458746</v>
      </c>
      <c r="Y534" s="79" t="n">
        <f aca="false">G534*$AI$23/$AI$527</f>
        <v>43948.6864686469</v>
      </c>
      <c r="Z534" s="80"/>
      <c r="AA534" s="91" t="n">
        <v>0.25</v>
      </c>
      <c r="AB534" s="79" t="n">
        <f aca="false">J534*$AI$23/$AI$527</f>
        <v>38644.5346534653</v>
      </c>
      <c r="AC534" s="79" t="n">
        <f aca="false">K534*$AI$23/$AI$527</f>
        <v>46221.8943894389</v>
      </c>
      <c r="AD534" s="105"/>
      <c r="AE534" s="91" t="n">
        <v>0.27</v>
      </c>
      <c r="AF534" s="79" t="n">
        <f aca="false">N534*$AI$23/$AI$527</f>
        <v>53799.2541254125</v>
      </c>
      <c r="AG534" s="79" t="n">
        <f aca="false">O534*$AI$23/$AI$527</f>
        <v>61376.6138613861</v>
      </c>
      <c r="AH534" s="1" t="str">
        <f aca="false">IF(AC532="But Not Over",Y529,"")</f>
        <v/>
      </c>
      <c r="AI534" s="81" t="str">
        <f aca="false">IF(AC532="But Not Over",VLOOKUP(AH534,'CPI Data'!$A$19:$N$117,14),"")</f>
        <v/>
      </c>
    </row>
    <row r="535" customFormat="false" ht="12" hidden="false" customHeight="false" outlineLevel="0" collapsed="false">
      <c r="A535" s="91" t="n">
        <v>0.32</v>
      </c>
      <c r="B535" s="95" t="n">
        <v>23200</v>
      </c>
      <c r="C535" s="95" t="n">
        <v>27200</v>
      </c>
      <c r="D535" s="95"/>
      <c r="E535" s="91" t="n">
        <v>0.32</v>
      </c>
      <c r="F535" s="95" t="n">
        <v>11600</v>
      </c>
      <c r="G535" s="95" t="n">
        <v>13600</v>
      </c>
      <c r="H535" s="102"/>
      <c r="I535" s="91" t="n">
        <v>0.27</v>
      </c>
      <c r="J535" s="95" t="n">
        <v>12200</v>
      </c>
      <c r="K535" s="95" t="n">
        <v>14200</v>
      </c>
      <c r="L535" s="104"/>
      <c r="M535" s="91" t="n">
        <v>0.28</v>
      </c>
      <c r="N535" s="95" t="n">
        <v>16200</v>
      </c>
      <c r="O535" s="95" t="n">
        <v>18200</v>
      </c>
      <c r="S535" s="91" t="n">
        <v>0.32</v>
      </c>
      <c r="T535" s="79" t="n">
        <f aca="false">B535*$AI$23/$AI$527</f>
        <v>87897.3729372937</v>
      </c>
      <c r="U535" s="79" t="n">
        <f aca="false">C535*$AI$23/$AI$527</f>
        <v>103052.092409241</v>
      </c>
      <c r="V535" s="84"/>
      <c r="W535" s="91" t="n">
        <v>0.32</v>
      </c>
      <c r="X535" s="79" t="n">
        <f aca="false">F535*$AI$23/$AI$527</f>
        <v>43948.6864686469</v>
      </c>
      <c r="Y535" s="79" t="n">
        <f aca="false">G535*$AI$23/$AI$527</f>
        <v>51526.0462046205</v>
      </c>
      <c r="Z535" s="80"/>
      <c r="AA535" s="91" t="n">
        <v>0.27</v>
      </c>
      <c r="AB535" s="79" t="n">
        <f aca="false">J535*$AI$23/$AI$527</f>
        <v>46221.8943894389</v>
      </c>
      <c r="AC535" s="79" t="n">
        <f aca="false">K535*$AI$23/$AI$527</f>
        <v>53799.2541254125</v>
      </c>
      <c r="AD535" s="105"/>
      <c r="AE535" s="91" t="n">
        <v>0.28</v>
      </c>
      <c r="AF535" s="79" t="n">
        <f aca="false">N535*$AI$23/$AI$527</f>
        <v>61376.6138613861</v>
      </c>
      <c r="AG535" s="79" t="n">
        <f aca="false">O535*$AI$23/$AI$527</f>
        <v>68953.9735973597</v>
      </c>
      <c r="AH535" s="1" t="str">
        <f aca="false">IF(AC533="But Not Over",Y530,"")</f>
        <v/>
      </c>
      <c r="AI535" s="81" t="str">
        <f aca="false">IF(AC533="But Not Over",VLOOKUP(AH535,'CPI Data'!$A$19:$N$117,14),"")</f>
        <v/>
      </c>
    </row>
    <row r="536" customFormat="false" ht="12" hidden="false" customHeight="false" outlineLevel="0" collapsed="false">
      <c r="A536" s="91" t="n">
        <v>0.36</v>
      </c>
      <c r="B536" s="95" t="n">
        <v>27200</v>
      </c>
      <c r="C536" s="95" t="n">
        <v>31200</v>
      </c>
      <c r="D536" s="95"/>
      <c r="E536" s="91" t="n">
        <v>0.36</v>
      </c>
      <c r="F536" s="95" t="n">
        <v>13600</v>
      </c>
      <c r="G536" s="95" t="n">
        <v>15600</v>
      </c>
      <c r="H536" s="102"/>
      <c r="I536" s="91" t="n">
        <v>0.29</v>
      </c>
      <c r="J536" s="95" t="n">
        <v>14200</v>
      </c>
      <c r="K536" s="95" t="n">
        <v>16200</v>
      </c>
      <c r="L536" s="104"/>
      <c r="M536" s="91" t="n">
        <v>0.31</v>
      </c>
      <c r="N536" s="95" t="n">
        <v>18200</v>
      </c>
      <c r="O536" s="95" t="n">
        <v>20200</v>
      </c>
      <c r="S536" s="91" t="n">
        <v>0.36</v>
      </c>
      <c r="T536" s="79" t="n">
        <f aca="false">B536*$AI$23/$AI$527</f>
        <v>103052.092409241</v>
      </c>
      <c r="U536" s="79" t="n">
        <f aca="false">C536*$AI$23/$AI$527</f>
        <v>118206.811881188</v>
      </c>
      <c r="V536" s="84"/>
      <c r="W536" s="91" t="n">
        <v>0.36</v>
      </c>
      <c r="X536" s="79" t="n">
        <f aca="false">F536*$AI$23/$AI$527</f>
        <v>51526.0462046205</v>
      </c>
      <c r="Y536" s="79" t="n">
        <f aca="false">G536*$AI$23/$AI$527</f>
        <v>59103.4059405941</v>
      </c>
      <c r="Z536" s="80"/>
      <c r="AA536" s="91" t="n">
        <v>0.29</v>
      </c>
      <c r="AB536" s="79" t="n">
        <f aca="false">J536*$AI$23/$AI$527</f>
        <v>53799.2541254125</v>
      </c>
      <c r="AC536" s="79" t="n">
        <f aca="false">K536*$AI$23/$AI$527</f>
        <v>61376.6138613861</v>
      </c>
      <c r="AD536" s="105"/>
      <c r="AE536" s="91" t="n">
        <v>0.31</v>
      </c>
      <c r="AF536" s="79" t="n">
        <f aca="false">N536*$AI$23/$AI$527</f>
        <v>68953.9735973597</v>
      </c>
      <c r="AG536" s="79" t="n">
        <f aca="false">O536*$AI$23/$AI$527</f>
        <v>76531.3333333333</v>
      </c>
      <c r="AH536" s="1" t="str">
        <f aca="false">IF(AC534="But Not Over",Y531,"")</f>
        <v/>
      </c>
      <c r="AI536" s="81" t="str">
        <f aca="false">IF(AC534="But Not Over",VLOOKUP(AH536,'CPI Data'!$A$19:$N$117,14),"")</f>
        <v/>
      </c>
    </row>
    <row r="537" customFormat="false" ht="12" hidden="false" customHeight="false" outlineLevel="0" collapsed="false">
      <c r="A537" s="91" t="n">
        <v>0.39</v>
      </c>
      <c r="B537" s="95" t="n">
        <v>31200</v>
      </c>
      <c r="C537" s="95" t="n">
        <v>35200</v>
      </c>
      <c r="D537" s="95"/>
      <c r="E537" s="91" t="n">
        <v>0.39</v>
      </c>
      <c r="F537" s="95" t="n">
        <v>15600</v>
      </c>
      <c r="G537" s="95" t="n">
        <v>17600</v>
      </c>
      <c r="H537" s="102"/>
      <c r="I537" s="91" t="n">
        <v>0.31</v>
      </c>
      <c r="J537" s="95" t="n">
        <v>16200</v>
      </c>
      <c r="K537" s="95" t="n">
        <v>18200</v>
      </c>
      <c r="L537" s="104"/>
      <c r="M537" s="91" t="n">
        <v>0.32</v>
      </c>
      <c r="N537" s="95" t="n">
        <v>20200</v>
      </c>
      <c r="O537" s="95" t="n">
        <v>22200</v>
      </c>
      <c r="S537" s="91" t="n">
        <v>0.39</v>
      </c>
      <c r="T537" s="79" t="n">
        <f aca="false">B537*$AI$23/$AI$527</f>
        <v>118206.811881188</v>
      </c>
      <c r="U537" s="79" t="n">
        <f aca="false">C537*$AI$23/$AI$527</f>
        <v>133361.531353135</v>
      </c>
      <c r="V537" s="84"/>
      <c r="W537" s="91" t="n">
        <v>0.39</v>
      </c>
      <c r="X537" s="79" t="n">
        <f aca="false">F537*$AI$23/$AI$527</f>
        <v>59103.4059405941</v>
      </c>
      <c r="Y537" s="79" t="n">
        <f aca="false">G537*$AI$23/$AI$527</f>
        <v>66680.7656765677</v>
      </c>
      <c r="Z537" s="80"/>
      <c r="AA537" s="91" t="n">
        <v>0.31</v>
      </c>
      <c r="AB537" s="79" t="n">
        <f aca="false">J537*$AI$23/$AI$527</f>
        <v>61376.6138613861</v>
      </c>
      <c r="AC537" s="79" t="n">
        <f aca="false">K537*$AI$23/$AI$527</f>
        <v>68953.9735973597</v>
      </c>
      <c r="AD537" s="105"/>
      <c r="AE537" s="91" t="n">
        <v>0.32</v>
      </c>
      <c r="AF537" s="79" t="n">
        <f aca="false">N537*$AI$23/$AI$527</f>
        <v>76531.3333333333</v>
      </c>
      <c r="AG537" s="79" t="n">
        <f aca="false">O537*$AI$23/$AI$527</f>
        <v>84108.6930693069</v>
      </c>
      <c r="AH537" s="1" t="str">
        <f aca="false">IF(AC535="But Not Over",Y532,"")</f>
        <v/>
      </c>
      <c r="AI537" s="81" t="str">
        <f aca="false">IF(AC535="But Not Over",VLOOKUP(AH537,'CPI Data'!$A$19:$N$117,14),"")</f>
        <v/>
      </c>
    </row>
    <row r="538" customFormat="false" ht="12" hidden="false" customHeight="false" outlineLevel="0" collapsed="false">
      <c r="A538" s="91" t="n">
        <v>0.42</v>
      </c>
      <c r="B538" s="95" t="n">
        <v>35200</v>
      </c>
      <c r="C538" s="92" t="n">
        <v>39200</v>
      </c>
      <c r="D538" s="92"/>
      <c r="E538" s="91" t="n">
        <v>0.42</v>
      </c>
      <c r="F538" s="95" t="n">
        <v>17600</v>
      </c>
      <c r="G538" s="92" t="n">
        <v>19600</v>
      </c>
      <c r="H538" s="102"/>
      <c r="I538" s="91" t="n">
        <v>0.34</v>
      </c>
      <c r="J538" s="95" t="n">
        <v>18200</v>
      </c>
      <c r="K538" s="95" t="n">
        <v>20200</v>
      </c>
      <c r="L538" s="103"/>
      <c r="M538" s="91" t="n">
        <v>0.35</v>
      </c>
      <c r="N538" s="95" t="n">
        <v>22200</v>
      </c>
      <c r="O538" s="92" t="n">
        <v>24200</v>
      </c>
      <c r="S538" s="91" t="n">
        <v>0.42</v>
      </c>
      <c r="T538" s="79" t="n">
        <f aca="false">B538*$AI$23/$AI$527</f>
        <v>133361.531353135</v>
      </c>
      <c r="U538" s="79" t="n">
        <f aca="false">C538*$AI$23/$AI$527</f>
        <v>148516.250825082</v>
      </c>
      <c r="W538" s="91" t="n">
        <v>0.42</v>
      </c>
      <c r="X538" s="79" t="n">
        <f aca="false">F538*$AI$23/$AI$527</f>
        <v>66680.7656765677</v>
      </c>
      <c r="Y538" s="79" t="n">
        <f aca="false">G538*$AI$23/$AI$527</f>
        <v>74258.1254125412</v>
      </c>
      <c r="Z538" s="80"/>
      <c r="AA538" s="91" t="n">
        <v>0.34</v>
      </c>
      <c r="AB538" s="79" t="n">
        <f aca="false">J538*$AI$23/$AI$527</f>
        <v>68953.9735973597</v>
      </c>
      <c r="AC538" s="79" t="n">
        <f aca="false">K538*$AI$23/$AI$527</f>
        <v>76531.3333333333</v>
      </c>
      <c r="AD538" s="98"/>
      <c r="AE538" s="91" t="n">
        <v>0.35</v>
      </c>
      <c r="AF538" s="79" t="n">
        <f aca="false">N538*$AI$23/$AI$527</f>
        <v>84108.6930693069</v>
      </c>
      <c r="AG538" s="79" t="n">
        <f aca="false">O538*$AI$23/$AI$527</f>
        <v>91686.0528052805</v>
      </c>
      <c r="AH538" s="1" t="str">
        <f aca="false">IF(AC536="But Not Over",Y533,"")</f>
        <v/>
      </c>
      <c r="AI538" s="81" t="str">
        <f aca="false">IF(AC536="But Not Over",VLOOKUP(AH538,'CPI Data'!$A$19:$N$117,14),"")</f>
        <v/>
      </c>
    </row>
    <row r="539" customFormat="false" ht="12" hidden="false" customHeight="false" outlineLevel="0" collapsed="false">
      <c r="A539" s="91" t="n">
        <v>0.45</v>
      </c>
      <c r="B539" s="92" t="n">
        <v>39200</v>
      </c>
      <c r="C539" s="92" t="n">
        <v>43200</v>
      </c>
      <c r="D539" s="92"/>
      <c r="E539" s="91" t="n">
        <v>0.45</v>
      </c>
      <c r="F539" s="92" t="n">
        <v>19600</v>
      </c>
      <c r="G539" s="92" t="n">
        <v>21600</v>
      </c>
      <c r="H539" s="102"/>
      <c r="I539" s="91" t="n">
        <v>0.36</v>
      </c>
      <c r="J539" s="95" t="n">
        <v>20200</v>
      </c>
      <c r="K539" s="92" t="n">
        <v>22200</v>
      </c>
      <c r="L539" s="103"/>
      <c r="M539" s="91" t="n">
        <v>0.36</v>
      </c>
      <c r="N539" s="92" t="n">
        <v>24200</v>
      </c>
      <c r="O539" s="92" t="n">
        <v>26200</v>
      </c>
      <c r="S539" s="91" t="n">
        <v>0.45</v>
      </c>
      <c r="T539" s="79" t="n">
        <f aca="false">B539*$AI$23/$AI$527</f>
        <v>148516.250825082</v>
      </c>
      <c r="U539" s="79" t="n">
        <f aca="false">C539*$AI$23/$AI$527</f>
        <v>163670.97029703</v>
      </c>
      <c r="W539" s="91" t="n">
        <v>0.45</v>
      </c>
      <c r="X539" s="79" t="n">
        <f aca="false">F539*$AI$23/$AI$527</f>
        <v>74258.1254125412</v>
      </c>
      <c r="Y539" s="79" t="n">
        <f aca="false">G539*$AI$23/$AI$527</f>
        <v>81835.4851485148</v>
      </c>
      <c r="Z539" s="80"/>
      <c r="AA539" s="91" t="n">
        <v>0.36</v>
      </c>
      <c r="AB539" s="79" t="n">
        <f aca="false">J539*$AI$23/$AI$527</f>
        <v>76531.3333333333</v>
      </c>
      <c r="AC539" s="79" t="n">
        <f aca="false">K539*$AI$23/$AI$527</f>
        <v>84108.6930693069</v>
      </c>
      <c r="AD539" s="98"/>
      <c r="AE539" s="91" t="n">
        <v>0.36</v>
      </c>
      <c r="AF539" s="79" t="n">
        <f aca="false">N539*$AI$23/$AI$527</f>
        <v>91686.0528052805</v>
      </c>
      <c r="AG539" s="79" t="n">
        <f aca="false">O539*$AI$23/$AI$527</f>
        <v>99263.4125412541</v>
      </c>
      <c r="AH539" s="1" t="str">
        <f aca="false">IF(AC537="But Not Over",Y534,"")</f>
        <v/>
      </c>
      <c r="AI539" s="81" t="str">
        <f aca="false">IF(AC537="But Not Over",VLOOKUP(AH539,'CPI Data'!$A$19:$N$117,14),"")</f>
        <v/>
      </c>
    </row>
    <row r="540" customFormat="false" ht="12" hidden="false" customHeight="false" outlineLevel="0" collapsed="false">
      <c r="A540" s="91" t="n">
        <v>0.48</v>
      </c>
      <c r="B540" s="92" t="n">
        <v>43200</v>
      </c>
      <c r="C540" s="92" t="n">
        <v>47200</v>
      </c>
      <c r="D540" s="92"/>
      <c r="E540" s="91" t="n">
        <v>0.48</v>
      </c>
      <c r="F540" s="92" t="n">
        <v>21600</v>
      </c>
      <c r="G540" s="92" t="n">
        <v>23600</v>
      </c>
      <c r="H540" s="102"/>
      <c r="I540" s="91" t="n">
        <v>0.38</v>
      </c>
      <c r="J540" s="92" t="n">
        <v>22200</v>
      </c>
      <c r="K540" s="92" t="n">
        <v>24200</v>
      </c>
      <c r="L540" s="103"/>
      <c r="M540" s="91" t="n">
        <v>0.38</v>
      </c>
      <c r="N540" s="92" t="n">
        <v>26200</v>
      </c>
      <c r="O540" s="92" t="n">
        <v>28200</v>
      </c>
      <c r="S540" s="91" t="n">
        <v>0.48</v>
      </c>
      <c r="T540" s="79" t="n">
        <f aca="false">B540*$AI$23/$AI$527</f>
        <v>163670.97029703</v>
      </c>
      <c r="U540" s="79" t="n">
        <f aca="false">C540*$AI$23/$AI$527</f>
        <v>178825.689768977</v>
      </c>
      <c r="W540" s="91" t="n">
        <v>0.48</v>
      </c>
      <c r="X540" s="79" t="n">
        <f aca="false">F540*$AI$23/$AI$527</f>
        <v>81835.4851485148</v>
      </c>
      <c r="Y540" s="79" t="n">
        <f aca="false">G540*$AI$23/$AI$527</f>
        <v>89412.8448844884</v>
      </c>
      <c r="Z540" s="80"/>
      <c r="AA540" s="91" t="n">
        <v>0.38</v>
      </c>
      <c r="AB540" s="79" t="n">
        <f aca="false">J540*$AI$23/$AI$527</f>
        <v>84108.6930693069</v>
      </c>
      <c r="AC540" s="79" t="n">
        <f aca="false">K540*$AI$23/$AI$527</f>
        <v>91686.0528052805</v>
      </c>
      <c r="AD540" s="98"/>
      <c r="AE540" s="91" t="n">
        <v>0.38</v>
      </c>
      <c r="AF540" s="79" t="n">
        <f aca="false">N540*$AI$23/$AI$527</f>
        <v>99263.4125412541</v>
      </c>
      <c r="AG540" s="79" t="n">
        <f aca="false">O540*$AI$23/$AI$527</f>
        <v>106840.772277228</v>
      </c>
      <c r="AH540" s="1" t="str">
        <f aca="false">IF(AC538="But Not Over",Y535,"")</f>
        <v/>
      </c>
      <c r="AI540" s="81" t="str">
        <f aca="false">IF(AC538="But Not Over",VLOOKUP(AH540,'CPI Data'!$A$19:$N$117,14),"")</f>
        <v/>
      </c>
    </row>
    <row r="541" customFormat="false" ht="12" hidden="false" customHeight="false" outlineLevel="0" collapsed="false">
      <c r="A541" s="91" t="n">
        <v>0.5</v>
      </c>
      <c r="B541" s="92" t="n">
        <v>47200</v>
      </c>
      <c r="C541" s="92" t="n">
        <v>55200</v>
      </c>
      <c r="D541" s="95"/>
      <c r="E541" s="91" t="n">
        <v>0.5</v>
      </c>
      <c r="F541" s="92" t="n">
        <v>23600</v>
      </c>
      <c r="G541" s="92" t="n">
        <v>27600</v>
      </c>
      <c r="H541" s="102"/>
      <c r="I541" s="91" t="n">
        <v>0.4</v>
      </c>
      <c r="J541" s="92" t="n">
        <v>24200</v>
      </c>
      <c r="K541" s="92" t="n">
        <v>28200</v>
      </c>
      <c r="L541" s="104"/>
      <c r="M541" s="91" t="n">
        <v>0.41</v>
      </c>
      <c r="N541" s="92" t="n">
        <v>28200</v>
      </c>
      <c r="O541" s="92" t="n">
        <v>30200</v>
      </c>
      <c r="S541" s="91" t="n">
        <v>0.5</v>
      </c>
      <c r="T541" s="79" t="n">
        <f aca="false">B541*$AI$23/$AI$527</f>
        <v>178825.689768977</v>
      </c>
      <c r="U541" s="79" t="n">
        <f aca="false">C541*$AI$23/$AI$527</f>
        <v>209135.128712871</v>
      </c>
      <c r="V541" s="84"/>
      <c r="W541" s="91" t="n">
        <v>0.5</v>
      </c>
      <c r="X541" s="79" t="n">
        <f aca="false">F541*$AI$23/$AI$527</f>
        <v>89412.8448844884</v>
      </c>
      <c r="Y541" s="79" t="n">
        <f aca="false">G541*$AI$23/$AI$527</f>
        <v>104567.564356436</v>
      </c>
      <c r="Z541" s="80"/>
      <c r="AA541" s="91" t="n">
        <v>0.4</v>
      </c>
      <c r="AB541" s="79" t="n">
        <f aca="false">J541*$AI$23/$AI$527</f>
        <v>91686.0528052805</v>
      </c>
      <c r="AC541" s="79" t="n">
        <f aca="false">K541*$AI$23/$AI$527</f>
        <v>106840.772277228</v>
      </c>
      <c r="AD541" s="105"/>
      <c r="AE541" s="91" t="n">
        <v>0.41</v>
      </c>
      <c r="AF541" s="79" t="n">
        <f aca="false">N541*$AI$23/$AI$527</f>
        <v>106840.772277228</v>
      </c>
      <c r="AG541" s="79" t="n">
        <f aca="false">O541*$AI$23/$AI$527</f>
        <v>114418.132013201</v>
      </c>
      <c r="AH541" s="1" t="str">
        <f aca="false">IF(AC539="But Not Over",Y536,"")</f>
        <v/>
      </c>
      <c r="AI541" s="81" t="str">
        <f aca="false">IF(AC539="But Not Over",VLOOKUP(AH541,'CPI Data'!$A$19:$N$117,14),"")</f>
        <v/>
      </c>
    </row>
    <row r="542" customFormat="false" ht="12" hidden="false" customHeight="false" outlineLevel="0" collapsed="false">
      <c r="A542" s="91" t="n">
        <v>0.53</v>
      </c>
      <c r="B542" s="92" t="n">
        <v>55200</v>
      </c>
      <c r="C542" s="92" t="n">
        <v>67200</v>
      </c>
      <c r="E542" s="91" t="n">
        <v>0.53</v>
      </c>
      <c r="F542" s="92" t="n">
        <v>27600</v>
      </c>
      <c r="G542" s="92" t="n">
        <v>33600</v>
      </c>
      <c r="H542" s="64"/>
      <c r="I542" s="91" t="n">
        <v>0.45</v>
      </c>
      <c r="J542" s="92" t="n">
        <v>28200</v>
      </c>
      <c r="K542" s="92" t="n">
        <v>34200</v>
      </c>
      <c r="L542" s="97"/>
      <c r="M542" s="91" t="n">
        <v>0.42</v>
      </c>
      <c r="N542" s="92" t="n">
        <v>30200</v>
      </c>
      <c r="O542" s="92" t="n">
        <v>34200</v>
      </c>
      <c r="S542" s="91" t="n">
        <v>0.53</v>
      </c>
      <c r="T542" s="79" t="n">
        <f aca="false">B542*$AI$23/$AI$527</f>
        <v>209135.128712871</v>
      </c>
      <c r="U542" s="79" t="n">
        <f aca="false">C542*$AI$23/$AI$527</f>
        <v>254599.287128713</v>
      </c>
      <c r="W542" s="91" t="n">
        <v>0.53</v>
      </c>
      <c r="X542" s="79" t="n">
        <f aca="false">F542*$AI$23/$AI$527</f>
        <v>104567.564356436</v>
      </c>
      <c r="Y542" s="79" t="n">
        <f aca="false">G542*$AI$23/$AI$527</f>
        <v>127299.643564356</v>
      </c>
      <c r="Z542" s="80"/>
      <c r="AA542" s="91" t="n">
        <v>0.45</v>
      </c>
      <c r="AB542" s="79" t="n">
        <f aca="false">J542*$AI$23/$AI$527</f>
        <v>106840.772277228</v>
      </c>
      <c r="AC542" s="79" t="n">
        <f aca="false">K542*$AI$23/$AI$527</f>
        <v>129572.851485149</v>
      </c>
      <c r="AD542" s="98"/>
      <c r="AE542" s="91" t="n">
        <v>0.42</v>
      </c>
      <c r="AF542" s="79" t="n">
        <f aca="false">N542*$AI$23/$AI$527</f>
        <v>114418.132013201</v>
      </c>
      <c r="AG542" s="79" t="n">
        <f aca="false">O542*$AI$23/$AI$527</f>
        <v>129572.851485149</v>
      </c>
      <c r="AH542" s="1" t="str">
        <f aca="false">IF(AC540="But Not Over",Y537,"")</f>
        <v/>
      </c>
      <c r="AI542" s="81" t="str">
        <f aca="false">IF(AC540="But Not Over",VLOOKUP(AH542,'CPI Data'!$A$19:$N$117,14),"")</f>
        <v/>
      </c>
    </row>
    <row r="543" customFormat="false" ht="12" hidden="false" customHeight="false" outlineLevel="0" collapsed="false">
      <c r="A543" s="91" t="n">
        <v>0.55</v>
      </c>
      <c r="B543" s="92" t="n">
        <v>67200</v>
      </c>
      <c r="C543" s="92" t="n">
        <v>79200</v>
      </c>
      <c r="E543" s="91" t="n">
        <v>0.55</v>
      </c>
      <c r="F543" s="92" t="n">
        <v>33600</v>
      </c>
      <c r="G543" s="92" t="n">
        <v>39600</v>
      </c>
      <c r="H543" s="64"/>
      <c r="I543" s="91" t="n">
        <v>0.5</v>
      </c>
      <c r="J543" s="92" t="n">
        <v>34200</v>
      </c>
      <c r="K543" s="92" t="n">
        <v>40200</v>
      </c>
      <c r="L543" s="97"/>
      <c r="M543" s="91" t="n">
        <v>0.45</v>
      </c>
      <c r="N543" s="92" t="n">
        <v>34200</v>
      </c>
      <c r="O543" s="92" t="n">
        <v>38200</v>
      </c>
      <c r="S543" s="91" t="n">
        <v>0.55</v>
      </c>
      <c r="T543" s="79" t="n">
        <f aca="false">B543*$AI$23/$AI$527</f>
        <v>254599.287128713</v>
      </c>
      <c r="U543" s="79" t="n">
        <f aca="false">C543*$AI$23/$AI$527</f>
        <v>300063.445544554</v>
      </c>
      <c r="W543" s="91" t="n">
        <v>0.55</v>
      </c>
      <c r="X543" s="79" t="n">
        <f aca="false">F543*$AI$23/$AI$527</f>
        <v>127299.643564356</v>
      </c>
      <c r="Y543" s="79" t="n">
        <f aca="false">G543*$AI$23/$AI$527</f>
        <v>150031.722772277</v>
      </c>
      <c r="Z543" s="80"/>
      <c r="AA543" s="91" t="n">
        <v>0.5</v>
      </c>
      <c r="AB543" s="79" t="n">
        <f aca="false">J543*$AI$23/$AI$527</f>
        <v>129572.851485149</v>
      </c>
      <c r="AC543" s="79" t="n">
        <f aca="false">K543*$AI$23/$AI$527</f>
        <v>152304.930693069</v>
      </c>
      <c r="AD543" s="98"/>
      <c r="AE543" s="91" t="n">
        <v>0.45</v>
      </c>
      <c r="AF543" s="79" t="n">
        <f aca="false">N543*$AI$23/$AI$527</f>
        <v>129572.851485149</v>
      </c>
      <c r="AG543" s="79" t="n">
        <f aca="false">O543*$AI$23/$AI$527</f>
        <v>144727.570957096</v>
      </c>
      <c r="AH543" s="1" t="str">
        <f aca="false">IF(AC541="But Not Over",Y538,"")</f>
        <v/>
      </c>
      <c r="AI543" s="81" t="str">
        <f aca="false">IF(AC541="But Not Over",VLOOKUP(AH543,'CPI Data'!$A$19:$N$117,14),"")</f>
        <v/>
      </c>
    </row>
    <row r="544" customFormat="false" ht="12" hidden="false" customHeight="false" outlineLevel="0" collapsed="false">
      <c r="A544" s="91" t="n">
        <v>0.58</v>
      </c>
      <c r="B544" s="92" t="n">
        <v>79200</v>
      </c>
      <c r="C544" s="92" t="n">
        <v>91200</v>
      </c>
      <c r="E544" s="91" t="n">
        <v>0.58</v>
      </c>
      <c r="F544" s="92" t="n">
        <v>39600</v>
      </c>
      <c r="G544" s="92" t="n">
        <v>45600</v>
      </c>
      <c r="H544" s="64"/>
      <c r="I544" s="91" t="n">
        <v>0.55</v>
      </c>
      <c r="J544" s="92" t="n">
        <v>40200</v>
      </c>
      <c r="K544" s="92" t="n">
        <v>46200</v>
      </c>
      <c r="L544" s="97"/>
      <c r="M544" s="91" t="n">
        <v>0.48</v>
      </c>
      <c r="N544" s="92" t="n">
        <v>38200</v>
      </c>
      <c r="O544" s="92" t="n">
        <v>40200</v>
      </c>
      <c r="S544" s="91" t="n">
        <v>0.58</v>
      </c>
      <c r="T544" s="79" t="n">
        <f aca="false">B544*$AI$23/$AI$527</f>
        <v>300063.445544554</v>
      </c>
      <c r="U544" s="79" t="n">
        <f aca="false">C544*$AI$23/$AI$527</f>
        <v>345527.603960396</v>
      </c>
      <c r="W544" s="91" t="n">
        <v>0.58</v>
      </c>
      <c r="X544" s="79" t="n">
        <f aca="false">F544*$AI$23/$AI$527</f>
        <v>150031.722772277</v>
      </c>
      <c r="Y544" s="79" t="n">
        <f aca="false">G544*$AI$23/$AI$527</f>
        <v>172763.801980198</v>
      </c>
      <c r="Z544" s="80"/>
      <c r="AA544" s="91" t="n">
        <v>0.55</v>
      </c>
      <c r="AB544" s="79" t="n">
        <f aca="false">J544*$AI$23/$AI$527</f>
        <v>152304.930693069</v>
      </c>
      <c r="AC544" s="79" t="n">
        <f aca="false">K544*$AI$23/$AI$527</f>
        <v>175037.00990099</v>
      </c>
      <c r="AD544" s="98"/>
      <c r="AE544" s="91" t="n">
        <v>0.48</v>
      </c>
      <c r="AF544" s="79" t="n">
        <f aca="false">N544*$AI$23/$AI$527</f>
        <v>144727.570957096</v>
      </c>
      <c r="AG544" s="79" t="n">
        <f aca="false">O544*$AI$23/$AI$527</f>
        <v>152304.930693069</v>
      </c>
      <c r="AH544" s="1" t="str">
        <f aca="false">IF(AC542="But Not Over",Y539,"")</f>
        <v/>
      </c>
      <c r="AI544" s="81" t="str">
        <f aca="false">IF(AC542="But Not Over",VLOOKUP(AH544,'CPI Data'!$A$19:$N$117,14),"")</f>
        <v/>
      </c>
    </row>
    <row r="545" customFormat="false" ht="12" hidden="false" customHeight="false" outlineLevel="0" collapsed="false">
      <c r="A545" s="91" t="n">
        <v>0.6</v>
      </c>
      <c r="B545" s="92" t="n">
        <v>91200</v>
      </c>
      <c r="C545" s="92" t="n">
        <v>103200</v>
      </c>
      <c r="E545" s="91" t="n">
        <v>0.6</v>
      </c>
      <c r="F545" s="92" t="n">
        <v>45600</v>
      </c>
      <c r="G545" s="92" t="n">
        <v>51600</v>
      </c>
      <c r="H545" s="64"/>
      <c r="I545" s="91" t="n">
        <v>0.6</v>
      </c>
      <c r="J545" s="92" t="n">
        <v>46200</v>
      </c>
      <c r="K545" s="92" t="n">
        <v>52200</v>
      </c>
      <c r="L545" s="97"/>
      <c r="M545" s="91" t="n">
        <v>0.51</v>
      </c>
      <c r="N545" s="92" t="n">
        <v>40200</v>
      </c>
      <c r="O545" s="92" t="n">
        <v>42200</v>
      </c>
      <c r="S545" s="91" t="n">
        <v>0.6</v>
      </c>
      <c r="T545" s="79" t="n">
        <f aca="false">B545*$AI$23/$AI$527</f>
        <v>345527.603960396</v>
      </c>
      <c r="U545" s="79" t="n">
        <f aca="false">C545*$AI$23/$AI$527</f>
        <v>390991.762376238</v>
      </c>
      <c r="W545" s="91" t="n">
        <v>0.6</v>
      </c>
      <c r="X545" s="79" t="n">
        <f aca="false">F545*$AI$23/$AI$527</f>
        <v>172763.801980198</v>
      </c>
      <c r="Y545" s="79" t="n">
        <f aca="false">G545*$AI$23/$AI$527</f>
        <v>195495.881188119</v>
      </c>
      <c r="Z545" s="80"/>
      <c r="AA545" s="91" t="n">
        <v>0.6</v>
      </c>
      <c r="AB545" s="79" t="n">
        <f aca="false">J545*$AI$23/$AI$527</f>
        <v>175037.00990099</v>
      </c>
      <c r="AC545" s="79" t="n">
        <f aca="false">K545*$AI$23/$AI$527</f>
        <v>197769.089108911</v>
      </c>
      <c r="AD545" s="98"/>
      <c r="AE545" s="91" t="n">
        <v>0.51</v>
      </c>
      <c r="AF545" s="79" t="n">
        <f aca="false">N545*$AI$23/$AI$527</f>
        <v>152304.930693069</v>
      </c>
      <c r="AG545" s="79" t="n">
        <f aca="false">O545*$AI$23/$AI$527</f>
        <v>159882.290429043</v>
      </c>
      <c r="AH545" s="1" t="str">
        <f aca="false">IF(AC543="But Not Over",Y540,"")</f>
        <v/>
      </c>
      <c r="AI545" s="81" t="str">
        <f aca="false">IF(AC543="But Not Over",VLOOKUP(AH545,'CPI Data'!$A$19:$N$117,14),"")</f>
        <v/>
      </c>
    </row>
    <row r="546" customFormat="false" ht="12" hidden="false" customHeight="false" outlineLevel="0" collapsed="false">
      <c r="A546" s="91" t="n">
        <v>0.62</v>
      </c>
      <c r="B546" s="92" t="n">
        <v>103200</v>
      </c>
      <c r="C546" s="92" t="n">
        <v>123200</v>
      </c>
      <c r="E546" s="91" t="n">
        <v>0.62</v>
      </c>
      <c r="F546" s="92" t="n">
        <v>51600</v>
      </c>
      <c r="G546" s="92" t="n">
        <v>61600</v>
      </c>
      <c r="H546" s="64"/>
      <c r="I546" s="91" t="n">
        <v>0.62</v>
      </c>
      <c r="J546" s="92" t="n">
        <v>52200</v>
      </c>
      <c r="K546" s="92" t="n">
        <v>62200</v>
      </c>
      <c r="L546" s="97"/>
      <c r="M546" s="91" t="n">
        <v>0.52</v>
      </c>
      <c r="N546" s="92" t="n">
        <v>42200</v>
      </c>
      <c r="O546" s="92" t="n">
        <v>46200</v>
      </c>
      <c r="S546" s="91" t="n">
        <v>0.62</v>
      </c>
      <c r="T546" s="79" t="n">
        <f aca="false">B546*$AI$23/$AI$527</f>
        <v>390991.762376238</v>
      </c>
      <c r="U546" s="79" t="n">
        <f aca="false">C546*$AI$23/$AI$527</f>
        <v>466765.359735974</v>
      </c>
      <c r="W546" s="91" t="n">
        <v>0.62</v>
      </c>
      <c r="X546" s="79" t="n">
        <f aca="false">F546*$AI$23/$AI$527</f>
        <v>195495.881188119</v>
      </c>
      <c r="Y546" s="79" t="n">
        <f aca="false">G546*$AI$23/$AI$527</f>
        <v>233382.679867987</v>
      </c>
      <c r="Z546" s="80"/>
      <c r="AA546" s="91" t="n">
        <v>0.62</v>
      </c>
      <c r="AB546" s="79" t="n">
        <f aca="false">J546*$AI$23/$AI$527</f>
        <v>197769.089108911</v>
      </c>
      <c r="AC546" s="79" t="n">
        <f aca="false">K546*$AI$23/$AI$527</f>
        <v>235655.887788779</v>
      </c>
      <c r="AD546" s="98"/>
      <c r="AE546" s="91" t="n">
        <v>0.52</v>
      </c>
      <c r="AF546" s="79" t="n">
        <f aca="false">N546*$AI$23/$AI$527</f>
        <v>159882.290429043</v>
      </c>
      <c r="AG546" s="79" t="n">
        <f aca="false">O546*$AI$23/$AI$527</f>
        <v>175037.00990099</v>
      </c>
      <c r="AH546" s="1" t="str">
        <f aca="false">IF(AC544="But Not Over",Y541,"")</f>
        <v/>
      </c>
      <c r="AI546" s="81" t="str">
        <f aca="false">IF(AC544="But Not Over",VLOOKUP(AH546,'CPI Data'!$A$19:$N$117,14),"")</f>
        <v/>
      </c>
    </row>
    <row r="547" customFormat="false" ht="12" hidden="false" customHeight="false" outlineLevel="0" collapsed="false">
      <c r="A547" s="91" t="n">
        <v>0.64</v>
      </c>
      <c r="B547" s="92" t="n">
        <v>123200</v>
      </c>
      <c r="C547" s="92" t="n">
        <v>143200</v>
      </c>
      <c r="E547" s="91" t="n">
        <v>0.64</v>
      </c>
      <c r="F547" s="92" t="n">
        <v>61600</v>
      </c>
      <c r="G547" s="92" t="n">
        <v>71600</v>
      </c>
      <c r="H547" s="64"/>
      <c r="I547" s="91" t="n">
        <v>0.64</v>
      </c>
      <c r="J547" s="92" t="n">
        <v>62200</v>
      </c>
      <c r="K547" s="92" t="n">
        <v>72200</v>
      </c>
      <c r="L547" s="97"/>
      <c r="M547" s="91" t="n">
        <v>0.55</v>
      </c>
      <c r="N547" s="92" t="n">
        <v>46200</v>
      </c>
      <c r="O547" s="92" t="n">
        <v>52200</v>
      </c>
      <c r="S547" s="91" t="n">
        <v>0.64</v>
      </c>
      <c r="T547" s="79" t="n">
        <f aca="false">B547*$AI$23/$AI$527</f>
        <v>466765.359735974</v>
      </c>
      <c r="U547" s="79" t="n">
        <f aca="false">C547*$AI$23/$AI$527</f>
        <v>542538.95709571</v>
      </c>
      <c r="W547" s="91" t="n">
        <v>0.64</v>
      </c>
      <c r="X547" s="79" t="n">
        <f aca="false">F547*$AI$23/$AI$527</f>
        <v>233382.679867987</v>
      </c>
      <c r="Y547" s="79" t="n">
        <f aca="false">G547*$AI$23/$AI$527</f>
        <v>271269.478547855</v>
      </c>
      <c r="Z547" s="80"/>
      <c r="AA547" s="91" t="n">
        <v>0.64</v>
      </c>
      <c r="AB547" s="79" t="n">
        <f aca="false">J547*$AI$23/$AI$527</f>
        <v>235655.887788779</v>
      </c>
      <c r="AC547" s="79" t="n">
        <f aca="false">K547*$AI$23/$AI$527</f>
        <v>273542.686468647</v>
      </c>
      <c r="AD547" s="98"/>
      <c r="AE547" s="91" t="n">
        <v>0.55</v>
      </c>
      <c r="AF547" s="79" t="n">
        <f aca="false">N547*$AI$23/$AI$527</f>
        <v>175037.00990099</v>
      </c>
      <c r="AG547" s="79" t="n">
        <f aca="false">O547*$AI$23/$AI$527</f>
        <v>197769.089108911</v>
      </c>
      <c r="AH547" s="1" t="str">
        <f aca="false">IF(AC545="But Not Over",Y542,"")</f>
        <v/>
      </c>
      <c r="AI547" s="81" t="str">
        <f aca="false">IF(AC545="But Not Over",VLOOKUP(AH547,'CPI Data'!$A$19:$N$117,14),"")</f>
        <v/>
      </c>
    </row>
    <row r="548" customFormat="false" ht="12" hidden="false" customHeight="false" outlineLevel="0" collapsed="false">
      <c r="A548" s="91" t="n">
        <v>0.66</v>
      </c>
      <c r="B548" s="92" t="n">
        <v>143200</v>
      </c>
      <c r="C548" s="92" t="n">
        <v>163200</v>
      </c>
      <c r="E548" s="91" t="n">
        <v>0.66</v>
      </c>
      <c r="F548" s="92" t="n">
        <v>71600</v>
      </c>
      <c r="G548" s="92" t="n">
        <v>81600</v>
      </c>
      <c r="H548" s="64"/>
      <c r="I548" s="91" t="n">
        <v>0.66</v>
      </c>
      <c r="J548" s="92" t="n">
        <v>72200</v>
      </c>
      <c r="K548" s="92" t="n">
        <v>82200</v>
      </c>
      <c r="L548" s="97"/>
      <c r="M548" s="91" t="n">
        <v>0.56</v>
      </c>
      <c r="N548" s="92" t="n">
        <v>52200</v>
      </c>
      <c r="O548" s="92" t="n">
        <v>54200</v>
      </c>
      <c r="S548" s="91" t="n">
        <v>0.66</v>
      </c>
      <c r="T548" s="79" t="n">
        <f aca="false">B548*$AI$23/$AI$527</f>
        <v>542538.95709571</v>
      </c>
      <c r="U548" s="79" t="n">
        <f aca="false">C548*$AI$23/$AI$527</f>
        <v>618312.554455446</v>
      </c>
      <c r="W548" s="91" t="n">
        <v>0.66</v>
      </c>
      <c r="X548" s="79" t="n">
        <f aca="false">F548*$AI$23/$AI$527</f>
        <v>271269.478547855</v>
      </c>
      <c r="Y548" s="79" t="n">
        <f aca="false">G548*$AI$23/$AI$527</f>
        <v>309156.277227723</v>
      </c>
      <c r="Z548" s="80"/>
      <c r="AA548" s="91" t="n">
        <v>0.66</v>
      </c>
      <c r="AB548" s="79" t="n">
        <f aca="false">J548*$AI$23/$AI$527</f>
        <v>273542.686468647</v>
      </c>
      <c r="AC548" s="79" t="n">
        <f aca="false">K548*$AI$23/$AI$527</f>
        <v>311429.485148515</v>
      </c>
      <c r="AD548" s="98"/>
      <c r="AE548" s="91" t="n">
        <v>0.56</v>
      </c>
      <c r="AF548" s="79" t="n">
        <f aca="false">N548*$AI$23/$AI$527</f>
        <v>197769.089108911</v>
      </c>
      <c r="AG548" s="79" t="n">
        <f aca="false">O548*$AI$23/$AI$527</f>
        <v>205346.448844884</v>
      </c>
      <c r="AH548" s="1" t="str">
        <f aca="false">IF(AC546="But Not Over",Y543,"")</f>
        <v/>
      </c>
      <c r="AI548" s="81" t="str">
        <f aca="false">IF(AC546="But Not Over",VLOOKUP(AH548,'CPI Data'!$A$19:$N$117,14),"")</f>
        <v/>
      </c>
    </row>
    <row r="549" customFormat="false" ht="12" hidden="false" customHeight="false" outlineLevel="0" collapsed="false">
      <c r="A549" s="91" t="n">
        <v>0.68</v>
      </c>
      <c r="B549" s="92" t="n">
        <v>163200</v>
      </c>
      <c r="C549" s="92" t="n">
        <v>183200</v>
      </c>
      <c r="E549" s="91" t="n">
        <v>0.68</v>
      </c>
      <c r="F549" s="92" t="n">
        <v>81600</v>
      </c>
      <c r="G549" s="92" t="n">
        <v>91600</v>
      </c>
      <c r="H549" s="64"/>
      <c r="I549" s="91" t="n">
        <v>0.68</v>
      </c>
      <c r="J549" s="92" t="n">
        <v>82200</v>
      </c>
      <c r="K549" s="92" t="n">
        <v>92200</v>
      </c>
      <c r="L549" s="97"/>
      <c r="M549" s="91" t="n">
        <v>0.58</v>
      </c>
      <c r="N549" s="92" t="n">
        <v>54200</v>
      </c>
      <c r="O549" s="92" t="n">
        <v>66200</v>
      </c>
      <c r="S549" s="91" t="n">
        <v>0.68</v>
      </c>
      <c r="T549" s="79" t="n">
        <f aca="false">B549*$AI$23/$AI$527</f>
        <v>618312.554455446</v>
      </c>
      <c r="U549" s="79" t="n">
        <f aca="false">C549*$AI$23/$AI$527</f>
        <v>694086.151815182</v>
      </c>
      <c r="W549" s="91" t="n">
        <v>0.68</v>
      </c>
      <c r="X549" s="79" t="n">
        <f aca="false">F549*$AI$23/$AI$527</f>
        <v>309156.277227723</v>
      </c>
      <c r="Y549" s="79" t="n">
        <f aca="false">G549*$AI$23/$AI$527</f>
        <v>347043.075907591</v>
      </c>
      <c r="Z549" s="80"/>
      <c r="AA549" s="91" t="n">
        <v>0.68</v>
      </c>
      <c r="AB549" s="79" t="n">
        <f aca="false">J549*$AI$23/$AI$527</f>
        <v>311429.485148515</v>
      </c>
      <c r="AC549" s="79" t="n">
        <f aca="false">K549*$AI$23/$AI$527</f>
        <v>349316.283828383</v>
      </c>
      <c r="AD549" s="98"/>
      <c r="AE549" s="91" t="n">
        <v>0.58</v>
      </c>
      <c r="AF549" s="79" t="n">
        <f aca="false">N549*$AI$23/$AI$527</f>
        <v>205346.448844884</v>
      </c>
      <c r="AG549" s="79" t="n">
        <f aca="false">O549*$AI$23/$AI$527</f>
        <v>250810.607260726</v>
      </c>
      <c r="AH549" s="1" t="str">
        <f aca="false">IF(AC547="But Not Over",Y544,"")</f>
        <v/>
      </c>
      <c r="AI549" s="81" t="str">
        <f aca="false">IF(AC547="But Not Over",VLOOKUP(AH549,'CPI Data'!$A$19:$N$117,14),"")</f>
        <v/>
      </c>
    </row>
    <row r="550" customFormat="false" ht="12" hidden="false" customHeight="false" outlineLevel="0" collapsed="false">
      <c r="A550" s="91" t="n">
        <v>0.69</v>
      </c>
      <c r="B550" s="92" t="n">
        <v>183200</v>
      </c>
      <c r="C550" s="92" t="n">
        <v>203200</v>
      </c>
      <c r="E550" s="91" t="n">
        <v>0.69</v>
      </c>
      <c r="F550" s="92" t="n">
        <v>91600</v>
      </c>
      <c r="G550" s="92" t="n">
        <v>101600</v>
      </c>
      <c r="H550" s="64"/>
      <c r="I550" s="91" t="n">
        <v>0.69</v>
      </c>
      <c r="J550" s="92" t="n">
        <v>92200</v>
      </c>
      <c r="K550" s="92" t="n">
        <v>102200</v>
      </c>
      <c r="L550" s="97"/>
      <c r="M550" s="91" t="n">
        <v>0.59</v>
      </c>
      <c r="N550" s="92" t="n">
        <v>66200</v>
      </c>
      <c r="O550" s="92" t="n">
        <v>72200</v>
      </c>
      <c r="S550" s="91" t="n">
        <v>0.69</v>
      </c>
      <c r="T550" s="79" t="n">
        <f aca="false">B550*$AI$23/$AI$527</f>
        <v>694086.151815182</v>
      </c>
      <c r="U550" s="79" t="n">
        <f aca="false">C550*$AI$23/$AI$527</f>
        <v>769859.749174918</v>
      </c>
      <c r="W550" s="91" t="n">
        <v>0.69</v>
      </c>
      <c r="X550" s="79" t="n">
        <f aca="false">F550*$AI$23/$AI$527</f>
        <v>347043.075907591</v>
      </c>
      <c r="Y550" s="79" t="n">
        <f aca="false">G550*$AI$23/$AI$527</f>
        <v>384929.874587459</v>
      </c>
      <c r="Z550" s="80"/>
      <c r="AA550" s="91" t="n">
        <v>0.69</v>
      </c>
      <c r="AB550" s="79" t="n">
        <f aca="false">J550*$AI$23/$AI$527</f>
        <v>349316.283828383</v>
      </c>
      <c r="AC550" s="79" t="n">
        <f aca="false">K550*$AI$23/$AI$527</f>
        <v>387203.082508251</v>
      </c>
      <c r="AD550" s="98"/>
      <c r="AE550" s="91" t="n">
        <v>0.59</v>
      </c>
      <c r="AF550" s="79" t="n">
        <f aca="false">N550*$AI$23/$AI$527</f>
        <v>250810.607260726</v>
      </c>
      <c r="AG550" s="79" t="n">
        <f aca="false">O550*$AI$23/$AI$527</f>
        <v>273542.686468647</v>
      </c>
      <c r="AH550" s="1" t="str">
        <f aca="false">IF(AC548="But Not Over",Y545,"")</f>
        <v/>
      </c>
      <c r="AI550" s="81" t="str">
        <f aca="false">IF(AC548="But Not Over",VLOOKUP(AH550,'CPI Data'!$A$19:$N$117,14),"")</f>
        <v/>
      </c>
    </row>
    <row r="551" customFormat="false" ht="12" hidden="false" customHeight="false" outlineLevel="0" collapsed="false">
      <c r="A551" s="91" t="n">
        <v>0.7</v>
      </c>
      <c r="B551" s="92" t="n">
        <v>203200</v>
      </c>
      <c r="C551" s="95" t="s">
        <v>18</v>
      </c>
      <c r="E551" s="91" t="n">
        <v>0.7</v>
      </c>
      <c r="F551" s="92" t="n">
        <v>101600</v>
      </c>
      <c r="G551" s="95" t="s">
        <v>18</v>
      </c>
      <c r="H551" s="64"/>
      <c r="I551" s="91" t="n">
        <v>0.7</v>
      </c>
      <c r="J551" s="92" t="n">
        <v>102200</v>
      </c>
      <c r="K551" s="95" t="s">
        <v>18</v>
      </c>
      <c r="L551" s="97"/>
      <c r="M551" s="91" t="n">
        <v>0.61</v>
      </c>
      <c r="N551" s="92" t="n">
        <v>72200</v>
      </c>
      <c r="O551" s="92" t="n">
        <v>78200</v>
      </c>
      <c r="S551" s="91" t="n">
        <v>0.7</v>
      </c>
      <c r="T551" s="79" t="n">
        <f aca="false">B551*$AI$23/$AI$527</f>
        <v>769859.749174918</v>
      </c>
      <c r="U551" s="79" t="s">
        <v>18</v>
      </c>
      <c r="W551" s="91" t="n">
        <v>0.7</v>
      </c>
      <c r="X551" s="79" t="n">
        <f aca="false">F551*$AI$23/$AI$527</f>
        <v>384929.874587459</v>
      </c>
      <c r="Y551" s="79" t="s">
        <v>18</v>
      </c>
      <c r="Z551" s="80"/>
      <c r="AA551" s="91" t="n">
        <v>0.7</v>
      </c>
      <c r="AB551" s="79" t="n">
        <f aca="false">J551*$AI$23/$AI$527</f>
        <v>387203.082508251</v>
      </c>
      <c r="AC551" s="79" t="s">
        <v>18</v>
      </c>
      <c r="AD551" s="98"/>
      <c r="AE551" s="91" t="n">
        <v>0.61</v>
      </c>
      <c r="AF551" s="79" t="n">
        <f aca="false">N551*$AI$23/$AI$527</f>
        <v>273542.686468647</v>
      </c>
      <c r="AG551" s="79" t="n">
        <f aca="false">O551*$AI$23/$AI$527</f>
        <v>296274.765676568</v>
      </c>
      <c r="AH551" s="1" t="str">
        <f aca="false">IF(AC549="But Not Over",Y546,"")</f>
        <v/>
      </c>
      <c r="AI551" s="81" t="str">
        <f aca="false">IF(AC549="But Not Over",VLOOKUP(AH551,'CPI Data'!$A$19:$N$117,14),"")</f>
        <v/>
      </c>
    </row>
    <row r="552" customFormat="false" ht="12" hidden="false" customHeight="false" outlineLevel="0" collapsed="false">
      <c r="A552" s="64"/>
      <c r="E552" s="64"/>
      <c r="H552" s="64"/>
      <c r="I552" s="64"/>
      <c r="J552" s="92"/>
      <c r="L552" s="97"/>
      <c r="M552" s="91" t="n">
        <v>0.62</v>
      </c>
      <c r="N552" s="92" t="n">
        <v>78200</v>
      </c>
      <c r="O552" s="92" t="n">
        <v>82200</v>
      </c>
      <c r="S552" s="64"/>
      <c r="W552" s="64"/>
      <c r="Z552" s="80"/>
      <c r="AA552" s="64"/>
      <c r="AD552" s="98"/>
      <c r="AE552" s="91" t="n">
        <v>0.62</v>
      </c>
      <c r="AF552" s="79" t="n">
        <f aca="false">N552*$AI$23/$AI$527</f>
        <v>296274.765676568</v>
      </c>
      <c r="AG552" s="79" t="n">
        <f aca="false">O552*$AI$23/$AI$527</f>
        <v>311429.485148515</v>
      </c>
      <c r="AH552" s="1" t="str">
        <f aca="false">IF(AC550="But Not Over",Y547,"")</f>
        <v/>
      </c>
      <c r="AI552" s="81" t="str">
        <f aca="false">IF(AC550="But Not Over",VLOOKUP(AH552,'CPI Data'!$A$19:$N$117,14),"")</f>
        <v/>
      </c>
    </row>
    <row r="553" customFormat="false" ht="12" hidden="false" customHeight="false" outlineLevel="0" collapsed="false">
      <c r="A553" s="64"/>
      <c r="E553" s="64"/>
      <c r="H553" s="64"/>
      <c r="I553" s="64"/>
      <c r="J553" s="92"/>
      <c r="L553" s="97"/>
      <c r="M553" s="91" t="n">
        <v>0.63</v>
      </c>
      <c r="N553" s="92" t="n">
        <v>82200</v>
      </c>
      <c r="O553" s="92" t="n">
        <v>90200</v>
      </c>
      <c r="S553" s="64"/>
      <c r="W553" s="64"/>
      <c r="Z553" s="80"/>
      <c r="AA553" s="64"/>
      <c r="AD553" s="98"/>
      <c r="AE553" s="91" t="n">
        <v>0.63</v>
      </c>
      <c r="AF553" s="79" t="n">
        <f aca="false">N553*$AI$23/$AI$527</f>
        <v>311429.485148515</v>
      </c>
      <c r="AG553" s="79" t="n">
        <f aca="false">O553*$AI$23/$AI$527</f>
        <v>341738.924092409</v>
      </c>
      <c r="AH553" s="1" t="str">
        <f aca="false">IF(AC551="But Not Over",Y548,"")</f>
        <v/>
      </c>
      <c r="AI553" s="81" t="str">
        <f aca="false">IF(AC551="But Not Over",VLOOKUP(AH553,'CPI Data'!$A$19:$N$117,14),"")</f>
        <v/>
      </c>
    </row>
    <row r="554" customFormat="false" ht="12" hidden="false" customHeight="false" outlineLevel="0" collapsed="false">
      <c r="A554" s="64"/>
      <c r="E554" s="64"/>
      <c r="H554" s="64"/>
      <c r="I554" s="64"/>
      <c r="L554" s="97"/>
      <c r="M554" s="91" t="n">
        <v>0.64</v>
      </c>
      <c r="N554" s="92" t="n">
        <v>90200</v>
      </c>
      <c r="O554" s="92" t="n">
        <v>102200</v>
      </c>
      <c r="S554" s="64"/>
      <c r="W554" s="64"/>
      <c r="Z554" s="80"/>
      <c r="AA554" s="64"/>
      <c r="AD554" s="98"/>
      <c r="AE554" s="91" t="n">
        <v>0.64</v>
      </c>
      <c r="AF554" s="79" t="n">
        <f aca="false">N554*$AI$23/$AI$527</f>
        <v>341738.924092409</v>
      </c>
      <c r="AG554" s="79" t="n">
        <f aca="false">O554*$AI$23/$AI$527</f>
        <v>387203.082508251</v>
      </c>
      <c r="AH554" s="1" t="str">
        <f aca="false">IF(AC552="But Not Over",Y549,"")</f>
        <v/>
      </c>
      <c r="AI554" s="81" t="str">
        <f aca="false">IF(AC552="But Not Over",VLOOKUP(AH554,'CPI Data'!$A$19:$N$117,14),"")</f>
        <v/>
      </c>
    </row>
    <row r="555" customFormat="false" ht="12" hidden="false" customHeight="false" outlineLevel="0" collapsed="false">
      <c r="A555" s="64"/>
      <c r="E555" s="64"/>
      <c r="H555" s="64"/>
      <c r="I555" s="64"/>
      <c r="L555" s="97"/>
      <c r="M555" s="91" t="n">
        <v>0.66</v>
      </c>
      <c r="N555" s="92" t="n">
        <v>102200</v>
      </c>
      <c r="O555" s="92" t="n">
        <v>122200</v>
      </c>
      <c r="S555" s="64"/>
      <c r="W555" s="64"/>
      <c r="Z555" s="80"/>
      <c r="AA555" s="64"/>
      <c r="AD555" s="98"/>
      <c r="AE555" s="91" t="n">
        <v>0.66</v>
      </c>
      <c r="AF555" s="79" t="n">
        <f aca="false">N555*$AI$23/$AI$527</f>
        <v>387203.082508251</v>
      </c>
      <c r="AG555" s="79" t="n">
        <f aca="false">O555*$AI$23/$AI$527</f>
        <v>462976.679867987</v>
      </c>
      <c r="AH555" s="1" t="str">
        <f aca="false">IF(AC553="But Not Over",Y550,"")</f>
        <v/>
      </c>
      <c r="AI555" s="81" t="str">
        <f aca="false">IF(AC553="But Not Over",VLOOKUP(AH555,'CPI Data'!$A$19:$N$117,14),"")</f>
        <v/>
      </c>
    </row>
    <row r="556" customFormat="false" ht="12" hidden="false" customHeight="false" outlineLevel="0" collapsed="false">
      <c r="A556" s="64"/>
      <c r="E556" s="64"/>
      <c r="H556" s="64"/>
      <c r="I556" s="64"/>
      <c r="L556" s="97"/>
      <c r="M556" s="91" t="n">
        <v>0.67</v>
      </c>
      <c r="N556" s="92" t="n">
        <v>122200</v>
      </c>
      <c r="O556" s="92" t="n">
        <v>142200</v>
      </c>
      <c r="S556" s="64"/>
      <c r="W556" s="64"/>
      <c r="Z556" s="80"/>
      <c r="AA556" s="64"/>
      <c r="AD556" s="98"/>
      <c r="AE556" s="91" t="n">
        <v>0.67</v>
      </c>
      <c r="AF556" s="79" t="n">
        <f aca="false">N556*$AI$23/$AI$527</f>
        <v>462976.679867987</v>
      </c>
      <c r="AG556" s="79" t="n">
        <f aca="false">O556*$AI$23/$AI$527</f>
        <v>538750.277227723</v>
      </c>
      <c r="AH556" s="1" t="str">
        <f aca="false">IF(AC554="But Not Over",Y551,"")</f>
        <v/>
      </c>
      <c r="AI556" s="81" t="str">
        <f aca="false">IF(AC554="But Not Over",VLOOKUP(AH556,'CPI Data'!$A$19:$N$117,14),"")</f>
        <v/>
      </c>
    </row>
    <row r="557" customFormat="false" ht="12" hidden="false" customHeight="false" outlineLevel="0" collapsed="false">
      <c r="A557" s="64"/>
      <c r="E557" s="64"/>
      <c r="H557" s="64"/>
      <c r="I557" s="64"/>
      <c r="L557" s="97"/>
      <c r="M557" s="91" t="n">
        <v>0.68</v>
      </c>
      <c r="N557" s="92" t="n">
        <v>142200</v>
      </c>
      <c r="O557" s="92" t="n">
        <v>162200</v>
      </c>
      <c r="S557" s="64"/>
      <c r="W557" s="64"/>
      <c r="Z557" s="80"/>
      <c r="AA557" s="64"/>
      <c r="AD557" s="98"/>
      <c r="AE557" s="91" t="n">
        <v>0.68</v>
      </c>
      <c r="AF557" s="79" t="n">
        <f aca="false">N557*$AI$23/$AI$527</f>
        <v>538750.277227723</v>
      </c>
      <c r="AG557" s="79" t="n">
        <f aca="false">O557*$AI$23/$AI$527</f>
        <v>614523.874587459</v>
      </c>
      <c r="AH557" s="1" t="str">
        <f aca="false">IF(AC555="But Not Over",Y552,"")</f>
        <v/>
      </c>
      <c r="AI557" s="81" t="str">
        <f aca="false">IF(AC555="But Not Over",VLOOKUP(AH557,'CPI Data'!$A$19:$N$117,14),"")</f>
        <v/>
      </c>
    </row>
    <row r="558" customFormat="false" ht="12" hidden="false" customHeight="false" outlineLevel="0" collapsed="false">
      <c r="A558" s="64"/>
      <c r="E558" s="64"/>
      <c r="H558" s="64"/>
      <c r="I558" s="64"/>
      <c r="L558" s="97"/>
      <c r="M558" s="91" t="n">
        <v>0.69</v>
      </c>
      <c r="N558" s="92" t="n">
        <v>162200</v>
      </c>
      <c r="O558" s="92" t="n">
        <v>182200</v>
      </c>
      <c r="S558" s="64"/>
      <c r="W558" s="64"/>
      <c r="Z558" s="80"/>
      <c r="AA558" s="64"/>
      <c r="AD558" s="98"/>
      <c r="AE558" s="91" t="n">
        <v>0.69</v>
      </c>
      <c r="AF558" s="79" t="n">
        <f aca="false">N558*$AI$23/$AI$527</f>
        <v>614523.874587459</v>
      </c>
      <c r="AG558" s="79" t="n">
        <f aca="false">O558*$AI$23/$AI$527</f>
        <v>690297.471947195</v>
      </c>
      <c r="AH558" s="1" t="str">
        <f aca="false">IF(AC556="But Not Over",Y553,"")</f>
        <v/>
      </c>
      <c r="AI558" s="81" t="str">
        <f aca="false">IF(AC556="But Not Over",VLOOKUP(AH558,'CPI Data'!$A$19:$N$117,14),"")</f>
        <v/>
      </c>
    </row>
    <row r="559" customFormat="false" ht="12" hidden="false" customHeight="false" outlineLevel="0" collapsed="false">
      <c r="A559" s="64"/>
      <c r="E559" s="64"/>
      <c r="H559" s="64"/>
      <c r="I559" s="64"/>
      <c r="L559" s="97"/>
      <c r="M559" s="91" t="n">
        <v>0.7</v>
      </c>
      <c r="N559" s="92" t="n">
        <v>182200</v>
      </c>
      <c r="O559" s="95" t="s">
        <v>18</v>
      </c>
      <c r="S559" s="64"/>
      <c r="W559" s="64"/>
      <c r="Z559" s="80"/>
      <c r="AA559" s="64"/>
      <c r="AD559" s="98"/>
      <c r="AE559" s="91" t="n">
        <v>0.7</v>
      </c>
      <c r="AF559" s="79" t="n">
        <f aca="false">N559*$AI$23/$AI$527</f>
        <v>690297.471947195</v>
      </c>
      <c r="AG559" s="79" t="s">
        <v>18</v>
      </c>
      <c r="AH559" s="1" t="str">
        <f aca="false">IF(AC557="But Not Over",Y554,"")</f>
        <v/>
      </c>
      <c r="AI559" s="81" t="str">
        <f aca="false">IF(AC557="But Not Over",VLOOKUP(AH559,'CPI Data'!$A$19:$N$117,14),"")</f>
        <v/>
      </c>
    </row>
    <row r="560" customFormat="false" ht="12" hidden="false" customHeight="true" outlineLevel="0" collapsed="false">
      <c r="A560" s="122" t="s">
        <v>35</v>
      </c>
      <c r="B560" s="42"/>
      <c r="C560" s="42"/>
      <c r="E560" s="42"/>
      <c r="F560" s="42"/>
      <c r="G560" s="42"/>
      <c r="H560" s="67"/>
      <c r="I560" s="42"/>
      <c r="J560" s="42"/>
      <c r="K560" s="42"/>
      <c r="L560" s="42"/>
      <c r="M560" s="42"/>
      <c r="N560" s="42"/>
      <c r="O560" s="42"/>
      <c r="S560" s="122" t="s">
        <v>35</v>
      </c>
      <c r="T560" s="45"/>
      <c r="U560" s="45"/>
      <c r="W560" s="42"/>
      <c r="X560" s="45"/>
      <c r="Y560" s="45"/>
      <c r="Z560" s="68"/>
      <c r="AA560" s="42"/>
      <c r="AB560" s="45"/>
      <c r="AC560" s="45"/>
      <c r="AD560" s="47"/>
      <c r="AE560" s="42"/>
      <c r="AF560" s="45"/>
      <c r="AG560" s="45"/>
      <c r="AH560" s="1" t="str">
        <f aca="false">IF(AC558="But Not Over",Y555,"")</f>
        <v/>
      </c>
      <c r="AI560" s="81" t="str">
        <f aca="false">IF(AC558="But Not Over",VLOOKUP(AH560,'CPI Data'!$A$19:$N$117,14),"")</f>
        <v/>
      </c>
    </row>
    <row r="561" customFormat="false" ht="12" hidden="false" customHeight="false" outlineLevel="0" collapsed="false">
      <c r="A561" s="64"/>
      <c r="E561" s="64"/>
      <c r="H561" s="64"/>
      <c r="I561" s="64"/>
      <c r="L561" s="97"/>
      <c r="M561" s="64"/>
      <c r="S561" s="64"/>
      <c r="W561" s="64"/>
      <c r="Z561" s="80"/>
      <c r="AA561" s="64"/>
      <c r="AD561" s="98"/>
      <c r="AE561" s="64"/>
      <c r="AH561" s="1" t="str">
        <f aca="false">IF(AC559="But Not Over",Y556,"")</f>
        <v/>
      </c>
      <c r="AI561" s="81" t="str">
        <f aca="false">IF(AC559="But Not Over",VLOOKUP(AH561,'CPI Data'!$A$19:$N$117,14),"")</f>
        <v/>
      </c>
    </row>
    <row r="562" customFormat="false" ht="12.75" hidden="false" customHeight="false" outlineLevel="0" collapsed="false">
      <c r="A562" s="64"/>
      <c r="B562" s="74"/>
      <c r="C562" s="43" t="s">
        <v>7</v>
      </c>
      <c r="E562" s="64"/>
      <c r="F562" s="74"/>
      <c r="G562" s="75" t="n">
        <v>1976</v>
      </c>
      <c r="H562" s="75"/>
      <c r="I562" s="75"/>
      <c r="L562" s="97"/>
      <c r="M562" s="64"/>
      <c r="N562" s="74"/>
      <c r="S562" s="64"/>
      <c r="T562" s="77"/>
      <c r="U562" s="69" t="s">
        <v>21</v>
      </c>
      <c r="W562" s="64"/>
      <c r="X562" s="77"/>
      <c r="Y562" s="75" t="n">
        <v>1976</v>
      </c>
      <c r="Z562" s="75"/>
      <c r="AA562" s="75"/>
      <c r="AB562" s="46" t="str">
        <f aca="false">CONCATENATE("CPI: ",AI567)</f>
        <v>CPI: 56.9</v>
      </c>
      <c r="AD562" s="98"/>
      <c r="AE562" s="64"/>
      <c r="AF562" s="77"/>
      <c r="AH562" s="1" t="str">
        <f aca="false">IF(AC560="But Not Over",Y557,"")</f>
        <v/>
      </c>
      <c r="AI562" s="81" t="str">
        <f aca="false">IF(AC560="But Not Over",VLOOKUP(AH562,'CPI Data'!$A$19:$N$117,14),"")</f>
        <v/>
      </c>
    </row>
    <row r="563" customFormat="false" ht="12" hidden="false" customHeight="false" outlineLevel="0" collapsed="false">
      <c r="A563" s="49"/>
      <c r="B563" s="49" t="s">
        <v>8</v>
      </c>
      <c r="C563" s="50"/>
      <c r="D563" s="50"/>
      <c r="E563" s="49"/>
      <c r="F563" s="49" t="s">
        <v>9</v>
      </c>
      <c r="G563" s="50"/>
      <c r="H563" s="49"/>
      <c r="I563" s="49"/>
      <c r="J563" s="49" t="s">
        <v>10</v>
      </c>
      <c r="K563" s="48"/>
      <c r="L563" s="48"/>
      <c r="M563" s="48"/>
      <c r="N563" s="49" t="s">
        <v>11</v>
      </c>
      <c r="O563" s="50"/>
      <c r="S563" s="49"/>
      <c r="T563" s="51" t="s">
        <v>8</v>
      </c>
      <c r="U563" s="99"/>
      <c r="V563" s="53"/>
      <c r="W563" s="49"/>
      <c r="X563" s="51" t="s">
        <v>9</v>
      </c>
      <c r="Y563" s="99"/>
      <c r="Z563" s="54"/>
      <c r="AA563" s="49"/>
      <c r="AB563" s="51" t="s">
        <v>10</v>
      </c>
      <c r="AC563" s="52"/>
      <c r="AD563" s="55"/>
      <c r="AE563" s="48"/>
      <c r="AF563" s="51" t="s">
        <v>11</v>
      </c>
      <c r="AG563" s="99"/>
      <c r="AH563" s="1" t="str">
        <f aca="false">IF(AC561="But Not Over",Y558,"")</f>
        <v/>
      </c>
      <c r="AI563" s="81" t="str">
        <f aca="false">IF(AC561="But Not Over",VLOOKUP(AH563,'CPI Data'!$A$19:$N$117,14),"")</f>
        <v/>
      </c>
    </row>
    <row r="564" customFormat="false" ht="12" hidden="false" customHeight="false" outlineLevel="0" collapsed="false">
      <c r="A564" s="56" t="s">
        <v>12</v>
      </c>
      <c r="B564" s="57" t="s">
        <v>13</v>
      </c>
      <c r="C564" s="57"/>
      <c r="D564" s="100"/>
      <c r="E564" s="56" t="s">
        <v>12</v>
      </c>
      <c r="F564" s="57" t="s">
        <v>13</v>
      </c>
      <c r="G564" s="57"/>
      <c r="H564" s="100"/>
      <c r="I564" s="56" t="s">
        <v>12</v>
      </c>
      <c r="J564" s="57" t="s">
        <v>13</v>
      </c>
      <c r="K564" s="57"/>
      <c r="L564" s="106"/>
      <c r="M564" s="56" t="s">
        <v>12</v>
      </c>
      <c r="N564" s="57" t="s">
        <v>13</v>
      </c>
      <c r="O564" s="57"/>
      <c r="S564" s="56" t="s">
        <v>12</v>
      </c>
      <c r="T564" s="58" t="s">
        <v>13</v>
      </c>
      <c r="U564" s="58"/>
      <c r="V564" s="101"/>
      <c r="W564" s="56" t="s">
        <v>12</v>
      </c>
      <c r="X564" s="58" t="s">
        <v>13</v>
      </c>
      <c r="Y564" s="58"/>
      <c r="Z564" s="101"/>
      <c r="AA564" s="56" t="s">
        <v>12</v>
      </c>
      <c r="AB564" s="58" t="s">
        <v>13</v>
      </c>
      <c r="AC564" s="58"/>
      <c r="AD564" s="107"/>
      <c r="AE564" s="56" t="s">
        <v>12</v>
      </c>
      <c r="AF564" s="58" t="s">
        <v>13</v>
      </c>
      <c r="AG564" s="58"/>
      <c r="AH564" s="1" t="str">
        <f aca="false">IF(AC562="But Not Over",Y559,"")</f>
        <v/>
      </c>
      <c r="AI564" s="81" t="str">
        <f aca="false">IF(AC562="But Not Over",VLOOKUP(AH564,'CPI Data'!$A$19:$N$117,14),"")</f>
        <v/>
      </c>
    </row>
    <row r="565" customFormat="false" ht="12" hidden="false" customHeight="false" outlineLevel="0" collapsed="false">
      <c r="A565" s="59" t="s">
        <v>14</v>
      </c>
      <c r="B565" s="60" t="s">
        <v>15</v>
      </c>
      <c r="C565" s="60" t="s">
        <v>16</v>
      </c>
      <c r="D565" s="100"/>
      <c r="E565" s="59" t="s">
        <v>14</v>
      </c>
      <c r="F565" s="60" t="s">
        <v>15</v>
      </c>
      <c r="G565" s="60" t="s">
        <v>16</v>
      </c>
      <c r="H565" s="100"/>
      <c r="I565" s="59" t="s">
        <v>14</v>
      </c>
      <c r="J565" s="60" t="s">
        <v>15</v>
      </c>
      <c r="K565" s="60" t="s">
        <v>16</v>
      </c>
      <c r="L565" s="106"/>
      <c r="M565" s="59" t="s">
        <v>14</v>
      </c>
      <c r="N565" s="60" t="s">
        <v>15</v>
      </c>
      <c r="O565" s="60" t="s">
        <v>16</v>
      </c>
      <c r="S565" s="59" t="s">
        <v>14</v>
      </c>
      <c r="T565" s="61" t="s">
        <v>15</v>
      </c>
      <c r="U565" s="61" t="s">
        <v>16</v>
      </c>
      <c r="V565" s="101"/>
      <c r="W565" s="59" t="s">
        <v>14</v>
      </c>
      <c r="X565" s="61" t="s">
        <v>15</v>
      </c>
      <c r="Y565" s="61" t="s">
        <v>16</v>
      </c>
      <c r="Z565" s="101"/>
      <c r="AA565" s="59" t="s">
        <v>14</v>
      </c>
      <c r="AB565" s="61" t="s">
        <v>15</v>
      </c>
      <c r="AC565" s="61" t="s">
        <v>16</v>
      </c>
      <c r="AD565" s="107"/>
      <c r="AE565" s="59" t="s">
        <v>14</v>
      </c>
      <c r="AF565" s="61" t="s">
        <v>15</v>
      </c>
      <c r="AG565" s="61" t="s">
        <v>16</v>
      </c>
      <c r="AH565" s="1" t="str">
        <f aca="false">IF(AC563="But Not Over",Y560,"")</f>
        <v/>
      </c>
      <c r="AI565" s="81" t="str">
        <f aca="false">IF(AC563="But Not Over",VLOOKUP(AH565,'CPI Data'!$A$19:$N$117,14),"")</f>
        <v/>
      </c>
    </row>
    <row r="566" customFormat="false" ht="12" hidden="false" customHeight="false" outlineLevel="0" collapsed="false">
      <c r="A566" s="91" t="n">
        <v>0.14</v>
      </c>
      <c r="B566" s="95" t="n">
        <v>0</v>
      </c>
      <c r="C566" s="95" t="n">
        <v>1000</v>
      </c>
      <c r="D566" s="95"/>
      <c r="E566" s="91" t="n">
        <v>0.14</v>
      </c>
      <c r="F566" s="95" t="n">
        <v>0</v>
      </c>
      <c r="G566" s="95" t="n">
        <v>500</v>
      </c>
      <c r="H566" s="102"/>
      <c r="I566" s="91" t="n">
        <v>0.14</v>
      </c>
      <c r="J566" s="95" t="n">
        <v>0</v>
      </c>
      <c r="K566" s="95" t="n">
        <v>500</v>
      </c>
      <c r="L566" s="104"/>
      <c r="M566" s="91" t="n">
        <v>0.14</v>
      </c>
      <c r="N566" s="95" t="n">
        <v>0</v>
      </c>
      <c r="O566" s="95" t="n">
        <v>1000</v>
      </c>
      <c r="S566" s="91" t="n">
        <v>0.14</v>
      </c>
      <c r="T566" s="95" t="n">
        <f aca="false">B566*$AI$23/$AI$567</f>
        <v>0</v>
      </c>
      <c r="U566" s="95" t="n">
        <f aca="false">C566*$AI$23/$AI$567</f>
        <v>4035.04393673111</v>
      </c>
      <c r="V566" s="84" t="n">
        <f aca="false">D566*$AI$23/$AI$567</f>
        <v>0</v>
      </c>
      <c r="W566" s="91" t="n">
        <v>0.14</v>
      </c>
      <c r="X566" s="95" t="n">
        <f aca="false">F566*$AI$23/$AI$567</f>
        <v>0</v>
      </c>
      <c r="Y566" s="95" t="n">
        <f aca="false">G566*$AI$23/$AI$567</f>
        <v>2017.52196836555</v>
      </c>
      <c r="Z566" s="84" t="n">
        <f aca="false">H566*$AI$23/$AI$567</f>
        <v>0</v>
      </c>
      <c r="AA566" s="91" t="n">
        <v>0.14</v>
      </c>
      <c r="AB566" s="95" t="n">
        <f aca="false">J566*$AI$23/$AI$567</f>
        <v>0</v>
      </c>
      <c r="AC566" s="95" t="n">
        <f aca="false">K566*$AI$23/$AI$567</f>
        <v>2017.52196836555</v>
      </c>
      <c r="AD566" s="84" t="n">
        <f aca="false">L566*$AI$23/$AI$567</f>
        <v>0</v>
      </c>
      <c r="AE566" s="91" t="n">
        <v>0.14</v>
      </c>
      <c r="AF566" s="95" t="n">
        <f aca="false">N566*$AI$23/$AI$567</f>
        <v>0</v>
      </c>
      <c r="AG566" s="95" t="n">
        <f aca="false">O566*$AI$23/$AI$567</f>
        <v>4035.04393673111</v>
      </c>
      <c r="AH566" s="1" t="str">
        <f aca="false">IF(AC564="But Not Over",Y561,"")</f>
        <v/>
      </c>
      <c r="AI566" s="81" t="str">
        <f aca="false">IF(AC564="But Not Over",VLOOKUP(AH566,'CPI Data'!$A$19:$N$117,14),"")</f>
        <v/>
      </c>
    </row>
    <row r="567" customFormat="false" ht="12" hidden="false" customHeight="false" outlineLevel="0" collapsed="false">
      <c r="A567" s="91" t="n">
        <v>0.15</v>
      </c>
      <c r="B567" s="95" t="n">
        <v>1000</v>
      </c>
      <c r="C567" s="95" t="n">
        <v>2000</v>
      </c>
      <c r="D567" s="95"/>
      <c r="E567" s="91" t="n">
        <v>0.15</v>
      </c>
      <c r="F567" s="95" t="n">
        <v>500</v>
      </c>
      <c r="G567" s="95" t="n">
        <v>1000</v>
      </c>
      <c r="H567" s="102"/>
      <c r="I567" s="91" t="n">
        <v>0.15</v>
      </c>
      <c r="J567" s="95" t="n">
        <v>500</v>
      </c>
      <c r="K567" s="95" t="n">
        <v>1000</v>
      </c>
      <c r="L567" s="104"/>
      <c r="M567" s="91" t="n">
        <v>0.16</v>
      </c>
      <c r="N567" s="95" t="n">
        <v>1000</v>
      </c>
      <c r="O567" s="95" t="n">
        <v>2000</v>
      </c>
      <c r="S567" s="91" t="n">
        <v>0.15</v>
      </c>
      <c r="T567" s="95" t="n">
        <f aca="false">B567*$AI$23/$AI$567</f>
        <v>4035.04393673111</v>
      </c>
      <c r="U567" s="95" t="n">
        <f aca="false">C567*$AI$23/$AI$567</f>
        <v>8070.08787346222</v>
      </c>
      <c r="V567" s="84"/>
      <c r="W567" s="91" t="n">
        <v>0.15</v>
      </c>
      <c r="X567" s="95" t="n">
        <f aca="false">F567*$AI$23/$AI$567</f>
        <v>2017.52196836555</v>
      </c>
      <c r="Y567" s="95" t="n">
        <f aca="false">G567*$AI$23/$AI$567</f>
        <v>4035.04393673111</v>
      </c>
      <c r="Z567" s="80"/>
      <c r="AA567" s="91" t="n">
        <v>0.15</v>
      </c>
      <c r="AB567" s="95" t="n">
        <f aca="false">J567*$AI$23/$AI$567</f>
        <v>2017.52196836555</v>
      </c>
      <c r="AC567" s="95" t="n">
        <f aca="false">K567*$AI$23/$AI$567</f>
        <v>4035.04393673111</v>
      </c>
      <c r="AD567" s="105"/>
      <c r="AE567" s="91" t="n">
        <v>0.16</v>
      </c>
      <c r="AF567" s="95" t="n">
        <f aca="false">N567*$AI$23/$AI$567</f>
        <v>4035.04393673111</v>
      </c>
      <c r="AG567" s="95" t="n">
        <f aca="false">O567*$AI$23/$AI$567</f>
        <v>8070.08787346222</v>
      </c>
      <c r="AH567" s="1" t="n">
        <f aca="false">IF(AC565="But Not Over",Y562,"")</f>
        <v>1976</v>
      </c>
      <c r="AI567" s="81" t="n">
        <f aca="false">IF(AC565="But Not Over",VLOOKUP(AH567,'CPI Data'!$A$19:$N$117,14),"")</f>
        <v>56.9</v>
      </c>
    </row>
    <row r="568" customFormat="false" ht="12" hidden="false" customHeight="false" outlineLevel="0" collapsed="false">
      <c r="A568" s="91" t="n">
        <v>0.16</v>
      </c>
      <c r="B568" s="95" t="n">
        <v>2000</v>
      </c>
      <c r="C568" s="95" t="n">
        <v>3000</v>
      </c>
      <c r="D568" s="95"/>
      <c r="E568" s="91" t="n">
        <v>0.16</v>
      </c>
      <c r="F568" s="95" t="n">
        <v>1000</v>
      </c>
      <c r="G568" s="95" t="n">
        <v>1500</v>
      </c>
      <c r="H568" s="102"/>
      <c r="I568" s="91" t="n">
        <v>0.16</v>
      </c>
      <c r="J568" s="95" t="n">
        <v>1000</v>
      </c>
      <c r="K568" s="95" t="n">
        <v>1500</v>
      </c>
      <c r="L568" s="104"/>
      <c r="M568" s="91" t="n">
        <v>0.18</v>
      </c>
      <c r="N568" s="95" t="n">
        <v>2000</v>
      </c>
      <c r="O568" s="95" t="n">
        <v>4000</v>
      </c>
      <c r="S568" s="91" t="n">
        <v>0.16</v>
      </c>
      <c r="T568" s="95" t="n">
        <f aca="false">B568*$AI$23/$AI$567</f>
        <v>8070.08787346222</v>
      </c>
      <c r="U568" s="95" t="n">
        <f aca="false">C568*$AI$23/$AI$567</f>
        <v>12105.1318101933</v>
      </c>
      <c r="V568" s="84"/>
      <c r="W568" s="91" t="n">
        <v>0.16</v>
      </c>
      <c r="X568" s="95" t="n">
        <f aca="false">F568*$AI$23/$AI$567</f>
        <v>4035.04393673111</v>
      </c>
      <c r="Y568" s="95" t="n">
        <f aca="false">G568*$AI$23/$AI$567</f>
        <v>6052.56590509666</v>
      </c>
      <c r="Z568" s="80"/>
      <c r="AA568" s="91" t="n">
        <v>0.16</v>
      </c>
      <c r="AB568" s="95" t="n">
        <f aca="false">J568*$AI$23/$AI$567</f>
        <v>4035.04393673111</v>
      </c>
      <c r="AC568" s="95" t="n">
        <f aca="false">K568*$AI$23/$AI$567</f>
        <v>6052.56590509666</v>
      </c>
      <c r="AD568" s="105"/>
      <c r="AE568" s="91" t="n">
        <v>0.18</v>
      </c>
      <c r="AF568" s="95" t="n">
        <f aca="false">N568*$AI$23/$AI$567</f>
        <v>8070.08787346222</v>
      </c>
      <c r="AG568" s="95" t="n">
        <f aca="false">O568*$AI$23/$AI$567</f>
        <v>16140.1757469244</v>
      </c>
      <c r="AH568" s="1" t="str">
        <f aca="false">IF(AC566="But Not Over",Y563,"")</f>
        <v/>
      </c>
      <c r="AI568" s="81" t="str">
        <f aca="false">IF(AC566="But Not Over",VLOOKUP(AH568,'CPI Data'!$A$19:$N$117,14),"")</f>
        <v/>
      </c>
    </row>
    <row r="569" customFormat="false" ht="12" hidden="false" customHeight="false" outlineLevel="0" collapsed="false">
      <c r="A569" s="91" t="n">
        <v>0.17</v>
      </c>
      <c r="B569" s="95" t="n">
        <v>3000</v>
      </c>
      <c r="C569" s="95" t="n">
        <v>4000</v>
      </c>
      <c r="D569" s="95"/>
      <c r="E569" s="91" t="n">
        <v>0.17</v>
      </c>
      <c r="F569" s="95" t="n">
        <v>1500</v>
      </c>
      <c r="G569" s="95" t="n">
        <v>2000</v>
      </c>
      <c r="H569" s="102"/>
      <c r="I569" s="91" t="n">
        <v>0.17</v>
      </c>
      <c r="J569" s="95" t="n">
        <v>1500</v>
      </c>
      <c r="K569" s="95" t="n">
        <v>2000</v>
      </c>
      <c r="L569" s="104"/>
      <c r="M569" s="91" t="n">
        <v>0.19</v>
      </c>
      <c r="N569" s="95" t="n">
        <v>4000</v>
      </c>
      <c r="O569" s="95" t="n">
        <v>6000</v>
      </c>
      <c r="S569" s="91" t="n">
        <v>0.17</v>
      </c>
      <c r="T569" s="95" t="n">
        <f aca="false">B569*$AI$23/$AI$567</f>
        <v>12105.1318101933</v>
      </c>
      <c r="U569" s="95" t="n">
        <f aca="false">C569*$AI$23/$AI$567</f>
        <v>16140.1757469244</v>
      </c>
      <c r="V569" s="84"/>
      <c r="W569" s="91" t="n">
        <v>0.17</v>
      </c>
      <c r="X569" s="95" t="n">
        <f aca="false">F569*$AI$23/$AI$567</f>
        <v>6052.56590509666</v>
      </c>
      <c r="Y569" s="95" t="n">
        <f aca="false">G569*$AI$23/$AI$567</f>
        <v>8070.08787346222</v>
      </c>
      <c r="Z569" s="80"/>
      <c r="AA569" s="91" t="n">
        <v>0.17</v>
      </c>
      <c r="AB569" s="95" t="n">
        <f aca="false">J569*$AI$23/$AI$567</f>
        <v>6052.56590509666</v>
      </c>
      <c r="AC569" s="95" t="n">
        <f aca="false">K569*$AI$23/$AI$567</f>
        <v>8070.08787346222</v>
      </c>
      <c r="AD569" s="105"/>
      <c r="AE569" s="91" t="n">
        <v>0.19</v>
      </c>
      <c r="AF569" s="95" t="n">
        <f aca="false">N569*$AI$23/$AI$567</f>
        <v>16140.1757469244</v>
      </c>
      <c r="AG569" s="95" t="n">
        <f aca="false">O569*$AI$23/$AI$567</f>
        <v>24210.2636203866</v>
      </c>
      <c r="AH569" s="1" t="str">
        <f aca="false">IF(AC567="But Not Over",Y564,"")</f>
        <v/>
      </c>
      <c r="AI569" s="81" t="str">
        <f aca="false">IF(AC567="But Not Over",VLOOKUP(AH569,'CPI Data'!$A$19:$N$117,14),"")</f>
        <v/>
      </c>
    </row>
    <row r="570" customFormat="false" ht="12" hidden="false" customHeight="false" outlineLevel="0" collapsed="false">
      <c r="A570" s="91" t="n">
        <v>0.19</v>
      </c>
      <c r="B570" s="95" t="n">
        <v>4000</v>
      </c>
      <c r="C570" s="95" t="n">
        <v>8000</v>
      </c>
      <c r="D570" s="95"/>
      <c r="E570" s="91" t="n">
        <v>0.19</v>
      </c>
      <c r="F570" s="95" t="n">
        <v>2000</v>
      </c>
      <c r="G570" s="95" t="n">
        <v>4000</v>
      </c>
      <c r="H570" s="102"/>
      <c r="I570" s="91" t="n">
        <v>0.19</v>
      </c>
      <c r="J570" s="95" t="n">
        <v>2000</v>
      </c>
      <c r="K570" s="95" t="n">
        <v>4000</v>
      </c>
      <c r="L570" s="104"/>
      <c r="M570" s="91" t="n">
        <v>0.22</v>
      </c>
      <c r="N570" s="95" t="n">
        <v>6000</v>
      </c>
      <c r="O570" s="95" t="n">
        <v>8000</v>
      </c>
      <c r="S570" s="91" t="n">
        <v>0.19</v>
      </c>
      <c r="T570" s="95" t="n">
        <f aca="false">B570*$AI$23/$AI$567</f>
        <v>16140.1757469244</v>
      </c>
      <c r="U570" s="95" t="n">
        <f aca="false">C570*$AI$23/$AI$567</f>
        <v>32280.3514938489</v>
      </c>
      <c r="V570" s="84"/>
      <c r="W570" s="91" t="n">
        <v>0.19</v>
      </c>
      <c r="X570" s="95" t="n">
        <f aca="false">F570*$AI$23/$AI$567</f>
        <v>8070.08787346222</v>
      </c>
      <c r="Y570" s="95" t="n">
        <f aca="false">G570*$AI$23/$AI$567</f>
        <v>16140.1757469244</v>
      </c>
      <c r="Z570" s="80"/>
      <c r="AA570" s="91" t="n">
        <v>0.19</v>
      </c>
      <c r="AB570" s="95" t="n">
        <f aca="false">J570*$AI$23/$AI$567</f>
        <v>8070.08787346222</v>
      </c>
      <c r="AC570" s="95" t="n">
        <f aca="false">K570*$AI$23/$AI$567</f>
        <v>16140.1757469244</v>
      </c>
      <c r="AD570" s="105"/>
      <c r="AE570" s="91" t="n">
        <v>0.22</v>
      </c>
      <c r="AF570" s="95" t="n">
        <f aca="false">N570*$AI$23/$AI$567</f>
        <v>24210.2636203866</v>
      </c>
      <c r="AG570" s="95" t="n">
        <f aca="false">O570*$AI$23/$AI$567</f>
        <v>32280.3514938489</v>
      </c>
      <c r="AH570" s="1" t="str">
        <f aca="false">IF(AC568="But Not Over",Y565,"")</f>
        <v/>
      </c>
      <c r="AI570" s="81" t="str">
        <f aca="false">IF(AC568="But Not Over",VLOOKUP(AH570,'CPI Data'!$A$19:$N$117,14),"")</f>
        <v/>
      </c>
    </row>
    <row r="571" customFormat="false" ht="12" hidden="false" customHeight="false" outlineLevel="0" collapsed="false">
      <c r="A571" s="91" t="n">
        <v>0.22</v>
      </c>
      <c r="B571" s="95" t="n">
        <v>8000</v>
      </c>
      <c r="C571" s="95" t="n">
        <v>12000</v>
      </c>
      <c r="D571" s="95"/>
      <c r="E571" s="91" t="n">
        <v>0.22</v>
      </c>
      <c r="F571" s="95" t="n">
        <v>4000</v>
      </c>
      <c r="G571" s="95" t="n">
        <v>6000</v>
      </c>
      <c r="H571" s="102"/>
      <c r="I571" s="91" t="n">
        <v>0.21</v>
      </c>
      <c r="J571" s="95" t="n">
        <v>4000</v>
      </c>
      <c r="K571" s="95" t="n">
        <v>6000</v>
      </c>
      <c r="L571" s="104"/>
      <c r="M571" s="91" t="n">
        <v>0.23</v>
      </c>
      <c r="N571" s="95" t="n">
        <v>8000</v>
      </c>
      <c r="O571" s="95" t="n">
        <v>10000</v>
      </c>
      <c r="S571" s="91" t="n">
        <v>0.22</v>
      </c>
      <c r="T571" s="95" t="n">
        <f aca="false">B571*$AI$23/$AI$567</f>
        <v>32280.3514938489</v>
      </c>
      <c r="U571" s="95" t="n">
        <f aca="false">C571*$AI$23/$AI$567</f>
        <v>48420.5272407733</v>
      </c>
      <c r="V571" s="84"/>
      <c r="W571" s="91" t="n">
        <v>0.22</v>
      </c>
      <c r="X571" s="95" t="n">
        <f aca="false">F571*$AI$23/$AI$567</f>
        <v>16140.1757469244</v>
      </c>
      <c r="Y571" s="95" t="n">
        <f aca="false">G571*$AI$23/$AI$567</f>
        <v>24210.2636203866</v>
      </c>
      <c r="Z571" s="80"/>
      <c r="AA571" s="91" t="n">
        <v>0.21</v>
      </c>
      <c r="AB571" s="95" t="n">
        <f aca="false">J571*$AI$23/$AI$567</f>
        <v>16140.1757469244</v>
      </c>
      <c r="AC571" s="95" t="n">
        <f aca="false">K571*$AI$23/$AI$567</f>
        <v>24210.2636203866</v>
      </c>
      <c r="AD571" s="105"/>
      <c r="AE571" s="91" t="n">
        <v>0.23</v>
      </c>
      <c r="AF571" s="95" t="n">
        <f aca="false">N571*$AI$23/$AI$567</f>
        <v>32280.3514938489</v>
      </c>
      <c r="AG571" s="95" t="n">
        <f aca="false">O571*$AI$23/$AI$567</f>
        <v>40350.4393673111</v>
      </c>
      <c r="AH571" s="1" t="str">
        <f aca="false">IF(AC569="But Not Over",Y566,"")</f>
        <v/>
      </c>
      <c r="AI571" s="81" t="str">
        <f aca="false">IF(AC569="But Not Over",VLOOKUP(AH571,'CPI Data'!$A$19:$N$117,14),"")</f>
        <v/>
      </c>
    </row>
    <row r="572" customFormat="false" ht="12" hidden="false" customHeight="false" outlineLevel="0" collapsed="false">
      <c r="A572" s="91" t="n">
        <v>0.25</v>
      </c>
      <c r="B572" s="95" t="n">
        <v>12000</v>
      </c>
      <c r="C572" s="95" t="n">
        <v>16000</v>
      </c>
      <c r="D572" s="95"/>
      <c r="E572" s="91" t="n">
        <v>0.25</v>
      </c>
      <c r="F572" s="95" t="n">
        <v>6000</v>
      </c>
      <c r="G572" s="95" t="n">
        <v>8000</v>
      </c>
      <c r="H572" s="102"/>
      <c r="I572" s="91" t="n">
        <v>0.24</v>
      </c>
      <c r="J572" s="95" t="n">
        <v>6000</v>
      </c>
      <c r="K572" s="95" t="n">
        <v>8000</v>
      </c>
      <c r="L572" s="104"/>
      <c r="M572" s="91" t="n">
        <v>0.25</v>
      </c>
      <c r="N572" s="95" t="n">
        <v>10000</v>
      </c>
      <c r="O572" s="95" t="n">
        <v>12000</v>
      </c>
      <c r="S572" s="91" t="n">
        <v>0.25</v>
      </c>
      <c r="T572" s="95" t="n">
        <f aca="false">B572*$AI$23/$AI$567</f>
        <v>48420.5272407733</v>
      </c>
      <c r="U572" s="95" t="n">
        <f aca="false">C572*$AI$23/$AI$567</f>
        <v>64560.7029876977</v>
      </c>
      <c r="V572" s="84"/>
      <c r="W572" s="91" t="n">
        <v>0.25</v>
      </c>
      <c r="X572" s="95" t="n">
        <f aca="false">F572*$AI$23/$AI$567</f>
        <v>24210.2636203866</v>
      </c>
      <c r="Y572" s="95" t="n">
        <f aca="false">G572*$AI$23/$AI$567</f>
        <v>32280.3514938489</v>
      </c>
      <c r="Z572" s="80"/>
      <c r="AA572" s="91" t="n">
        <v>0.24</v>
      </c>
      <c r="AB572" s="95" t="n">
        <f aca="false">J572*$AI$23/$AI$567</f>
        <v>24210.2636203866</v>
      </c>
      <c r="AC572" s="95" t="n">
        <f aca="false">K572*$AI$23/$AI$567</f>
        <v>32280.3514938489</v>
      </c>
      <c r="AD572" s="105"/>
      <c r="AE572" s="91" t="n">
        <v>0.25</v>
      </c>
      <c r="AF572" s="95" t="n">
        <f aca="false">N572*$AI$23/$AI$567</f>
        <v>40350.4393673111</v>
      </c>
      <c r="AG572" s="95" t="n">
        <f aca="false">O572*$AI$23/$AI$567</f>
        <v>48420.5272407733</v>
      </c>
      <c r="AH572" s="1" t="str">
        <f aca="false">IF(AC570="But Not Over",Y567,"")</f>
        <v/>
      </c>
      <c r="AI572" s="81" t="str">
        <f aca="false">IF(AC570="But Not Over",VLOOKUP(AH572,'CPI Data'!$A$19:$N$117,14),"")</f>
        <v/>
      </c>
    </row>
    <row r="573" customFormat="false" ht="12" hidden="false" customHeight="false" outlineLevel="0" collapsed="false">
      <c r="A573" s="91" t="n">
        <v>0.28</v>
      </c>
      <c r="B573" s="95" t="n">
        <v>16000</v>
      </c>
      <c r="C573" s="95" t="n">
        <v>20000</v>
      </c>
      <c r="D573" s="95"/>
      <c r="E573" s="91" t="n">
        <v>0.28</v>
      </c>
      <c r="F573" s="95" t="n">
        <v>8000</v>
      </c>
      <c r="G573" s="95" t="n">
        <v>10000</v>
      </c>
      <c r="H573" s="102"/>
      <c r="I573" s="91" t="n">
        <v>0.25</v>
      </c>
      <c r="J573" s="95" t="n">
        <v>8000</v>
      </c>
      <c r="K573" s="95" t="n">
        <v>10000</v>
      </c>
      <c r="L573" s="104"/>
      <c r="M573" s="91" t="n">
        <v>0.27</v>
      </c>
      <c r="N573" s="95" t="n">
        <v>12000</v>
      </c>
      <c r="O573" s="95" t="n">
        <v>14000</v>
      </c>
      <c r="S573" s="91" t="n">
        <v>0.28</v>
      </c>
      <c r="T573" s="95" t="n">
        <f aca="false">B573*$AI$23/$AI$567</f>
        <v>64560.7029876977</v>
      </c>
      <c r="U573" s="95" t="n">
        <f aca="false">C573*$AI$23/$AI$567</f>
        <v>80700.8787346222</v>
      </c>
      <c r="V573" s="84"/>
      <c r="W573" s="91" t="n">
        <v>0.28</v>
      </c>
      <c r="X573" s="95" t="n">
        <f aca="false">F573*$AI$23/$AI$567</f>
        <v>32280.3514938489</v>
      </c>
      <c r="Y573" s="95" t="n">
        <f aca="false">G573*$AI$23/$AI$567</f>
        <v>40350.4393673111</v>
      </c>
      <c r="Z573" s="80"/>
      <c r="AA573" s="91" t="n">
        <v>0.25</v>
      </c>
      <c r="AB573" s="95" t="n">
        <f aca="false">J573*$AI$23/$AI$567</f>
        <v>32280.3514938489</v>
      </c>
      <c r="AC573" s="95" t="n">
        <f aca="false">K573*$AI$23/$AI$567</f>
        <v>40350.4393673111</v>
      </c>
      <c r="AD573" s="105"/>
      <c r="AE573" s="91" t="n">
        <v>0.27</v>
      </c>
      <c r="AF573" s="95" t="n">
        <f aca="false">N573*$AI$23/$AI$567</f>
        <v>48420.5272407733</v>
      </c>
      <c r="AG573" s="95" t="n">
        <f aca="false">O573*$AI$23/$AI$567</f>
        <v>56490.6151142355</v>
      </c>
      <c r="AH573" s="1" t="str">
        <f aca="false">IF(AC571="But Not Over",Y568,"")</f>
        <v/>
      </c>
      <c r="AI573" s="81" t="str">
        <f aca="false">IF(AC571="But Not Over",VLOOKUP(AH573,'CPI Data'!$A$19:$N$117,14),"")</f>
        <v/>
      </c>
    </row>
    <row r="574" customFormat="false" ht="12" hidden="false" customHeight="false" outlineLevel="0" collapsed="false">
      <c r="A574" s="91" t="n">
        <v>0.32</v>
      </c>
      <c r="B574" s="95" t="n">
        <v>20000</v>
      </c>
      <c r="C574" s="95" t="n">
        <v>24000</v>
      </c>
      <c r="D574" s="95"/>
      <c r="E574" s="91" t="n">
        <v>0.32</v>
      </c>
      <c r="F574" s="95" t="n">
        <v>10000</v>
      </c>
      <c r="G574" s="95" t="n">
        <v>12000</v>
      </c>
      <c r="H574" s="102"/>
      <c r="I574" s="91" t="n">
        <v>0.27</v>
      </c>
      <c r="J574" s="95" t="n">
        <v>10000</v>
      </c>
      <c r="K574" s="95" t="n">
        <v>12000</v>
      </c>
      <c r="L574" s="104"/>
      <c r="M574" s="91" t="n">
        <v>0.28</v>
      </c>
      <c r="N574" s="95" t="n">
        <v>14000</v>
      </c>
      <c r="O574" s="95" t="n">
        <v>16000</v>
      </c>
      <c r="S574" s="91" t="n">
        <v>0.32</v>
      </c>
      <c r="T574" s="95" t="n">
        <f aca="false">B574*$AI$23/$AI$567</f>
        <v>80700.8787346222</v>
      </c>
      <c r="U574" s="95" t="n">
        <f aca="false">C574*$AI$23/$AI$567</f>
        <v>96841.0544815466</v>
      </c>
      <c r="V574" s="84"/>
      <c r="W574" s="91" t="n">
        <v>0.32</v>
      </c>
      <c r="X574" s="95" t="n">
        <f aca="false">F574*$AI$23/$AI$567</f>
        <v>40350.4393673111</v>
      </c>
      <c r="Y574" s="95" t="n">
        <f aca="false">G574*$AI$23/$AI$567</f>
        <v>48420.5272407733</v>
      </c>
      <c r="Z574" s="80"/>
      <c r="AA574" s="91" t="n">
        <v>0.27</v>
      </c>
      <c r="AB574" s="95" t="n">
        <f aca="false">J574*$AI$23/$AI$567</f>
        <v>40350.4393673111</v>
      </c>
      <c r="AC574" s="95" t="n">
        <f aca="false">K574*$AI$23/$AI$567</f>
        <v>48420.5272407733</v>
      </c>
      <c r="AD574" s="105"/>
      <c r="AE574" s="91" t="n">
        <v>0.28</v>
      </c>
      <c r="AF574" s="95" t="n">
        <f aca="false">N574*$AI$23/$AI$567</f>
        <v>56490.6151142355</v>
      </c>
      <c r="AG574" s="95" t="n">
        <f aca="false">O574*$AI$23/$AI$567</f>
        <v>64560.7029876977</v>
      </c>
      <c r="AH574" s="1" t="str">
        <f aca="false">IF(AC572="But Not Over",Y569,"")</f>
        <v/>
      </c>
      <c r="AI574" s="81" t="str">
        <f aca="false">IF(AC572="But Not Over",VLOOKUP(AH574,'CPI Data'!$A$19:$N$117,14),"")</f>
        <v/>
      </c>
    </row>
    <row r="575" customFormat="false" ht="12" hidden="false" customHeight="false" outlineLevel="0" collapsed="false">
      <c r="A575" s="91" t="n">
        <v>0.36</v>
      </c>
      <c r="B575" s="95" t="n">
        <v>24000</v>
      </c>
      <c r="C575" s="95" t="n">
        <v>28000</v>
      </c>
      <c r="D575" s="95"/>
      <c r="E575" s="91" t="n">
        <v>0.36</v>
      </c>
      <c r="F575" s="95" t="n">
        <v>12000</v>
      </c>
      <c r="G575" s="95" t="n">
        <v>14000</v>
      </c>
      <c r="H575" s="102"/>
      <c r="I575" s="91" t="n">
        <v>0.29</v>
      </c>
      <c r="J575" s="95" t="n">
        <v>12000</v>
      </c>
      <c r="K575" s="95" t="n">
        <v>14000</v>
      </c>
      <c r="L575" s="104"/>
      <c r="M575" s="91" t="n">
        <v>0.31</v>
      </c>
      <c r="N575" s="95" t="n">
        <v>16000</v>
      </c>
      <c r="O575" s="95" t="n">
        <v>18000</v>
      </c>
      <c r="S575" s="91" t="n">
        <v>0.36</v>
      </c>
      <c r="T575" s="95" t="n">
        <f aca="false">B575*$AI$23/$AI$567</f>
        <v>96841.0544815466</v>
      </c>
      <c r="U575" s="95" t="n">
        <f aca="false">C575*$AI$23/$AI$567</f>
        <v>112981.230228471</v>
      </c>
      <c r="V575" s="84"/>
      <c r="W575" s="91" t="n">
        <v>0.36</v>
      </c>
      <c r="X575" s="95" t="n">
        <f aca="false">F575*$AI$23/$AI$567</f>
        <v>48420.5272407733</v>
      </c>
      <c r="Y575" s="95" t="n">
        <f aca="false">G575*$AI$23/$AI$567</f>
        <v>56490.6151142355</v>
      </c>
      <c r="Z575" s="80"/>
      <c r="AA575" s="91" t="n">
        <v>0.29</v>
      </c>
      <c r="AB575" s="95" t="n">
        <f aca="false">J575*$AI$23/$AI$567</f>
        <v>48420.5272407733</v>
      </c>
      <c r="AC575" s="95" t="n">
        <f aca="false">K575*$AI$23/$AI$567</f>
        <v>56490.6151142355</v>
      </c>
      <c r="AD575" s="105"/>
      <c r="AE575" s="91" t="n">
        <v>0.31</v>
      </c>
      <c r="AF575" s="95" t="n">
        <f aca="false">N575*$AI$23/$AI$567</f>
        <v>64560.7029876977</v>
      </c>
      <c r="AG575" s="95" t="n">
        <f aca="false">O575*$AI$23/$AI$567</f>
        <v>72630.7908611599</v>
      </c>
      <c r="AH575" s="1" t="str">
        <f aca="false">IF(AC573="But Not Over",Y570,"")</f>
        <v/>
      </c>
      <c r="AI575" s="81" t="str">
        <f aca="false">IF(AC573="But Not Over",VLOOKUP(AH575,'CPI Data'!$A$19:$N$117,14),"")</f>
        <v/>
      </c>
    </row>
    <row r="576" customFormat="false" ht="12" hidden="false" customHeight="false" outlineLevel="0" collapsed="false">
      <c r="A576" s="91" t="n">
        <v>0.39</v>
      </c>
      <c r="B576" s="95" t="n">
        <v>28000</v>
      </c>
      <c r="C576" s="95" t="n">
        <v>32000</v>
      </c>
      <c r="D576" s="95"/>
      <c r="E576" s="91" t="n">
        <v>0.39</v>
      </c>
      <c r="F576" s="95" t="n">
        <v>14000</v>
      </c>
      <c r="G576" s="95" t="n">
        <v>16000</v>
      </c>
      <c r="H576" s="102"/>
      <c r="I576" s="91" t="n">
        <v>0.31</v>
      </c>
      <c r="J576" s="95" t="n">
        <v>14000</v>
      </c>
      <c r="K576" s="95" t="n">
        <v>16000</v>
      </c>
      <c r="L576" s="104"/>
      <c r="M576" s="91" t="n">
        <v>0.32</v>
      </c>
      <c r="N576" s="95" t="n">
        <v>18000</v>
      </c>
      <c r="O576" s="95" t="n">
        <v>20000</v>
      </c>
      <c r="S576" s="91" t="n">
        <v>0.39</v>
      </c>
      <c r="T576" s="95" t="n">
        <f aca="false">B576*$AI$23/$AI$567</f>
        <v>112981.230228471</v>
      </c>
      <c r="U576" s="95" t="n">
        <f aca="false">C576*$AI$23/$AI$567</f>
        <v>129121.405975395</v>
      </c>
      <c r="V576" s="84"/>
      <c r="W576" s="91" t="n">
        <v>0.39</v>
      </c>
      <c r="X576" s="95" t="n">
        <f aca="false">F576*$AI$23/$AI$567</f>
        <v>56490.6151142355</v>
      </c>
      <c r="Y576" s="95" t="n">
        <f aca="false">G576*$AI$23/$AI$567</f>
        <v>64560.7029876977</v>
      </c>
      <c r="Z576" s="80"/>
      <c r="AA576" s="91" t="n">
        <v>0.31</v>
      </c>
      <c r="AB576" s="95" t="n">
        <f aca="false">J576*$AI$23/$AI$567</f>
        <v>56490.6151142355</v>
      </c>
      <c r="AC576" s="95" t="n">
        <f aca="false">K576*$AI$23/$AI$567</f>
        <v>64560.7029876977</v>
      </c>
      <c r="AD576" s="105"/>
      <c r="AE576" s="91" t="n">
        <v>0.32</v>
      </c>
      <c r="AF576" s="95" t="n">
        <f aca="false">N576*$AI$23/$AI$567</f>
        <v>72630.7908611599</v>
      </c>
      <c r="AG576" s="95" t="n">
        <f aca="false">O576*$AI$23/$AI$567</f>
        <v>80700.8787346222</v>
      </c>
      <c r="AH576" s="1" t="str">
        <f aca="false">IF(AC574="But Not Over",Y571,"")</f>
        <v/>
      </c>
      <c r="AI576" s="81" t="str">
        <f aca="false">IF(AC574="But Not Over",VLOOKUP(AH576,'CPI Data'!$A$19:$N$117,14),"")</f>
        <v/>
      </c>
    </row>
    <row r="577" customFormat="false" ht="12" hidden="false" customHeight="false" outlineLevel="0" collapsed="false">
      <c r="A577" s="91" t="n">
        <v>0.42</v>
      </c>
      <c r="B577" s="95" t="n">
        <v>32000</v>
      </c>
      <c r="C577" s="95" t="n">
        <v>36000</v>
      </c>
      <c r="D577" s="95"/>
      <c r="E577" s="91" t="n">
        <v>0.42</v>
      </c>
      <c r="F577" s="95" t="n">
        <v>16000</v>
      </c>
      <c r="G577" s="95" t="n">
        <v>18000</v>
      </c>
      <c r="H577" s="102"/>
      <c r="I577" s="91" t="n">
        <v>0.34</v>
      </c>
      <c r="J577" s="95" t="n">
        <v>16000</v>
      </c>
      <c r="K577" s="95" t="n">
        <v>18000</v>
      </c>
      <c r="L577" s="104"/>
      <c r="M577" s="91" t="n">
        <v>0.35</v>
      </c>
      <c r="N577" s="95" t="n">
        <v>20000</v>
      </c>
      <c r="O577" s="95" t="n">
        <v>22000</v>
      </c>
      <c r="S577" s="91" t="n">
        <v>0.42</v>
      </c>
      <c r="T577" s="95" t="n">
        <f aca="false">B577*$AI$23/$AI$567</f>
        <v>129121.405975395</v>
      </c>
      <c r="U577" s="95" t="n">
        <f aca="false">C577*$AI$23/$AI$567</f>
        <v>145261.58172232</v>
      </c>
      <c r="V577" s="84"/>
      <c r="W577" s="91" t="n">
        <v>0.42</v>
      </c>
      <c r="X577" s="95" t="n">
        <f aca="false">F577*$AI$23/$AI$567</f>
        <v>64560.7029876977</v>
      </c>
      <c r="Y577" s="95" t="n">
        <f aca="false">G577*$AI$23/$AI$567</f>
        <v>72630.7908611599</v>
      </c>
      <c r="Z577" s="80"/>
      <c r="AA577" s="91" t="n">
        <v>0.34</v>
      </c>
      <c r="AB577" s="95" t="n">
        <f aca="false">J577*$AI$23/$AI$567</f>
        <v>64560.7029876977</v>
      </c>
      <c r="AC577" s="95" t="n">
        <f aca="false">K577*$AI$23/$AI$567</f>
        <v>72630.7908611599</v>
      </c>
      <c r="AD577" s="105"/>
      <c r="AE577" s="91" t="n">
        <v>0.35</v>
      </c>
      <c r="AF577" s="95" t="n">
        <f aca="false">N577*$AI$23/$AI$567</f>
        <v>80700.8787346222</v>
      </c>
      <c r="AG577" s="95" t="n">
        <f aca="false">O577*$AI$23/$AI$567</f>
        <v>88770.9666080844</v>
      </c>
      <c r="AH577" s="1" t="str">
        <f aca="false">IF(AC575="But Not Over",Y572,"")</f>
        <v/>
      </c>
      <c r="AI577" s="81" t="str">
        <f aca="false">IF(AC575="But Not Over",VLOOKUP(AH577,'CPI Data'!$A$19:$N$117,14),"")</f>
        <v/>
      </c>
    </row>
    <row r="578" customFormat="false" ht="12" hidden="false" customHeight="false" outlineLevel="0" collapsed="false">
      <c r="A578" s="91" t="n">
        <v>0.45</v>
      </c>
      <c r="B578" s="95" t="n">
        <v>36000</v>
      </c>
      <c r="C578" s="92" t="n">
        <v>40000</v>
      </c>
      <c r="D578" s="92"/>
      <c r="E578" s="91" t="n">
        <v>0.45</v>
      </c>
      <c r="F578" s="95" t="n">
        <v>18000</v>
      </c>
      <c r="G578" s="92" t="n">
        <v>20000</v>
      </c>
      <c r="H578" s="102"/>
      <c r="I578" s="91" t="n">
        <v>0.36</v>
      </c>
      <c r="J578" s="95" t="n">
        <v>18000</v>
      </c>
      <c r="K578" s="92" t="n">
        <v>20000</v>
      </c>
      <c r="L578" s="103"/>
      <c r="M578" s="91" t="n">
        <v>0.36</v>
      </c>
      <c r="N578" s="95" t="n">
        <v>22000</v>
      </c>
      <c r="O578" s="92" t="n">
        <v>24000</v>
      </c>
      <c r="S578" s="91" t="n">
        <v>0.45</v>
      </c>
      <c r="T578" s="95" t="n">
        <f aca="false">B578*$AI$23/$AI$567</f>
        <v>145261.58172232</v>
      </c>
      <c r="U578" s="95" t="n">
        <f aca="false">C578*$AI$23/$AI$567</f>
        <v>161401.757469244</v>
      </c>
      <c r="W578" s="91" t="n">
        <v>0.45</v>
      </c>
      <c r="X578" s="95" t="n">
        <f aca="false">F578*$AI$23/$AI$567</f>
        <v>72630.7908611599</v>
      </c>
      <c r="Y578" s="95" t="n">
        <f aca="false">G578*$AI$23/$AI$567</f>
        <v>80700.8787346222</v>
      </c>
      <c r="Z578" s="80"/>
      <c r="AA578" s="91" t="n">
        <v>0.36</v>
      </c>
      <c r="AB578" s="95" t="n">
        <f aca="false">J578*$AI$23/$AI$567</f>
        <v>72630.7908611599</v>
      </c>
      <c r="AC578" s="95" t="n">
        <f aca="false">K578*$AI$23/$AI$567</f>
        <v>80700.8787346222</v>
      </c>
      <c r="AD578" s="98"/>
      <c r="AE578" s="91" t="n">
        <v>0.36</v>
      </c>
      <c r="AF578" s="95" t="n">
        <f aca="false">N578*$AI$23/$AI$567</f>
        <v>88770.9666080844</v>
      </c>
      <c r="AG578" s="95" t="n">
        <f aca="false">O578*$AI$23/$AI$567</f>
        <v>96841.0544815466</v>
      </c>
      <c r="AH578" s="1" t="str">
        <f aca="false">IF(AC576="But Not Over",Y573,"")</f>
        <v/>
      </c>
      <c r="AI578" s="81" t="str">
        <f aca="false">IF(AC576="But Not Over",VLOOKUP(AH578,'CPI Data'!$A$19:$N$117,14),"")</f>
        <v/>
      </c>
    </row>
    <row r="579" customFormat="false" ht="12" hidden="false" customHeight="false" outlineLevel="0" collapsed="false">
      <c r="A579" s="91" t="n">
        <v>0.48</v>
      </c>
      <c r="B579" s="92" t="n">
        <v>40000</v>
      </c>
      <c r="C579" s="92" t="n">
        <v>44000</v>
      </c>
      <c r="D579" s="92"/>
      <c r="E579" s="91" t="n">
        <v>0.48</v>
      </c>
      <c r="F579" s="92" t="n">
        <v>20000</v>
      </c>
      <c r="G579" s="92" t="n">
        <v>22000</v>
      </c>
      <c r="H579" s="102"/>
      <c r="I579" s="91" t="n">
        <v>0.38</v>
      </c>
      <c r="J579" s="92" t="n">
        <v>20000</v>
      </c>
      <c r="K579" s="92" t="n">
        <v>22000</v>
      </c>
      <c r="L579" s="103"/>
      <c r="M579" s="91" t="n">
        <v>0.38</v>
      </c>
      <c r="N579" s="92" t="n">
        <v>24000</v>
      </c>
      <c r="O579" s="92" t="n">
        <v>26000</v>
      </c>
      <c r="S579" s="91" t="n">
        <v>0.48</v>
      </c>
      <c r="T579" s="95" t="n">
        <f aca="false">B579*$AI$23/$AI$567</f>
        <v>161401.757469244</v>
      </c>
      <c r="U579" s="95" t="n">
        <f aca="false">C579*$AI$23/$AI$567</f>
        <v>177541.933216169</v>
      </c>
      <c r="W579" s="91" t="n">
        <v>0.48</v>
      </c>
      <c r="X579" s="95" t="n">
        <f aca="false">F579*$AI$23/$AI$567</f>
        <v>80700.8787346222</v>
      </c>
      <c r="Y579" s="95" t="n">
        <f aca="false">G579*$AI$23/$AI$567</f>
        <v>88770.9666080844</v>
      </c>
      <c r="Z579" s="80"/>
      <c r="AA579" s="91" t="n">
        <v>0.38</v>
      </c>
      <c r="AB579" s="95" t="n">
        <f aca="false">J579*$AI$23/$AI$567</f>
        <v>80700.8787346222</v>
      </c>
      <c r="AC579" s="95" t="n">
        <f aca="false">K579*$AI$23/$AI$567</f>
        <v>88770.9666080844</v>
      </c>
      <c r="AD579" s="98"/>
      <c r="AE579" s="91" t="n">
        <v>0.38</v>
      </c>
      <c r="AF579" s="95" t="n">
        <f aca="false">N579*$AI$23/$AI$567</f>
        <v>96841.0544815466</v>
      </c>
      <c r="AG579" s="95" t="n">
        <f aca="false">O579*$AI$23/$AI$567</f>
        <v>104911.142355009</v>
      </c>
      <c r="AH579" s="1" t="str">
        <f aca="false">IF(AC577="But Not Over",Y574,"")</f>
        <v/>
      </c>
      <c r="AI579" s="81" t="str">
        <f aca="false">IF(AC577="But Not Over",VLOOKUP(AH579,'CPI Data'!$A$19:$N$117,14),"")</f>
        <v/>
      </c>
    </row>
    <row r="580" customFormat="false" ht="12" hidden="false" customHeight="false" outlineLevel="0" collapsed="false">
      <c r="A580" s="91" t="n">
        <v>0.5</v>
      </c>
      <c r="B580" s="92" t="n">
        <v>44000</v>
      </c>
      <c r="C580" s="92" t="n">
        <v>52000</v>
      </c>
      <c r="D580" s="92"/>
      <c r="E580" s="91" t="n">
        <v>0.5</v>
      </c>
      <c r="F580" s="92" t="n">
        <v>22000</v>
      </c>
      <c r="G580" s="92" t="n">
        <v>26000</v>
      </c>
      <c r="H580" s="102"/>
      <c r="I580" s="91" t="n">
        <v>0.4</v>
      </c>
      <c r="J580" s="92" t="n">
        <v>22000</v>
      </c>
      <c r="K580" s="92" t="n">
        <v>26000</v>
      </c>
      <c r="L580" s="103"/>
      <c r="M580" s="91" t="n">
        <v>0.41</v>
      </c>
      <c r="N580" s="92" t="n">
        <v>26000</v>
      </c>
      <c r="O580" s="92" t="n">
        <v>28000</v>
      </c>
      <c r="S580" s="91" t="n">
        <v>0.5</v>
      </c>
      <c r="T580" s="95" t="n">
        <f aca="false">B580*$AI$23/$AI$567</f>
        <v>177541.933216169</v>
      </c>
      <c r="U580" s="95" t="n">
        <f aca="false">C580*$AI$23/$AI$567</f>
        <v>209822.284710018</v>
      </c>
      <c r="W580" s="91" t="n">
        <v>0.5</v>
      </c>
      <c r="X580" s="95" t="n">
        <f aca="false">F580*$AI$23/$AI$567</f>
        <v>88770.9666080844</v>
      </c>
      <c r="Y580" s="95" t="n">
        <f aca="false">G580*$AI$23/$AI$567</f>
        <v>104911.142355009</v>
      </c>
      <c r="Z580" s="80"/>
      <c r="AA580" s="91" t="n">
        <v>0.4</v>
      </c>
      <c r="AB580" s="95" t="n">
        <f aca="false">J580*$AI$23/$AI$567</f>
        <v>88770.9666080844</v>
      </c>
      <c r="AC580" s="95" t="n">
        <f aca="false">K580*$AI$23/$AI$567</f>
        <v>104911.142355009</v>
      </c>
      <c r="AD580" s="98"/>
      <c r="AE580" s="91" t="n">
        <v>0.41</v>
      </c>
      <c r="AF580" s="95" t="n">
        <f aca="false">N580*$AI$23/$AI$567</f>
        <v>104911.142355009</v>
      </c>
      <c r="AG580" s="95" t="n">
        <f aca="false">O580*$AI$23/$AI$567</f>
        <v>112981.230228471</v>
      </c>
      <c r="AH580" s="1" t="str">
        <f aca="false">IF(AC578="But Not Over",Y575,"")</f>
        <v/>
      </c>
      <c r="AI580" s="81" t="str">
        <f aca="false">IF(AC578="But Not Over",VLOOKUP(AH580,'CPI Data'!$A$19:$N$117,14),"")</f>
        <v/>
      </c>
    </row>
    <row r="581" customFormat="false" ht="12" hidden="false" customHeight="false" outlineLevel="0" collapsed="false">
      <c r="A581" s="91" t="n">
        <v>0.53</v>
      </c>
      <c r="B581" s="92" t="n">
        <v>52000</v>
      </c>
      <c r="C581" s="92" t="n">
        <v>64000</v>
      </c>
      <c r="D581" s="95"/>
      <c r="E581" s="91" t="n">
        <v>0.53</v>
      </c>
      <c r="F581" s="92" t="n">
        <v>26000</v>
      </c>
      <c r="G581" s="92" t="n">
        <v>32000</v>
      </c>
      <c r="H581" s="102"/>
      <c r="I581" s="91" t="n">
        <v>0.45</v>
      </c>
      <c r="J581" s="92" t="n">
        <v>26000</v>
      </c>
      <c r="K581" s="92" t="n">
        <v>32000</v>
      </c>
      <c r="L581" s="104"/>
      <c r="M581" s="91" t="n">
        <v>0.42</v>
      </c>
      <c r="N581" s="92" t="n">
        <v>28000</v>
      </c>
      <c r="O581" s="92" t="n">
        <v>32000</v>
      </c>
      <c r="S581" s="91" t="n">
        <v>0.53</v>
      </c>
      <c r="T581" s="95" t="n">
        <f aca="false">B581*$AI$23/$AI$567</f>
        <v>209822.284710018</v>
      </c>
      <c r="U581" s="95" t="n">
        <f aca="false">C581*$AI$23/$AI$567</f>
        <v>258242.811950791</v>
      </c>
      <c r="V581" s="84"/>
      <c r="W581" s="91" t="n">
        <v>0.53</v>
      </c>
      <c r="X581" s="95" t="n">
        <f aca="false">F581*$AI$23/$AI$567</f>
        <v>104911.142355009</v>
      </c>
      <c r="Y581" s="95" t="n">
        <f aca="false">G581*$AI$23/$AI$567</f>
        <v>129121.405975395</v>
      </c>
      <c r="Z581" s="80"/>
      <c r="AA581" s="91" t="n">
        <v>0.45</v>
      </c>
      <c r="AB581" s="95" t="n">
        <f aca="false">J581*$AI$23/$AI$567</f>
        <v>104911.142355009</v>
      </c>
      <c r="AC581" s="95" t="n">
        <f aca="false">K581*$AI$23/$AI$567</f>
        <v>129121.405975395</v>
      </c>
      <c r="AD581" s="105"/>
      <c r="AE581" s="91" t="n">
        <v>0.42</v>
      </c>
      <c r="AF581" s="95" t="n">
        <f aca="false">N581*$AI$23/$AI$567</f>
        <v>112981.230228471</v>
      </c>
      <c r="AG581" s="95" t="n">
        <f aca="false">O581*$AI$23/$AI$567</f>
        <v>129121.405975395</v>
      </c>
      <c r="AH581" s="1" t="str">
        <f aca="false">IF(AC579="But Not Over",Y576,"")</f>
        <v/>
      </c>
      <c r="AI581" s="81" t="str">
        <f aca="false">IF(AC579="But Not Over",VLOOKUP(AH581,'CPI Data'!$A$19:$N$117,14),"")</f>
        <v/>
      </c>
    </row>
    <row r="582" customFormat="false" ht="12" hidden="false" customHeight="false" outlineLevel="0" collapsed="false">
      <c r="A582" s="91" t="n">
        <v>0.55</v>
      </c>
      <c r="B582" s="92" t="n">
        <v>64000</v>
      </c>
      <c r="C582" s="92" t="n">
        <v>76000</v>
      </c>
      <c r="E582" s="91" t="n">
        <v>0.55</v>
      </c>
      <c r="F582" s="92" t="n">
        <v>32000</v>
      </c>
      <c r="G582" s="92" t="n">
        <v>38000</v>
      </c>
      <c r="H582" s="64"/>
      <c r="I582" s="91" t="n">
        <v>0.5</v>
      </c>
      <c r="J582" s="92" t="n">
        <v>32000</v>
      </c>
      <c r="K582" s="92" t="n">
        <v>38000</v>
      </c>
      <c r="L582" s="97"/>
      <c r="M582" s="91" t="n">
        <v>0.45</v>
      </c>
      <c r="N582" s="92" t="n">
        <v>32000</v>
      </c>
      <c r="O582" s="92" t="n">
        <v>36000</v>
      </c>
      <c r="S582" s="91" t="n">
        <v>0.55</v>
      </c>
      <c r="T582" s="95" t="n">
        <f aca="false">B582*$AI$23/$AI$567</f>
        <v>258242.811950791</v>
      </c>
      <c r="U582" s="95" t="n">
        <f aca="false">C582*$AI$23/$AI$567</f>
        <v>306663.339191564</v>
      </c>
      <c r="W582" s="91" t="n">
        <v>0.55</v>
      </c>
      <c r="X582" s="95" t="n">
        <f aca="false">F582*$AI$23/$AI$567</f>
        <v>129121.405975395</v>
      </c>
      <c r="Y582" s="95" t="n">
        <f aca="false">G582*$AI$23/$AI$567</f>
        <v>153331.669595782</v>
      </c>
      <c r="Z582" s="80"/>
      <c r="AA582" s="91" t="n">
        <v>0.5</v>
      </c>
      <c r="AB582" s="95" t="n">
        <f aca="false">J582*$AI$23/$AI$567</f>
        <v>129121.405975395</v>
      </c>
      <c r="AC582" s="95" t="n">
        <f aca="false">K582*$AI$23/$AI$567</f>
        <v>153331.669595782</v>
      </c>
      <c r="AD582" s="98"/>
      <c r="AE582" s="91" t="n">
        <v>0.45</v>
      </c>
      <c r="AF582" s="95" t="n">
        <f aca="false">N582*$AI$23/$AI$567</f>
        <v>129121.405975395</v>
      </c>
      <c r="AG582" s="95" t="n">
        <f aca="false">O582*$AI$23/$AI$567</f>
        <v>145261.58172232</v>
      </c>
      <c r="AH582" s="1" t="str">
        <f aca="false">IF(AC580="But Not Over",Y577,"")</f>
        <v/>
      </c>
      <c r="AI582" s="81" t="str">
        <f aca="false">IF(AC580="But Not Over",VLOOKUP(AH582,'CPI Data'!$A$19:$N$117,14),"")</f>
        <v/>
      </c>
    </row>
    <row r="583" customFormat="false" ht="12" hidden="false" customHeight="false" outlineLevel="0" collapsed="false">
      <c r="A583" s="91" t="n">
        <v>0.58</v>
      </c>
      <c r="B583" s="92" t="n">
        <v>76000</v>
      </c>
      <c r="C583" s="92" t="n">
        <v>88000</v>
      </c>
      <c r="E583" s="91" t="n">
        <v>0.58</v>
      </c>
      <c r="F583" s="92" t="n">
        <v>38000</v>
      </c>
      <c r="G583" s="92" t="n">
        <v>44000</v>
      </c>
      <c r="H583" s="64"/>
      <c r="I583" s="91" t="n">
        <v>0.55</v>
      </c>
      <c r="J583" s="92" t="n">
        <v>38000</v>
      </c>
      <c r="K583" s="92" t="n">
        <v>44000</v>
      </c>
      <c r="L583" s="97"/>
      <c r="M583" s="91" t="n">
        <v>0.48</v>
      </c>
      <c r="N583" s="92" t="n">
        <v>36000</v>
      </c>
      <c r="O583" s="92" t="n">
        <v>38000</v>
      </c>
      <c r="S583" s="91" t="n">
        <v>0.58</v>
      </c>
      <c r="T583" s="95" t="n">
        <f aca="false">B583*$AI$23/$AI$567</f>
        <v>306663.339191564</v>
      </c>
      <c r="U583" s="95" t="n">
        <f aca="false">C583*$AI$23/$AI$567</f>
        <v>355083.866432337</v>
      </c>
      <c r="W583" s="91" t="n">
        <v>0.58</v>
      </c>
      <c r="X583" s="95" t="n">
        <f aca="false">F583*$AI$23/$AI$567</f>
        <v>153331.669595782</v>
      </c>
      <c r="Y583" s="95" t="n">
        <f aca="false">G583*$AI$23/$AI$567</f>
        <v>177541.933216169</v>
      </c>
      <c r="Z583" s="80"/>
      <c r="AA583" s="91" t="n">
        <v>0.55</v>
      </c>
      <c r="AB583" s="95" t="n">
        <f aca="false">J583*$AI$23/$AI$567</f>
        <v>153331.669595782</v>
      </c>
      <c r="AC583" s="95" t="n">
        <f aca="false">K583*$AI$23/$AI$567</f>
        <v>177541.933216169</v>
      </c>
      <c r="AD583" s="98"/>
      <c r="AE583" s="91" t="n">
        <v>0.48</v>
      </c>
      <c r="AF583" s="95" t="n">
        <f aca="false">N583*$AI$23/$AI$567</f>
        <v>145261.58172232</v>
      </c>
      <c r="AG583" s="95" t="n">
        <f aca="false">O583*$AI$23/$AI$567</f>
        <v>153331.669595782</v>
      </c>
      <c r="AH583" s="1" t="str">
        <f aca="false">IF(AC581="But Not Over",Y578,"")</f>
        <v/>
      </c>
      <c r="AI583" s="81" t="str">
        <f aca="false">IF(AC581="But Not Over",VLOOKUP(AH583,'CPI Data'!$A$19:$N$117,14),"")</f>
        <v/>
      </c>
    </row>
    <row r="584" customFormat="false" ht="12" hidden="false" customHeight="false" outlineLevel="0" collapsed="false">
      <c r="A584" s="91" t="n">
        <v>0.6</v>
      </c>
      <c r="B584" s="92" t="n">
        <v>88000</v>
      </c>
      <c r="C584" s="92" t="n">
        <v>100000</v>
      </c>
      <c r="E584" s="91" t="n">
        <v>0.6</v>
      </c>
      <c r="F584" s="92" t="n">
        <v>44000</v>
      </c>
      <c r="G584" s="92" t="n">
        <v>50000</v>
      </c>
      <c r="H584" s="64"/>
      <c r="I584" s="91" t="n">
        <v>0.6</v>
      </c>
      <c r="J584" s="92" t="n">
        <v>44000</v>
      </c>
      <c r="K584" s="92" t="n">
        <v>50000</v>
      </c>
      <c r="L584" s="97"/>
      <c r="M584" s="91" t="n">
        <v>0.51</v>
      </c>
      <c r="N584" s="92" t="n">
        <v>38000</v>
      </c>
      <c r="O584" s="92" t="n">
        <v>40000</v>
      </c>
      <c r="S584" s="91" t="n">
        <v>0.6</v>
      </c>
      <c r="T584" s="95" t="n">
        <f aca="false">B584*$AI$23/$AI$567</f>
        <v>355083.866432337</v>
      </c>
      <c r="U584" s="95" t="n">
        <f aca="false">C584*$AI$23/$AI$567</f>
        <v>403504.393673111</v>
      </c>
      <c r="W584" s="91" t="n">
        <v>0.6</v>
      </c>
      <c r="X584" s="95" t="n">
        <f aca="false">F584*$AI$23/$AI$567</f>
        <v>177541.933216169</v>
      </c>
      <c r="Y584" s="95" t="n">
        <f aca="false">G584*$AI$23/$AI$567</f>
        <v>201752.196836555</v>
      </c>
      <c r="Z584" s="80"/>
      <c r="AA584" s="91" t="n">
        <v>0.6</v>
      </c>
      <c r="AB584" s="95" t="n">
        <f aca="false">J584*$AI$23/$AI$567</f>
        <v>177541.933216169</v>
      </c>
      <c r="AC584" s="95" t="n">
        <f aca="false">K584*$AI$23/$AI$567</f>
        <v>201752.196836555</v>
      </c>
      <c r="AD584" s="98"/>
      <c r="AE584" s="91" t="n">
        <v>0.51</v>
      </c>
      <c r="AF584" s="95" t="n">
        <f aca="false">N584*$AI$23/$AI$567</f>
        <v>153331.669595782</v>
      </c>
      <c r="AG584" s="95" t="n">
        <f aca="false">O584*$AI$23/$AI$567</f>
        <v>161401.757469244</v>
      </c>
      <c r="AH584" s="1" t="str">
        <f aca="false">IF(AC582="But Not Over",Y579,"")</f>
        <v/>
      </c>
      <c r="AI584" s="81" t="str">
        <f aca="false">IF(AC582="But Not Over",VLOOKUP(AH584,'CPI Data'!$A$19:$N$117,14),"")</f>
        <v/>
      </c>
    </row>
    <row r="585" customFormat="false" ht="12" hidden="false" customHeight="false" outlineLevel="0" collapsed="false">
      <c r="A585" s="91" t="n">
        <v>0.62</v>
      </c>
      <c r="B585" s="92" t="n">
        <v>100000</v>
      </c>
      <c r="C585" s="92" t="n">
        <v>120000</v>
      </c>
      <c r="E585" s="91" t="n">
        <v>0.62</v>
      </c>
      <c r="F585" s="92" t="n">
        <v>50000</v>
      </c>
      <c r="G585" s="92" t="n">
        <v>60000</v>
      </c>
      <c r="H585" s="64"/>
      <c r="I585" s="91" t="n">
        <v>0.62</v>
      </c>
      <c r="J585" s="92" t="n">
        <v>50000</v>
      </c>
      <c r="K585" s="92" t="n">
        <v>60000</v>
      </c>
      <c r="L585" s="97"/>
      <c r="M585" s="91" t="n">
        <v>0.52</v>
      </c>
      <c r="N585" s="92" t="n">
        <v>40000</v>
      </c>
      <c r="O585" s="92" t="n">
        <v>44000</v>
      </c>
      <c r="S585" s="91" t="n">
        <v>0.62</v>
      </c>
      <c r="T585" s="95" t="n">
        <f aca="false">B585*$AI$23/$AI$567</f>
        <v>403504.393673111</v>
      </c>
      <c r="U585" s="95" t="n">
        <f aca="false">C585*$AI$23/$AI$567</f>
        <v>484205.272407733</v>
      </c>
      <c r="W585" s="91" t="n">
        <v>0.62</v>
      </c>
      <c r="X585" s="95" t="n">
        <f aca="false">F585*$AI$23/$AI$567</f>
        <v>201752.196836555</v>
      </c>
      <c r="Y585" s="95" t="n">
        <f aca="false">G585*$AI$23/$AI$567</f>
        <v>242102.636203866</v>
      </c>
      <c r="Z585" s="80"/>
      <c r="AA585" s="91" t="n">
        <v>0.62</v>
      </c>
      <c r="AB585" s="95" t="n">
        <f aca="false">J585*$AI$23/$AI$567</f>
        <v>201752.196836555</v>
      </c>
      <c r="AC585" s="95" t="n">
        <f aca="false">K585*$AI$23/$AI$567</f>
        <v>242102.636203866</v>
      </c>
      <c r="AD585" s="98"/>
      <c r="AE585" s="91" t="n">
        <v>0.52</v>
      </c>
      <c r="AF585" s="95" t="n">
        <f aca="false">N585*$AI$23/$AI$567</f>
        <v>161401.757469244</v>
      </c>
      <c r="AG585" s="95" t="n">
        <f aca="false">O585*$AI$23/$AI$567</f>
        <v>177541.933216169</v>
      </c>
      <c r="AH585" s="1" t="str">
        <f aca="false">IF(AC583="But Not Over",Y580,"")</f>
        <v/>
      </c>
      <c r="AI585" s="81" t="str">
        <f aca="false">IF(AC583="But Not Over",VLOOKUP(AH585,'CPI Data'!$A$19:$N$117,14),"")</f>
        <v/>
      </c>
    </row>
    <row r="586" customFormat="false" ht="12" hidden="false" customHeight="false" outlineLevel="0" collapsed="false">
      <c r="A586" s="91" t="n">
        <v>0.64</v>
      </c>
      <c r="B586" s="92" t="n">
        <v>120000</v>
      </c>
      <c r="C586" s="92" t="n">
        <v>140000</v>
      </c>
      <c r="E586" s="91" t="n">
        <v>0.64</v>
      </c>
      <c r="F586" s="92" t="n">
        <v>60000</v>
      </c>
      <c r="G586" s="92" t="n">
        <v>70000</v>
      </c>
      <c r="H586" s="64"/>
      <c r="I586" s="91" t="n">
        <v>0.64</v>
      </c>
      <c r="J586" s="92" t="n">
        <v>60000</v>
      </c>
      <c r="K586" s="92" t="n">
        <v>70000</v>
      </c>
      <c r="L586" s="97"/>
      <c r="M586" s="91" t="n">
        <v>0.55</v>
      </c>
      <c r="N586" s="92" t="n">
        <v>44000</v>
      </c>
      <c r="O586" s="92" t="n">
        <v>50000</v>
      </c>
      <c r="S586" s="91" t="n">
        <v>0.64</v>
      </c>
      <c r="T586" s="95" t="n">
        <f aca="false">B586*$AI$23/$AI$567</f>
        <v>484205.272407733</v>
      </c>
      <c r="U586" s="95" t="n">
        <f aca="false">C586*$AI$23/$AI$567</f>
        <v>564906.151142355</v>
      </c>
      <c r="W586" s="91" t="n">
        <v>0.64</v>
      </c>
      <c r="X586" s="95" t="n">
        <f aca="false">F586*$AI$23/$AI$567</f>
        <v>242102.636203866</v>
      </c>
      <c r="Y586" s="95" t="n">
        <f aca="false">G586*$AI$23/$AI$567</f>
        <v>282453.075571178</v>
      </c>
      <c r="Z586" s="80"/>
      <c r="AA586" s="91" t="n">
        <v>0.64</v>
      </c>
      <c r="AB586" s="95" t="n">
        <f aca="false">J586*$AI$23/$AI$567</f>
        <v>242102.636203866</v>
      </c>
      <c r="AC586" s="95" t="n">
        <f aca="false">K586*$AI$23/$AI$567</f>
        <v>282453.075571178</v>
      </c>
      <c r="AD586" s="98"/>
      <c r="AE586" s="91" t="n">
        <v>0.55</v>
      </c>
      <c r="AF586" s="95" t="n">
        <f aca="false">N586*$AI$23/$AI$567</f>
        <v>177541.933216169</v>
      </c>
      <c r="AG586" s="95" t="n">
        <f aca="false">O586*$AI$23/$AI$567</f>
        <v>201752.196836555</v>
      </c>
      <c r="AH586" s="1" t="str">
        <f aca="false">IF(AC584="But Not Over",Y581,"")</f>
        <v/>
      </c>
      <c r="AI586" s="81" t="str">
        <f aca="false">IF(AC584="But Not Over",VLOOKUP(AH586,'CPI Data'!$A$19:$N$117,14),"")</f>
        <v/>
      </c>
    </row>
    <row r="587" customFormat="false" ht="12" hidden="false" customHeight="false" outlineLevel="0" collapsed="false">
      <c r="A587" s="91" t="n">
        <v>0.66</v>
      </c>
      <c r="B587" s="92" t="n">
        <v>140000</v>
      </c>
      <c r="C587" s="92" t="n">
        <v>160000</v>
      </c>
      <c r="E587" s="91" t="n">
        <v>0.66</v>
      </c>
      <c r="F587" s="92" t="n">
        <v>70000</v>
      </c>
      <c r="G587" s="92" t="n">
        <v>80000</v>
      </c>
      <c r="H587" s="64"/>
      <c r="I587" s="91" t="n">
        <v>0.66</v>
      </c>
      <c r="J587" s="92" t="n">
        <v>70000</v>
      </c>
      <c r="K587" s="92" t="n">
        <v>80000</v>
      </c>
      <c r="L587" s="97"/>
      <c r="M587" s="91" t="n">
        <v>0.56</v>
      </c>
      <c r="N587" s="92" t="n">
        <v>50000</v>
      </c>
      <c r="O587" s="92" t="n">
        <v>52000</v>
      </c>
      <c r="S587" s="91" t="n">
        <v>0.66</v>
      </c>
      <c r="T587" s="95" t="n">
        <f aca="false">B587*$AI$23/$AI$567</f>
        <v>564906.151142355</v>
      </c>
      <c r="U587" s="95" t="n">
        <f aca="false">C587*$AI$23/$AI$567</f>
        <v>645607.029876977</v>
      </c>
      <c r="W587" s="91" t="n">
        <v>0.66</v>
      </c>
      <c r="X587" s="95" t="n">
        <f aca="false">F587*$AI$23/$AI$567</f>
        <v>282453.075571178</v>
      </c>
      <c r="Y587" s="95" t="n">
        <f aca="false">G587*$AI$23/$AI$567</f>
        <v>322803.514938489</v>
      </c>
      <c r="Z587" s="80"/>
      <c r="AA587" s="91" t="n">
        <v>0.66</v>
      </c>
      <c r="AB587" s="95" t="n">
        <f aca="false">J587*$AI$23/$AI$567</f>
        <v>282453.075571178</v>
      </c>
      <c r="AC587" s="95" t="n">
        <f aca="false">K587*$AI$23/$AI$567</f>
        <v>322803.514938489</v>
      </c>
      <c r="AD587" s="98"/>
      <c r="AE587" s="91" t="n">
        <v>0.56</v>
      </c>
      <c r="AF587" s="95" t="n">
        <f aca="false">N587*$AI$23/$AI$567</f>
        <v>201752.196836555</v>
      </c>
      <c r="AG587" s="95" t="n">
        <f aca="false">O587*$AI$23/$AI$567</f>
        <v>209822.284710018</v>
      </c>
      <c r="AH587" s="1" t="str">
        <f aca="false">IF(AC585="But Not Over",Y582,"")</f>
        <v/>
      </c>
      <c r="AI587" s="81" t="str">
        <f aca="false">IF(AC585="But Not Over",VLOOKUP(AH587,'CPI Data'!$A$19:$N$117,14),"")</f>
        <v/>
      </c>
    </row>
    <row r="588" customFormat="false" ht="12" hidden="false" customHeight="false" outlineLevel="0" collapsed="false">
      <c r="A588" s="91" t="n">
        <v>0.68</v>
      </c>
      <c r="B588" s="92" t="n">
        <v>160000</v>
      </c>
      <c r="C588" s="92" t="n">
        <v>180000</v>
      </c>
      <c r="E588" s="91" t="n">
        <v>0.68</v>
      </c>
      <c r="F588" s="92" t="n">
        <v>80000</v>
      </c>
      <c r="G588" s="92" t="n">
        <v>90000</v>
      </c>
      <c r="H588" s="64"/>
      <c r="I588" s="91" t="n">
        <v>0.68</v>
      </c>
      <c r="J588" s="92" t="n">
        <v>80000</v>
      </c>
      <c r="K588" s="92" t="n">
        <v>90000</v>
      </c>
      <c r="L588" s="97"/>
      <c r="M588" s="91" t="n">
        <v>0.58</v>
      </c>
      <c r="N588" s="92" t="n">
        <v>52000</v>
      </c>
      <c r="O588" s="92" t="n">
        <v>64000</v>
      </c>
      <c r="S588" s="91" t="n">
        <v>0.68</v>
      </c>
      <c r="T588" s="95" t="n">
        <f aca="false">B588*$AI$23/$AI$567</f>
        <v>645607.029876977</v>
      </c>
      <c r="U588" s="95" t="n">
        <f aca="false">C588*$AI$23/$AI$567</f>
        <v>726307.908611599</v>
      </c>
      <c r="W588" s="91" t="n">
        <v>0.68</v>
      </c>
      <c r="X588" s="95" t="n">
        <f aca="false">F588*$AI$23/$AI$567</f>
        <v>322803.514938489</v>
      </c>
      <c r="Y588" s="95" t="n">
        <f aca="false">G588*$AI$23/$AI$567</f>
        <v>363153.9543058</v>
      </c>
      <c r="Z588" s="80"/>
      <c r="AA588" s="91" t="n">
        <v>0.68</v>
      </c>
      <c r="AB588" s="95" t="n">
        <f aca="false">J588*$AI$23/$AI$567</f>
        <v>322803.514938489</v>
      </c>
      <c r="AC588" s="95" t="n">
        <f aca="false">K588*$AI$23/$AI$567</f>
        <v>363153.9543058</v>
      </c>
      <c r="AD588" s="98"/>
      <c r="AE588" s="91" t="n">
        <v>0.58</v>
      </c>
      <c r="AF588" s="95" t="n">
        <f aca="false">N588*$AI$23/$AI$567</f>
        <v>209822.284710018</v>
      </c>
      <c r="AG588" s="95" t="n">
        <f aca="false">O588*$AI$23/$AI$567</f>
        <v>258242.811950791</v>
      </c>
      <c r="AH588" s="1" t="str">
        <f aca="false">IF(AC586="But Not Over",Y583,"")</f>
        <v/>
      </c>
      <c r="AI588" s="81" t="str">
        <f aca="false">IF(AC586="But Not Over",VLOOKUP(AH588,'CPI Data'!$A$19:$N$117,14),"")</f>
        <v/>
      </c>
    </row>
    <row r="589" customFormat="false" ht="12" hidden="false" customHeight="false" outlineLevel="0" collapsed="false">
      <c r="A589" s="91" t="n">
        <v>0.69</v>
      </c>
      <c r="B589" s="92" t="n">
        <v>180000</v>
      </c>
      <c r="C589" s="92" t="n">
        <v>200000</v>
      </c>
      <c r="E589" s="91" t="n">
        <v>0.69</v>
      </c>
      <c r="F589" s="92" t="n">
        <v>90000</v>
      </c>
      <c r="G589" s="92" t="n">
        <v>100000</v>
      </c>
      <c r="H589" s="64"/>
      <c r="I589" s="91" t="n">
        <v>0.69</v>
      </c>
      <c r="J589" s="92" t="n">
        <v>90000</v>
      </c>
      <c r="K589" s="92" t="n">
        <v>100000</v>
      </c>
      <c r="L589" s="97"/>
      <c r="M589" s="91" t="n">
        <v>0.59</v>
      </c>
      <c r="N589" s="92" t="n">
        <v>64000</v>
      </c>
      <c r="O589" s="92" t="n">
        <v>70000</v>
      </c>
      <c r="S589" s="91" t="n">
        <v>0.69</v>
      </c>
      <c r="T589" s="95" t="n">
        <f aca="false">B589*$AI$23/$AI$567</f>
        <v>726307.908611599</v>
      </c>
      <c r="U589" s="95" t="n">
        <f aca="false">C589*$AI$23/$AI$567</f>
        <v>807008.787346222</v>
      </c>
      <c r="W589" s="91" t="n">
        <v>0.69</v>
      </c>
      <c r="X589" s="95" t="n">
        <f aca="false">F589*$AI$23/$AI$567</f>
        <v>363153.9543058</v>
      </c>
      <c r="Y589" s="95" t="n">
        <f aca="false">G589*$AI$23/$AI$567</f>
        <v>403504.393673111</v>
      </c>
      <c r="Z589" s="80"/>
      <c r="AA589" s="91" t="n">
        <v>0.69</v>
      </c>
      <c r="AB589" s="95" t="n">
        <f aca="false">J589*$AI$23/$AI$567</f>
        <v>363153.9543058</v>
      </c>
      <c r="AC589" s="95" t="n">
        <f aca="false">K589*$AI$23/$AI$567</f>
        <v>403504.393673111</v>
      </c>
      <c r="AD589" s="98"/>
      <c r="AE589" s="91" t="n">
        <v>0.59</v>
      </c>
      <c r="AF589" s="95" t="n">
        <f aca="false">N589*$AI$23/$AI$567</f>
        <v>258242.811950791</v>
      </c>
      <c r="AG589" s="95" t="n">
        <f aca="false">O589*$AI$23/$AI$567</f>
        <v>282453.075571178</v>
      </c>
      <c r="AH589" s="1" t="str">
        <f aca="false">IF(AC587="But Not Over",Y584,"")</f>
        <v/>
      </c>
      <c r="AI589" s="81" t="str">
        <f aca="false">IF(AC587="But Not Over",VLOOKUP(AH589,'CPI Data'!$A$19:$N$117,14),"")</f>
        <v/>
      </c>
    </row>
    <row r="590" customFormat="false" ht="12" hidden="false" customHeight="false" outlineLevel="0" collapsed="false">
      <c r="A590" s="91" t="n">
        <v>0.7</v>
      </c>
      <c r="B590" s="92" t="n">
        <v>200000</v>
      </c>
      <c r="C590" s="95" t="s">
        <v>18</v>
      </c>
      <c r="E590" s="91" t="n">
        <v>0.7</v>
      </c>
      <c r="F590" s="92" t="n">
        <v>100000</v>
      </c>
      <c r="G590" s="95" t="s">
        <v>18</v>
      </c>
      <c r="H590" s="64"/>
      <c r="I590" s="91" t="n">
        <v>0.7</v>
      </c>
      <c r="J590" s="92" t="n">
        <v>100000</v>
      </c>
      <c r="K590" s="95" t="s">
        <v>18</v>
      </c>
      <c r="L590" s="97"/>
      <c r="M590" s="91" t="n">
        <v>0.61</v>
      </c>
      <c r="N590" s="92" t="n">
        <v>70000</v>
      </c>
      <c r="O590" s="92" t="n">
        <v>76000</v>
      </c>
      <c r="S590" s="91" t="n">
        <v>0.7</v>
      </c>
      <c r="T590" s="95" t="n">
        <f aca="false">B590*$AI$23/$AI$567</f>
        <v>807008.787346222</v>
      </c>
      <c r="U590" s="79" t="s">
        <v>18</v>
      </c>
      <c r="W590" s="91" t="n">
        <v>0.7</v>
      </c>
      <c r="X590" s="95" t="n">
        <f aca="false">F590*$AI$23/$AI$567</f>
        <v>403504.393673111</v>
      </c>
      <c r="Y590" s="79" t="s">
        <v>18</v>
      </c>
      <c r="Z590" s="80"/>
      <c r="AA590" s="91" t="n">
        <v>0.7</v>
      </c>
      <c r="AB590" s="95" t="n">
        <f aca="false">J590*$AI$23/$AI$567</f>
        <v>403504.393673111</v>
      </c>
      <c r="AC590" s="79" t="s">
        <v>18</v>
      </c>
      <c r="AD590" s="98"/>
      <c r="AE590" s="91" t="n">
        <v>0.61</v>
      </c>
      <c r="AF590" s="95" t="n">
        <f aca="false">N590*$AI$23/$AI$567</f>
        <v>282453.075571178</v>
      </c>
      <c r="AG590" s="95" t="n">
        <f aca="false">O590*$AI$23/$AI$567</f>
        <v>306663.339191564</v>
      </c>
      <c r="AH590" s="1" t="str">
        <f aca="false">IF(AC588="But Not Over",Y585,"")</f>
        <v/>
      </c>
      <c r="AI590" s="81" t="str">
        <f aca="false">IF(AC588="But Not Over",VLOOKUP(AH590,'CPI Data'!$A$19:$N$117,14),"")</f>
        <v/>
      </c>
    </row>
    <row r="591" customFormat="false" ht="12" hidden="false" customHeight="false" outlineLevel="0" collapsed="false">
      <c r="A591" s="91"/>
      <c r="B591" s="92"/>
      <c r="E591" s="91"/>
      <c r="F591" s="92"/>
      <c r="H591" s="64"/>
      <c r="I591" s="91"/>
      <c r="J591" s="92"/>
      <c r="L591" s="97"/>
      <c r="M591" s="91" t="n">
        <v>0.62</v>
      </c>
      <c r="N591" s="92" t="n">
        <v>76000</v>
      </c>
      <c r="O591" s="92" t="n">
        <v>80000</v>
      </c>
      <c r="S591" s="91"/>
      <c r="W591" s="91"/>
      <c r="Z591" s="80"/>
      <c r="AA591" s="91"/>
      <c r="AD591" s="98"/>
      <c r="AE591" s="91" t="n">
        <v>0.62</v>
      </c>
      <c r="AF591" s="95" t="n">
        <f aca="false">N591*$AI$23/$AI$567</f>
        <v>306663.339191564</v>
      </c>
      <c r="AG591" s="95" t="n">
        <f aca="false">O591*$AI$23/$AI$567</f>
        <v>322803.514938489</v>
      </c>
      <c r="AH591" s="1" t="str">
        <f aca="false">IF(AC589="But Not Over",Y586,"")</f>
        <v/>
      </c>
      <c r="AI591" s="81" t="str">
        <f aca="false">IF(AC589="But Not Over",VLOOKUP(AH591,'CPI Data'!$A$19:$N$117,14),"")</f>
        <v/>
      </c>
    </row>
    <row r="592" customFormat="false" ht="12" hidden="false" customHeight="false" outlineLevel="0" collapsed="false">
      <c r="A592" s="64"/>
      <c r="E592" s="64"/>
      <c r="H592" s="64"/>
      <c r="I592" s="64"/>
      <c r="L592" s="97"/>
      <c r="M592" s="91" t="n">
        <v>0.63</v>
      </c>
      <c r="N592" s="92" t="n">
        <v>80000</v>
      </c>
      <c r="O592" s="92" t="n">
        <v>88000</v>
      </c>
      <c r="S592" s="64"/>
      <c r="W592" s="64"/>
      <c r="Z592" s="80"/>
      <c r="AA592" s="64"/>
      <c r="AD592" s="98"/>
      <c r="AE592" s="91" t="n">
        <v>0.63</v>
      </c>
      <c r="AF592" s="95" t="n">
        <f aca="false">N592*$AI$23/$AI$567</f>
        <v>322803.514938489</v>
      </c>
      <c r="AG592" s="95" t="n">
        <f aca="false">O592*$AI$23/$AI$567</f>
        <v>355083.866432337</v>
      </c>
      <c r="AH592" s="1" t="str">
        <f aca="false">IF(AC590="But Not Over",Y587,"")</f>
        <v/>
      </c>
      <c r="AI592" s="81" t="str">
        <f aca="false">IF(AC590="But Not Over",VLOOKUP(AH592,'CPI Data'!$A$19:$N$117,14),"")</f>
        <v/>
      </c>
    </row>
    <row r="593" customFormat="false" ht="12" hidden="false" customHeight="false" outlineLevel="0" collapsed="false">
      <c r="A593" s="64"/>
      <c r="E593" s="64"/>
      <c r="H593" s="64"/>
      <c r="I593" s="64"/>
      <c r="L593" s="97"/>
      <c r="M593" s="91" t="n">
        <v>0.64</v>
      </c>
      <c r="N593" s="92" t="n">
        <v>88000</v>
      </c>
      <c r="O593" s="92" t="n">
        <v>100000</v>
      </c>
      <c r="S593" s="64"/>
      <c r="W593" s="64"/>
      <c r="Z593" s="80"/>
      <c r="AA593" s="64"/>
      <c r="AD593" s="98"/>
      <c r="AE593" s="91" t="n">
        <v>0.64</v>
      </c>
      <c r="AF593" s="95" t="n">
        <f aca="false">N593*$AI$23/$AI$567</f>
        <v>355083.866432337</v>
      </c>
      <c r="AG593" s="95" t="n">
        <f aca="false">O593*$AI$23/$AI$567</f>
        <v>403504.393673111</v>
      </c>
      <c r="AH593" s="1" t="str">
        <f aca="false">IF(AC591="But Not Over",Y588,"")</f>
        <v/>
      </c>
      <c r="AI593" s="81" t="str">
        <f aca="false">IF(AC591="But Not Over",VLOOKUP(AH593,'CPI Data'!$A$19:$N$117,14),"")</f>
        <v/>
      </c>
    </row>
    <row r="594" customFormat="false" ht="12" hidden="false" customHeight="false" outlineLevel="0" collapsed="false">
      <c r="A594" s="64"/>
      <c r="E594" s="64"/>
      <c r="H594" s="64"/>
      <c r="I594" s="64"/>
      <c r="L594" s="97"/>
      <c r="M594" s="91" t="n">
        <v>0.66</v>
      </c>
      <c r="N594" s="92" t="n">
        <v>100000</v>
      </c>
      <c r="O594" s="92" t="n">
        <v>120000</v>
      </c>
      <c r="S594" s="64"/>
      <c r="W594" s="64"/>
      <c r="Z594" s="80"/>
      <c r="AA594" s="64"/>
      <c r="AD594" s="98"/>
      <c r="AE594" s="91" t="n">
        <v>0.66</v>
      </c>
      <c r="AF594" s="95" t="n">
        <f aca="false">N594*$AI$23/$AI$567</f>
        <v>403504.393673111</v>
      </c>
      <c r="AG594" s="95" t="n">
        <f aca="false">O594*$AI$23/$AI$567</f>
        <v>484205.272407733</v>
      </c>
      <c r="AH594" s="1" t="str">
        <f aca="false">IF(AC592="But Not Over",Y589,"")</f>
        <v/>
      </c>
      <c r="AI594" s="81" t="str">
        <f aca="false">IF(AC592="But Not Over",VLOOKUP(AH594,'CPI Data'!$A$19:$N$117,14),"")</f>
        <v/>
      </c>
    </row>
    <row r="595" customFormat="false" ht="12" hidden="false" customHeight="false" outlineLevel="0" collapsed="false">
      <c r="A595" s="64"/>
      <c r="E595" s="64"/>
      <c r="H595" s="64"/>
      <c r="I595" s="64"/>
      <c r="L595" s="97"/>
      <c r="M595" s="91" t="n">
        <v>0.67</v>
      </c>
      <c r="N595" s="92" t="n">
        <v>120000</v>
      </c>
      <c r="O595" s="92" t="n">
        <v>140000</v>
      </c>
      <c r="S595" s="64"/>
      <c r="W595" s="64"/>
      <c r="Z595" s="80"/>
      <c r="AA595" s="64"/>
      <c r="AD595" s="98"/>
      <c r="AE595" s="91" t="n">
        <v>0.67</v>
      </c>
      <c r="AF595" s="95" t="n">
        <f aca="false">N595*$AI$23/$AI$567</f>
        <v>484205.272407733</v>
      </c>
      <c r="AG595" s="95" t="n">
        <f aca="false">O595*$AI$23/$AI$567</f>
        <v>564906.151142355</v>
      </c>
      <c r="AH595" s="1" t="str">
        <f aca="false">IF(AC593="But Not Over",Y590,"")</f>
        <v/>
      </c>
      <c r="AI595" s="81" t="str">
        <f aca="false">IF(AC593="But Not Over",VLOOKUP(AH595,'CPI Data'!$A$19:$N$117,14),"")</f>
        <v/>
      </c>
    </row>
    <row r="596" customFormat="false" ht="12" hidden="false" customHeight="false" outlineLevel="0" collapsed="false">
      <c r="A596" s="64"/>
      <c r="E596" s="64"/>
      <c r="H596" s="64"/>
      <c r="I596" s="64"/>
      <c r="L596" s="97"/>
      <c r="M596" s="91" t="n">
        <v>0.68</v>
      </c>
      <c r="N596" s="92" t="n">
        <v>140000</v>
      </c>
      <c r="O596" s="92" t="n">
        <v>160000</v>
      </c>
      <c r="S596" s="64"/>
      <c r="W596" s="64"/>
      <c r="Z596" s="80"/>
      <c r="AA596" s="64"/>
      <c r="AD596" s="98"/>
      <c r="AE596" s="91" t="n">
        <v>0.68</v>
      </c>
      <c r="AF596" s="95" t="n">
        <f aca="false">N596*$AI$23/$AI$567</f>
        <v>564906.151142355</v>
      </c>
      <c r="AG596" s="95" t="n">
        <f aca="false">O596*$AI$23/$AI$567</f>
        <v>645607.029876977</v>
      </c>
      <c r="AH596" s="1" t="str">
        <f aca="false">IF(AC594="But Not Over",Y591,"")</f>
        <v/>
      </c>
      <c r="AI596" s="81" t="str">
        <f aca="false">IF(AC594="But Not Over",VLOOKUP(AH596,'CPI Data'!$A$19:$N$117,14),"")</f>
        <v/>
      </c>
    </row>
    <row r="597" customFormat="false" ht="12" hidden="false" customHeight="false" outlineLevel="0" collapsed="false">
      <c r="A597" s="64"/>
      <c r="E597" s="64"/>
      <c r="H597" s="64"/>
      <c r="I597" s="64"/>
      <c r="L597" s="97"/>
      <c r="M597" s="91" t="n">
        <v>0.69</v>
      </c>
      <c r="N597" s="92" t="n">
        <v>160000</v>
      </c>
      <c r="O597" s="92" t="n">
        <v>180000</v>
      </c>
      <c r="S597" s="64"/>
      <c r="W597" s="64"/>
      <c r="Z597" s="80"/>
      <c r="AA597" s="64"/>
      <c r="AD597" s="98"/>
      <c r="AE597" s="91" t="n">
        <v>0.69</v>
      </c>
      <c r="AF597" s="95" t="n">
        <f aca="false">N597*$AI$23/$AI$567</f>
        <v>645607.029876977</v>
      </c>
      <c r="AG597" s="95" t="n">
        <f aca="false">O597*$AI$23/$AI$567</f>
        <v>726307.908611599</v>
      </c>
      <c r="AH597" s="1" t="str">
        <f aca="false">IF(AC595="But Not Over",Y592,"")</f>
        <v/>
      </c>
      <c r="AI597" s="81" t="str">
        <f aca="false">IF(AC595="But Not Over",VLOOKUP(AH597,'CPI Data'!$A$19:$N$117,14),"")</f>
        <v/>
      </c>
    </row>
    <row r="598" customFormat="false" ht="12" hidden="false" customHeight="false" outlineLevel="0" collapsed="false">
      <c r="A598" s="64"/>
      <c r="E598" s="64"/>
      <c r="H598" s="64"/>
      <c r="I598" s="64"/>
      <c r="L598" s="97"/>
      <c r="M598" s="91" t="n">
        <v>0.7</v>
      </c>
      <c r="N598" s="92" t="n">
        <v>180000</v>
      </c>
      <c r="O598" s="95" t="s">
        <v>18</v>
      </c>
      <c r="S598" s="64"/>
      <c r="W598" s="64"/>
      <c r="Z598" s="80"/>
      <c r="AA598" s="64"/>
      <c r="AD598" s="98"/>
      <c r="AE598" s="91" t="n">
        <v>0.7</v>
      </c>
      <c r="AF598" s="95" t="n">
        <f aca="false">N598*$AI$23/$AI$567</f>
        <v>726307.908611599</v>
      </c>
      <c r="AG598" s="79" t="s">
        <v>18</v>
      </c>
      <c r="AH598" s="1" t="str">
        <f aca="false">IF(AC596="But Not Over",Y593,"")</f>
        <v/>
      </c>
      <c r="AI598" s="81" t="str">
        <f aca="false">IF(AC596="But Not Over",VLOOKUP(AH598,'CPI Data'!$A$19:$N$117,14),"")</f>
        <v/>
      </c>
    </row>
    <row r="599" customFormat="false" ht="12" hidden="false" customHeight="true" outlineLevel="0" collapsed="false">
      <c r="A599" s="122" t="s">
        <v>36</v>
      </c>
      <c r="B599" s="42"/>
      <c r="C599" s="42"/>
      <c r="E599" s="42"/>
      <c r="F599" s="42"/>
      <c r="G599" s="42"/>
      <c r="H599" s="67"/>
      <c r="I599" s="42"/>
      <c r="J599" s="42"/>
      <c r="K599" s="42"/>
      <c r="L599" s="42"/>
      <c r="M599" s="42"/>
      <c r="N599" s="42"/>
      <c r="O599" s="42"/>
      <c r="S599" s="122" t="s">
        <v>36</v>
      </c>
      <c r="T599" s="45"/>
      <c r="U599" s="45"/>
      <c r="W599" s="42"/>
      <c r="X599" s="45"/>
      <c r="Y599" s="45"/>
      <c r="Z599" s="68"/>
      <c r="AA599" s="42"/>
      <c r="AB599" s="45"/>
      <c r="AC599" s="45"/>
      <c r="AD599" s="47"/>
      <c r="AE599" s="42"/>
      <c r="AF599" s="45"/>
      <c r="AG599" s="45"/>
      <c r="AH599" s="1" t="str">
        <f aca="false">IF(AC597="But Not Over",Y594,"")</f>
        <v/>
      </c>
      <c r="AI599" s="81" t="str">
        <f aca="false">IF(AC597="But Not Over",VLOOKUP(AH599,'CPI Data'!$A$19:$N$117,14),"")</f>
        <v/>
      </c>
    </row>
    <row r="600" customFormat="false" ht="12" hidden="false" customHeight="false" outlineLevel="0" collapsed="false">
      <c r="A600" s="64"/>
      <c r="E600" s="64"/>
      <c r="H600" s="64"/>
      <c r="I600" s="64"/>
      <c r="L600" s="97"/>
      <c r="M600" s="64"/>
      <c r="S600" s="64"/>
      <c r="W600" s="64"/>
      <c r="Z600" s="80"/>
      <c r="AA600" s="64"/>
      <c r="AD600" s="98"/>
      <c r="AE600" s="64"/>
      <c r="AH600" s="1" t="str">
        <f aca="false">IF(AC598="But Not Over",Y595,"")</f>
        <v/>
      </c>
      <c r="AI600" s="81" t="str">
        <f aca="false">IF(AC598="But Not Over",VLOOKUP(AH600,'CPI Data'!$A$19:$N$117,14),"")</f>
        <v/>
      </c>
    </row>
    <row r="601" customFormat="false" ht="12" hidden="false" customHeight="false" outlineLevel="0" collapsed="false">
      <c r="A601" s="64"/>
      <c r="E601" s="64"/>
      <c r="H601" s="64"/>
      <c r="I601" s="64"/>
      <c r="L601" s="97"/>
      <c r="M601" s="64"/>
      <c r="S601" s="64"/>
      <c r="W601" s="64"/>
      <c r="Z601" s="80"/>
      <c r="AA601" s="64"/>
      <c r="AD601" s="98"/>
      <c r="AE601" s="64"/>
      <c r="AH601" s="1" t="str">
        <f aca="false">IF(AC599="But Not Over",Y596,"")</f>
        <v/>
      </c>
      <c r="AI601" s="81" t="str">
        <f aca="false">IF(AC599="But Not Over",VLOOKUP(AH601,'CPI Data'!$A$19:$N$117,14),"")</f>
        <v/>
      </c>
    </row>
    <row r="602" customFormat="false" ht="12.75" hidden="false" customHeight="false" outlineLevel="0" collapsed="false">
      <c r="A602" s="64"/>
      <c r="B602" s="74"/>
      <c r="C602" s="43" t="s">
        <v>7</v>
      </c>
      <c r="E602" s="64"/>
      <c r="G602" s="75" t="n">
        <v>1975</v>
      </c>
      <c r="H602" s="75"/>
      <c r="I602" s="75"/>
      <c r="J602" s="74"/>
      <c r="L602" s="97"/>
      <c r="M602" s="64"/>
      <c r="N602" s="74"/>
      <c r="S602" s="64"/>
      <c r="T602" s="77"/>
      <c r="U602" s="69" t="s">
        <v>21</v>
      </c>
      <c r="W602" s="64"/>
      <c r="Y602" s="75" t="n">
        <v>1975</v>
      </c>
      <c r="Z602" s="75"/>
      <c r="AA602" s="75"/>
      <c r="AB602" s="46" t="str">
        <f aca="false">CONCATENATE("CPI: ",AI607)</f>
        <v>CPI: 53.8</v>
      </c>
      <c r="AD602" s="98"/>
      <c r="AE602" s="64"/>
      <c r="AF602" s="77"/>
      <c r="AH602" s="1" t="str">
        <f aca="false">IF(AC600="But Not Over",Y597,"")</f>
        <v/>
      </c>
      <c r="AI602" s="81" t="str">
        <f aca="false">IF(AC600="But Not Over",VLOOKUP(AH602,'CPI Data'!$A$19:$N$117,14),"")</f>
        <v/>
      </c>
    </row>
    <row r="603" customFormat="false" ht="12" hidden="false" customHeight="false" outlineLevel="0" collapsed="false">
      <c r="A603" s="49"/>
      <c r="B603" s="49" t="s">
        <v>8</v>
      </c>
      <c r="C603" s="50"/>
      <c r="D603" s="50"/>
      <c r="E603" s="49"/>
      <c r="F603" s="49" t="s">
        <v>9</v>
      </c>
      <c r="G603" s="50"/>
      <c r="H603" s="49"/>
      <c r="I603" s="49"/>
      <c r="J603" s="49" t="s">
        <v>10</v>
      </c>
      <c r="K603" s="48"/>
      <c r="L603" s="48"/>
      <c r="M603" s="48"/>
      <c r="N603" s="49" t="s">
        <v>11</v>
      </c>
      <c r="O603" s="50"/>
      <c r="S603" s="49"/>
      <c r="T603" s="51" t="s">
        <v>8</v>
      </c>
      <c r="U603" s="99"/>
      <c r="V603" s="53"/>
      <c r="W603" s="49"/>
      <c r="X603" s="51" t="s">
        <v>9</v>
      </c>
      <c r="Y603" s="99"/>
      <c r="Z603" s="54"/>
      <c r="AA603" s="49"/>
      <c r="AB603" s="51" t="s">
        <v>10</v>
      </c>
      <c r="AC603" s="52"/>
      <c r="AD603" s="55"/>
      <c r="AE603" s="48"/>
      <c r="AF603" s="51" t="s">
        <v>11</v>
      </c>
      <c r="AG603" s="99"/>
      <c r="AH603" s="1" t="str">
        <f aca="false">IF(AC601="But Not Over",Y598,"")</f>
        <v/>
      </c>
      <c r="AI603" s="81" t="str">
        <f aca="false">IF(AC601="But Not Over",VLOOKUP(AH603,'CPI Data'!$A$19:$N$117,14),"")</f>
        <v/>
      </c>
    </row>
    <row r="604" customFormat="false" ht="12" hidden="false" customHeight="false" outlineLevel="0" collapsed="false">
      <c r="A604" s="56" t="s">
        <v>12</v>
      </c>
      <c r="B604" s="57" t="s">
        <v>13</v>
      </c>
      <c r="C604" s="57"/>
      <c r="D604" s="100"/>
      <c r="E604" s="56" t="s">
        <v>12</v>
      </c>
      <c r="F604" s="57" t="s">
        <v>13</v>
      </c>
      <c r="G604" s="57"/>
      <c r="H604" s="100"/>
      <c r="I604" s="56" t="s">
        <v>12</v>
      </c>
      <c r="J604" s="57" t="s">
        <v>13</v>
      </c>
      <c r="K604" s="57"/>
      <c r="L604" s="106"/>
      <c r="M604" s="56" t="s">
        <v>12</v>
      </c>
      <c r="N604" s="57" t="s">
        <v>13</v>
      </c>
      <c r="O604" s="57"/>
      <c r="S604" s="56" t="s">
        <v>12</v>
      </c>
      <c r="T604" s="58" t="s">
        <v>13</v>
      </c>
      <c r="U604" s="58"/>
      <c r="V604" s="101"/>
      <c r="W604" s="56" t="s">
        <v>12</v>
      </c>
      <c r="X604" s="58" t="s">
        <v>13</v>
      </c>
      <c r="Y604" s="58"/>
      <c r="Z604" s="101"/>
      <c r="AA604" s="56" t="s">
        <v>12</v>
      </c>
      <c r="AB604" s="58" t="s">
        <v>13</v>
      </c>
      <c r="AC604" s="58"/>
      <c r="AD604" s="107"/>
      <c r="AE604" s="56" t="s">
        <v>12</v>
      </c>
      <c r="AF604" s="58" t="s">
        <v>13</v>
      </c>
      <c r="AG604" s="58"/>
      <c r="AH604" s="1" t="str">
        <f aca="false">IF(AC602="But Not Over",Y599,"")</f>
        <v/>
      </c>
      <c r="AI604" s="81" t="str">
        <f aca="false">IF(AC602="But Not Over",VLOOKUP(AH604,'CPI Data'!$A$19:$N$117,14),"")</f>
        <v/>
      </c>
    </row>
    <row r="605" customFormat="false" ht="12" hidden="false" customHeight="false" outlineLevel="0" collapsed="false">
      <c r="A605" s="59" t="s">
        <v>14</v>
      </c>
      <c r="B605" s="60" t="s">
        <v>15</v>
      </c>
      <c r="C605" s="60" t="s">
        <v>16</v>
      </c>
      <c r="D605" s="100"/>
      <c r="E605" s="59" t="s">
        <v>14</v>
      </c>
      <c r="F605" s="60" t="s">
        <v>15</v>
      </c>
      <c r="G605" s="60" t="s">
        <v>16</v>
      </c>
      <c r="H605" s="100"/>
      <c r="I605" s="59" t="s">
        <v>14</v>
      </c>
      <c r="J605" s="60" t="s">
        <v>15</v>
      </c>
      <c r="K605" s="60" t="s">
        <v>16</v>
      </c>
      <c r="L605" s="106"/>
      <c r="M605" s="59" t="s">
        <v>14</v>
      </c>
      <c r="N605" s="60" t="s">
        <v>15</v>
      </c>
      <c r="O605" s="60" t="s">
        <v>16</v>
      </c>
      <c r="S605" s="59" t="s">
        <v>14</v>
      </c>
      <c r="T605" s="61" t="s">
        <v>15</v>
      </c>
      <c r="U605" s="61" t="s">
        <v>16</v>
      </c>
      <c r="V605" s="101"/>
      <c r="W605" s="59" t="s">
        <v>14</v>
      </c>
      <c r="X605" s="61" t="s">
        <v>15</v>
      </c>
      <c r="Y605" s="61" t="s">
        <v>16</v>
      </c>
      <c r="Z605" s="101"/>
      <c r="AA605" s="59" t="s">
        <v>14</v>
      </c>
      <c r="AB605" s="61" t="s">
        <v>15</v>
      </c>
      <c r="AC605" s="61" t="s">
        <v>16</v>
      </c>
      <c r="AD605" s="107"/>
      <c r="AE605" s="59" t="s">
        <v>14</v>
      </c>
      <c r="AF605" s="61" t="s">
        <v>15</v>
      </c>
      <c r="AG605" s="61" t="s">
        <v>16</v>
      </c>
      <c r="AH605" s="1" t="str">
        <f aca="false">IF(AC603="But Not Over",Y600,"")</f>
        <v/>
      </c>
      <c r="AI605" s="81" t="str">
        <f aca="false">IF(AC603="But Not Over",VLOOKUP(AH605,'CPI Data'!$A$19:$N$117,14),"")</f>
        <v/>
      </c>
    </row>
    <row r="606" customFormat="false" ht="12" hidden="false" customHeight="false" outlineLevel="0" collapsed="false">
      <c r="A606" s="91" t="n">
        <v>0.14</v>
      </c>
      <c r="B606" s="95" t="n">
        <v>0</v>
      </c>
      <c r="C606" s="95" t="n">
        <v>1000</v>
      </c>
      <c r="D606" s="95"/>
      <c r="E606" s="91" t="n">
        <v>0.14</v>
      </c>
      <c r="F606" s="95" t="n">
        <v>0</v>
      </c>
      <c r="G606" s="95" t="n">
        <v>500</v>
      </c>
      <c r="H606" s="102"/>
      <c r="I606" s="91" t="n">
        <v>0.14</v>
      </c>
      <c r="J606" s="95" t="n">
        <v>0</v>
      </c>
      <c r="K606" s="95" t="n">
        <v>500</v>
      </c>
      <c r="L606" s="104"/>
      <c r="M606" s="91" t="n">
        <v>0.14</v>
      </c>
      <c r="N606" s="95" t="n">
        <v>0</v>
      </c>
      <c r="O606" s="95" t="n">
        <v>1000</v>
      </c>
      <c r="S606" s="91" t="n">
        <v>0.14</v>
      </c>
      <c r="T606" s="79" t="n">
        <f aca="false">B606*$AI$23/$AI$607</f>
        <v>0</v>
      </c>
      <c r="U606" s="79" t="n">
        <f aca="false">C606*$AI$23/$AI$607</f>
        <v>4267.54646840149</v>
      </c>
      <c r="V606" s="84" t="n">
        <f aca="false">D606*$AI$23/$AI$607</f>
        <v>0</v>
      </c>
      <c r="W606" s="91" t="n">
        <v>0.14</v>
      </c>
      <c r="X606" s="79" t="n">
        <f aca="false">F606*$AI$23/$AI$607</f>
        <v>0</v>
      </c>
      <c r="Y606" s="79" t="n">
        <f aca="false">G606*$AI$23/$AI$607</f>
        <v>2133.77323420074</v>
      </c>
      <c r="Z606" s="84" t="n">
        <f aca="false">H606*$AI$23/$AI$607</f>
        <v>0</v>
      </c>
      <c r="AA606" s="91" t="n">
        <v>0.14</v>
      </c>
      <c r="AB606" s="79" t="n">
        <f aca="false">J606*$AI$23/$AI$607</f>
        <v>0</v>
      </c>
      <c r="AC606" s="79" t="n">
        <f aca="false">K606*$AI$23/$AI$607</f>
        <v>2133.77323420074</v>
      </c>
      <c r="AD606" s="84" t="n">
        <f aca="false">L606*$AI$23/$AI$607</f>
        <v>0</v>
      </c>
      <c r="AE606" s="91" t="n">
        <v>0.14</v>
      </c>
      <c r="AF606" s="79" t="n">
        <f aca="false">N606*$AI$23/$AI$607</f>
        <v>0</v>
      </c>
      <c r="AG606" s="79" t="n">
        <f aca="false">O606*$AI$23/$AI$607</f>
        <v>4267.54646840149</v>
      </c>
      <c r="AH606" s="1" t="str">
        <f aca="false">IF(AC604="But Not Over",Y601,"")</f>
        <v/>
      </c>
      <c r="AI606" s="81" t="str">
        <f aca="false">IF(AC604="But Not Over",VLOOKUP(AH606,'CPI Data'!$A$19:$N$117,14),"")</f>
        <v/>
      </c>
    </row>
    <row r="607" customFormat="false" ht="12" hidden="false" customHeight="false" outlineLevel="0" collapsed="false">
      <c r="A607" s="91" t="n">
        <v>0.15</v>
      </c>
      <c r="B607" s="95" t="n">
        <v>1000</v>
      </c>
      <c r="C607" s="95" t="n">
        <v>2000</v>
      </c>
      <c r="D607" s="95"/>
      <c r="E607" s="91" t="n">
        <v>0.15</v>
      </c>
      <c r="F607" s="95" t="n">
        <v>500</v>
      </c>
      <c r="G607" s="95" t="n">
        <v>1000</v>
      </c>
      <c r="H607" s="102"/>
      <c r="I607" s="91" t="n">
        <v>0.15</v>
      </c>
      <c r="J607" s="95" t="n">
        <v>500</v>
      </c>
      <c r="K607" s="95" t="n">
        <v>1000</v>
      </c>
      <c r="L607" s="104"/>
      <c r="M607" s="91" t="n">
        <v>0.16</v>
      </c>
      <c r="N607" s="95" t="n">
        <v>1000</v>
      </c>
      <c r="O607" s="95" t="n">
        <v>2000</v>
      </c>
      <c r="S607" s="91" t="n">
        <v>0.15</v>
      </c>
      <c r="T607" s="79" t="n">
        <f aca="false">B607*$AI$23/$AI$607</f>
        <v>4267.54646840149</v>
      </c>
      <c r="U607" s="79" t="n">
        <f aca="false">C607*$AI$23/$AI$607</f>
        <v>8535.09293680297</v>
      </c>
      <c r="V607" s="84"/>
      <c r="W607" s="91" t="n">
        <v>0.15</v>
      </c>
      <c r="X607" s="79" t="n">
        <f aca="false">F607*$AI$23/$AI$607</f>
        <v>2133.77323420074</v>
      </c>
      <c r="Y607" s="79" t="n">
        <f aca="false">G607*$AI$23/$AI$607</f>
        <v>4267.54646840149</v>
      </c>
      <c r="Z607" s="80"/>
      <c r="AA607" s="91" t="n">
        <v>0.15</v>
      </c>
      <c r="AB607" s="79" t="n">
        <f aca="false">J607*$AI$23/$AI$607</f>
        <v>2133.77323420074</v>
      </c>
      <c r="AC607" s="79" t="n">
        <f aca="false">K607*$AI$23/$AI$607</f>
        <v>4267.54646840149</v>
      </c>
      <c r="AD607" s="105"/>
      <c r="AE607" s="91" t="n">
        <v>0.16</v>
      </c>
      <c r="AF607" s="79" t="n">
        <f aca="false">N607*$AI$23/$AI$607</f>
        <v>4267.54646840149</v>
      </c>
      <c r="AG607" s="79" t="n">
        <f aca="false">O607*$AI$23/$AI$607</f>
        <v>8535.09293680297</v>
      </c>
      <c r="AH607" s="1" t="n">
        <f aca="false">IF(AC605="But Not Over",Y602,"")</f>
        <v>1975</v>
      </c>
      <c r="AI607" s="81" t="n">
        <f aca="false">IF(AC605="But Not Over",VLOOKUP(AH607,'CPI Data'!$A$19:$N$117,14),"")</f>
        <v>53.8</v>
      </c>
    </row>
    <row r="608" customFormat="false" ht="12" hidden="false" customHeight="false" outlineLevel="0" collapsed="false">
      <c r="A608" s="91" t="n">
        <v>0.16</v>
      </c>
      <c r="B608" s="95" t="n">
        <v>2000</v>
      </c>
      <c r="C608" s="95" t="n">
        <v>3000</v>
      </c>
      <c r="D608" s="95"/>
      <c r="E608" s="91" t="n">
        <v>0.16</v>
      </c>
      <c r="F608" s="95" t="n">
        <v>1000</v>
      </c>
      <c r="G608" s="95" t="n">
        <v>1500</v>
      </c>
      <c r="H608" s="102"/>
      <c r="I608" s="91" t="n">
        <v>0.16</v>
      </c>
      <c r="J608" s="95" t="n">
        <v>1000</v>
      </c>
      <c r="K608" s="95" t="n">
        <v>1500</v>
      </c>
      <c r="L608" s="104"/>
      <c r="M608" s="91" t="n">
        <v>0.18</v>
      </c>
      <c r="N608" s="95" t="n">
        <v>2000</v>
      </c>
      <c r="O608" s="95" t="n">
        <v>4000</v>
      </c>
      <c r="S608" s="91" t="n">
        <v>0.16</v>
      </c>
      <c r="T608" s="79" t="n">
        <f aca="false">B608*$AI$23/$AI$607</f>
        <v>8535.09293680297</v>
      </c>
      <c r="U608" s="79" t="n">
        <f aca="false">C608*$AI$23/$AI$607</f>
        <v>12802.6394052045</v>
      </c>
      <c r="V608" s="84"/>
      <c r="W608" s="91" t="n">
        <v>0.16</v>
      </c>
      <c r="X608" s="79" t="n">
        <f aca="false">F608*$AI$23/$AI$607</f>
        <v>4267.54646840149</v>
      </c>
      <c r="Y608" s="79" t="n">
        <f aca="false">G608*$AI$23/$AI$607</f>
        <v>6401.31970260223</v>
      </c>
      <c r="Z608" s="80"/>
      <c r="AA608" s="91" t="n">
        <v>0.16</v>
      </c>
      <c r="AB608" s="79" t="n">
        <f aca="false">J608*$AI$23/$AI$607</f>
        <v>4267.54646840149</v>
      </c>
      <c r="AC608" s="79" t="n">
        <f aca="false">K608*$AI$23/$AI$607</f>
        <v>6401.31970260223</v>
      </c>
      <c r="AD608" s="105"/>
      <c r="AE608" s="91" t="n">
        <v>0.18</v>
      </c>
      <c r="AF608" s="79" t="n">
        <f aca="false">N608*$AI$23/$AI$607</f>
        <v>8535.09293680297</v>
      </c>
      <c r="AG608" s="79" t="n">
        <f aca="false">O608*$AI$23/$AI$607</f>
        <v>17070.1858736059</v>
      </c>
      <c r="AH608" s="1" t="str">
        <f aca="false">IF(AC606="But Not Over",Y603,"")</f>
        <v/>
      </c>
      <c r="AI608" s="81" t="str">
        <f aca="false">IF(AC606="But Not Over",VLOOKUP(AH608,'CPI Data'!$A$19:$N$117,14),"")</f>
        <v/>
      </c>
    </row>
    <row r="609" customFormat="false" ht="12" hidden="false" customHeight="false" outlineLevel="0" collapsed="false">
      <c r="A609" s="91" t="n">
        <v>0.17</v>
      </c>
      <c r="B609" s="95" t="n">
        <v>3000</v>
      </c>
      <c r="C609" s="95" t="n">
        <v>4000</v>
      </c>
      <c r="D609" s="95"/>
      <c r="E609" s="91" t="n">
        <v>0.17</v>
      </c>
      <c r="F609" s="95" t="n">
        <v>1500</v>
      </c>
      <c r="G609" s="95" t="n">
        <v>2000</v>
      </c>
      <c r="H609" s="102"/>
      <c r="I609" s="91" t="n">
        <v>0.17</v>
      </c>
      <c r="J609" s="95" t="n">
        <v>1500</v>
      </c>
      <c r="K609" s="95" t="n">
        <v>2000</v>
      </c>
      <c r="L609" s="104"/>
      <c r="M609" s="91" t="n">
        <v>0.19</v>
      </c>
      <c r="N609" s="95" t="n">
        <v>4000</v>
      </c>
      <c r="O609" s="95" t="n">
        <v>6000</v>
      </c>
      <c r="S609" s="91" t="n">
        <v>0.17</v>
      </c>
      <c r="T609" s="79" t="n">
        <f aca="false">B609*$AI$23/$AI$607</f>
        <v>12802.6394052045</v>
      </c>
      <c r="U609" s="79" t="n">
        <f aca="false">C609*$AI$23/$AI$607</f>
        <v>17070.1858736059</v>
      </c>
      <c r="V609" s="84"/>
      <c r="W609" s="91" t="n">
        <v>0.17</v>
      </c>
      <c r="X609" s="79" t="n">
        <f aca="false">F609*$AI$23/$AI$607</f>
        <v>6401.31970260223</v>
      </c>
      <c r="Y609" s="79" t="n">
        <f aca="false">G609*$AI$23/$AI$607</f>
        <v>8535.09293680297</v>
      </c>
      <c r="Z609" s="80"/>
      <c r="AA609" s="91" t="n">
        <v>0.17</v>
      </c>
      <c r="AB609" s="79" t="n">
        <f aca="false">J609*$AI$23/$AI$607</f>
        <v>6401.31970260223</v>
      </c>
      <c r="AC609" s="79" t="n">
        <f aca="false">K609*$AI$23/$AI$607</f>
        <v>8535.09293680297</v>
      </c>
      <c r="AD609" s="105"/>
      <c r="AE609" s="91" t="n">
        <v>0.19</v>
      </c>
      <c r="AF609" s="79" t="n">
        <f aca="false">N609*$AI$23/$AI$607</f>
        <v>17070.1858736059</v>
      </c>
      <c r="AG609" s="79" t="n">
        <f aca="false">O609*$AI$23/$AI$607</f>
        <v>25605.2788104089</v>
      </c>
      <c r="AH609" s="1" t="str">
        <f aca="false">IF(AC607="But Not Over",Y604,"")</f>
        <v/>
      </c>
      <c r="AI609" s="81" t="str">
        <f aca="false">IF(AC607="But Not Over",VLOOKUP(AH609,'CPI Data'!$A$19:$N$117,14),"")</f>
        <v/>
      </c>
    </row>
    <row r="610" customFormat="false" ht="12" hidden="false" customHeight="false" outlineLevel="0" collapsed="false">
      <c r="A610" s="91" t="n">
        <v>0.19</v>
      </c>
      <c r="B610" s="95" t="n">
        <v>4000</v>
      </c>
      <c r="C610" s="95" t="n">
        <v>8000</v>
      </c>
      <c r="D610" s="95"/>
      <c r="E610" s="91" t="n">
        <v>0.19</v>
      </c>
      <c r="F610" s="95" t="n">
        <v>2000</v>
      </c>
      <c r="G610" s="95" t="n">
        <v>4000</v>
      </c>
      <c r="H610" s="102"/>
      <c r="I610" s="91" t="n">
        <v>0.19</v>
      </c>
      <c r="J610" s="95" t="n">
        <v>2000</v>
      </c>
      <c r="K610" s="95" t="n">
        <v>4000</v>
      </c>
      <c r="L610" s="104"/>
      <c r="M610" s="91" t="n">
        <v>0.22</v>
      </c>
      <c r="N610" s="95" t="n">
        <v>6000</v>
      </c>
      <c r="O610" s="95" t="n">
        <v>8000</v>
      </c>
      <c r="S610" s="91" t="n">
        <v>0.19</v>
      </c>
      <c r="T610" s="79" t="n">
        <f aca="false">B610*$AI$23/$AI$607</f>
        <v>17070.1858736059</v>
      </c>
      <c r="U610" s="79" t="n">
        <f aca="false">C610*$AI$23/$AI$607</f>
        <v>34140.3717472119</v>
      </c>
      <c r="V610" s="84"/>
      <c r="W610" s="91" t="n">
        <v>0.19</v>
      </c>
      <c r="X610" s="79" t="n">
        <f aca="false">F610*$AI$23/$AI$607</f>
        <v>8535.09293680297</v>
      </c>
      <c r="Y610" s="79" t="n">
        <f aca="false">G610*$AI$23/$AI$607</f>
        <v>17070.1858736059</v>
      </c>
      <c r="Z610" s="80"/>
      <c r="AA610" s="91" t="n">
        <v>0.19</v>
      </c>
      <c r="AB610" s="79" t="n">
        <f aca="false">J610*$AI$23/$AI$607</f>
        <v>8535.09293680297</v>
      </c>
      <c r="AC610" s="79" t="n">
        <f aca="false">K610*$AI$23/$AI$607</f>
        <v>17070.1858736059</v>
      </c>
      <c r="AD610" s="105"/>
      <c r="AE610" s="91" t="n">
        <v>0.22</v>
      </c>
      <c r="AF610" s="79" t="n">
        <f aca="false">N610*$AI$23/$AI$607</f>
        <v>25605.2788104089</v>
      </c>
      <c r="AG610" s="79" t="n">
        <f aca="false">O610*$AI$23/$AI$607</f>
        <v>34140.3717472119</v>
      </c>
      <c r="AH610" s="1" t="str">
        <f aca="false">IF(AC608="But Not Over",Y605,"")</f>
        <v/>
      </c>
      <c r="AI610" s="81" t="str">
        <f aca="false">IF(AC608="But Not Over",VLOOKUP(AH610,'CPI Data'!$A$19:$N$117,14),"")</f>
        <v/>
      </c>
    </row>
    <row r="611" customFormat="false" ht="12" hidden="false" customHeight="false" outlineLevel="0" collapsed="false">
      <c r="A611" s="91" t="n">
        <v>0.22</v>
      </c>
      <c r="B611" s="95" t="n">
        <v>8000</v>
      </c>
      <c r="C611" s="95" t="n">
        <v>12000</v>
      </c>
      <c r="D611" s="95"/>
      <c r="E611" s="91" t="n">
        <v>0.22</v>
      </c>
      <c r="F611" s="95" t="n">
        <v>4000</v>
      </c>
      <c r="G611" s="95" t="n">
        <v>6000</v>
      </c>
      <c r="H611" s="102"/>
      <c r="I611" s="91" t="n">
        <v>0.21</v>
      </c>
      <c r="J611" s="95" t="n">
        <v>4000</v>
      </c>
      <c r="K611" s="95" t="n">
        <v>6000</v>
      </c>
      <c r="L611" s="104"/>
      <c r="M611" s="91" t="n">
        <v>0.23</v>
      </c>
      <c r="N611" s="95" t="n">
        <v>8000</v>
      </c>
      <c r="O611" s="95" t="n">
        <v>10000</v>
      </c>
      <c r="S611" s="91" t="n">
        <v>0.22</v>
      </c>
      <c r="T611" s="79" t="n">
        <f aca="false">B611*$AI$23/$AI$607</f>
        <v>34140.3717472119</v>
      </c>
      <c r="U611" s="79" t="n">
        <f aca="false">C611*$AI$23/$AI$607</f>
        <v>51210.5576208178</v>
      </c>
      <c r="V611" s="84"/>
      <c r="W611" s="91" t="n">
        <v>0.22</v>
      </c>
      <c r="X611" s="79" t="n">
        <f aca="false">F611*$AI$23/$AI$607</f>
        <v>17070.1858736059</v>
      </c>
      <c r="Y611" s="79" t="n">
        <f aca="false">G611*$AI$23/$AI$607</f>
        <v>25605.2788104089</v>
      </c>
      <c r="Z611" s="80"/>
      <c r="AA611" s="91" t="n">
        <v>0.21</v>
      </c>
      <c r="AB611" s="79" t="n">
        <f aca="false">J611*$AI$23/$AI$607</f>
        <v>17070.1858736059</v>
      </c>
      <c r="AC611" s="79" t="n">
        <f aca="false">K611*$AI$23/$AI$607</f>
        <v>25605.2788104089</v>
      </c>
      <c r="AD611" s="105"/>
      <c r="AE611" s="91" t="n">
        <v>0.23</v>
      </c>
      <c r="AF611" s="79" t="n">
        <f aca="false">N611*$AI$23/$AI$607</f>
        <v>34140.3717472119</v>
      </c>
      <c r="AG611" s="79" t="n">
        <f aca="false">O611*$AI$23/$AI$607</f>
        <v>42675.4646840149</v>
      </c>
      <c r="AH611" s="1" t="str">
        <f aca="false">IF(AC609="But Not Over",Y606,"")</f>
        <v/>
      </c>
      <c r="AI611" s="81" t="str">
        <f aca="false">IF(AC609="But Not Over",VLOOKUP(AH611,'CPI Data'!$A$19:$N$117,14),"")</f>
        <v/>
      </c>
    </row>
    <row r="612" customFormat="false" ht="12" hidden="false" customHeight="false" outlineLevel="0" collapsed="false">
      <c r="A612" s="91" t="n">
        <v>0.25</v>
      </c>
      <c r="B612" s="95" t="n">
        <v>12000</v>
      </c>
      <c r="C612" s="95" t="n">
        <v>16000</v>
      </c>
      <c r="D612" s="95"/>
      <c r="E612" s="91" t="n">
        <v>0.25</v>
      </c>
      <c r="F612" s="95" t="n">
        <v>6000</v>
      </c>
      <c r="G612" s="95" t="n">
        <v>8000</v>
      </c>
      <c r="H612" s="102"/>
      <c r="I612" s="91" t="n">
        <v>0.24</v>
      </c>
      <c r="J612" s="95" t="n">
        <v>6000</v>
      </c>
      <c r="K612" s="95" t="n">
        <v>8000</v>
      </c>
      <c r="L612" s="104"/>
      <c r="M612" s="91" t="n">
        <v>0.25</v>
      </c>
      <c r="N612" s="95" t="n">
        <v>10000</v>
      </c>
      <c r="O612" s="95" t="n">
        <v>12000</v>
      </c>
      <c r="S612" s="91" t="n">
        <v>0.25</v>
      </c>
      <c r="T612" s="79" t="n">
        <f aca="false">B612*$AI$23/$AI$607</f>
        <v>51210.5576208178</v>
      </c>
      <c r="U612" s="79" t="n">
        <f aca="false">C612*$AI$23/$AI$607</f>
        <v>68280.7434944238</v>
      </c>
      <c r="V612" s="84"/>
      <c r="W612" s="91" t="n">
        <v>0.25</v>
      </c>
      <c r="X612" s="79" t="n">
        <f aca="false">F612*$AI$23/$AI$607</f>
        <v>25605.2788104089</v>
      </c>
      <c r="Y612" s="79" t="n">
        <f aca="false">G612*$AI$23/$AI$607</f>
        <v>34140.3717472119</v>
      </c>
      <c r="Z612" s="80"/>
      <c r="AA612" s="91" t="n">
        <v>0.24</v>
      </c>
      <c r="AB612" s="79" t="n">
        <f aca="false">J612*$AI$23/$AI$607</f>
        <v>25605.2788104089</v>
      </c>
      <c r="AC612" s="79" t="n">
        <f aca="false">K612*$AI$23/$AI$607</f>
        <v>34140.3717472119</v>
      </c>
      <c r="AD612" s="105"/>
      <c r="AE612" s="91" t="n">
        <v>0.25</v>
      </c>
      <c r="AF612" s="79" t="n">
        <f aca="false">N612*$AI$23/$AI$607</f>
        <v>42675.4646840149</v>
      </c>
      <c r="AG612" s="79" t="n">
        <f aca="false">O612*$AI$23/$AI$607</f>
        <v>51210.5576208178</v>
      </c>
      <c r="AH612" s="1" t="str">
        <f aca="false">IF(AC610="But Not Over",Y607,"")</f>
        <v/>
      </c>
      <c r="AI612" s="81" t="str">
        <f aca="false">IF(AC610="But Not Over",VLOOKUP(AH612,'CPI Data'!$A$19:$N$117,14),"")</f>
        <v/>
      </c>
    </row>
    <row r="613" customFormat="false" ht="12" hidden="false" customHeight="false" outlineLevel="0" collapsed="false">
      <c r="A613" s="91" t="n">
        <v>0.28</v>
      </c>
      <c r="B613" s="95" t="n">
        <v>16000</v>
      </c>
      <c r="C613" s="95" t="n">
        <v>20000</v>
      </c>
      <c r="D613" s="95"/>
      <c r="E613" s="91" t="n">
        <v>0.28</v>
      </c>
      <c r="F613" s="95" t="n">
        <v>8000</v>
      </c>
      <c r="G613" s="95" t="n">
        <v>10000</v>
      </c>
      <c r="H613" s="102"/>
      <c r="I613" s="91" t="n">
        <v>0.25</v>
      </c>
      <c r="J613" s="95" t="n">
        <v>8000</v>
      </c>
      <c r="K613" s="95" t="n">
        <v>10000</v>
      </c>
      <c r="L613" s="104"/>
      <c r="M613" s="91" t="n">
        <v>0.27</v>
      </c>
      <c r="N613" s="95" t="n">
        <v>12000</v>
      </c>
      <c r="O613" s="95" t="n">
        <v>14000</v>
      </c>
      <c r="S613" s="91" t="n">
        <v>0.28</v>
      </c>
      <c r="T613" s="79" t="n">
        <f aca="false">B613*$AI$23/$AI$607</f>
        <v>68280.7434944238</v>
      </c>
      <c r="U613" s="79" t="n">
        <f aca="false">C613*$AI$23/$AI$607</f>
        <v>85350.9293680297</v>
      </c>
      <c r="V613" s="84"/>
      <c r="W613" s="91" t="n">
        <v>0.28</v>
      </c>
      <c r="X613" s="79" t="n">
        <f aca="false">F613*$AI$23/$AI$607</f>
        <v>34140.3717472119</v>
      </c>
      <c r="Y613" s="79" t="n">
        <f aca="false">G613*$AI$23/$AI$607</f>
        <v>42675.4646840149</v>
      </c>
      <c r="Z613" s="80"/>
      <c r="AA613" s="91" t="n">
        <v>0.25</v>
      </c>
      <c r="AB613" s="79" t="n">
        <f aca="false">J613*$AI$23/$AI$607</f>
        <v>34140.3717472119</v>
      </c>
      <c r="AC613" s="79" t="n">
        <f aca="false">K613*$AI$23/$AI$607</f>
        <v>42675.4646840149</v>
      </c>
      <c r="AD613" s="105"/>
      <c r="AE613" s="91" t="n">
        <v>0.27</v>
      </c>
      <c r="AF613" s="79" t="n">
        <f aca="false">N613*$AI$23/$AI$607</f>
        <v>51210.5576208178</v>
      </c>
      <c r="AG613" s="79" t="n">
        <f aca="false">O613*$AI$23/$AI$607</f>
        <v>59745.6505576208</v>
      </c>
      <c r="AH613" s="1" t="str">
        <f aca="false">IF(AC611="But Not Over",Y608,"")</f>
        <v/>
      </c>
      <c r="AI613" s="81" t="str">
        <f aca="false">IF(AC611="But Not Over",VLOOKUP(AH613,'CPI Data'!$A$19:$N$117,14),"")</f>
        <v/>
      </c>
    </row>
    <row r="614" customFormat="false" ht="12" hidden="false" customHeight="false" outlineLevel="0" collapsed="false">
      <c r="A614" s="91" t="n">
        <v>0.32</v>
      </c>
      <c r="B614" s="95" t="n">
        <v>20000</v>
      </c>
      <c r="C614" s="95" t="n">
        <v>24000</v>
      </c>
      <c r="D614" s="95"/>
      <c r="E614" s="91" t="n">
        <v>0.32</v>
      </c>
      <c r="F614" s="95" t="n">
        <v>10000</v>
      </c>
      <c r="G614" s="95" t="n">
        <v>12000</v>
      </c>
      <c r="H614" s="102"/>
      <c r="I614" s="91" t="n">
        <v>0.27</v>
      </c>
      <c r="J614" s="95" t="n">
        <v>10000</v>
      </c>
      <c r="K614" s="95" t="n">
        <v>12000</v>
      </c>
      <c r="L614" s="104"/>
      <c r="M614" s="91" t="n">
        <v>0.28</v>
      </c>
      <c r="N614" s="95" t="n">
        <v>14000</v>
      </c>
      <c r="O614" s="95" t="n">
        <v>16000</v>
      </c>
      <c r="S614" s="91" t="n">
        <v>0.32</v>
      </c>
      <c r="T614" s="79" t="n">
        <f aca="false">B614*$AI$23/$AI$607</f>
        <v>85350.9293680297</v>
      </c>
      <c r="U614" s="79" t="n">
        <f aca="false">C614*$AI$23/$AI$607</f>
        <v>102421.115241636</v>
      </c>
      <c r="V614" s="84"/>
      <c r="W614" s="91" t="n">
        <v>0.32</v>
      </c>
      <c r="X614" s="79" t="n">
        <f aca="false">F614*$AI$23/$AI$607</f>
        <v>42675.4646840149</v>
      </c>
      <c r="Y614" s="79" t="n">
        <f aca="false">G614*$AI$23/$AI$607</f>
        <v>51210.5576208178</v>
      </c>
      <c r="Z614" s="80"/>
      <c r="AA614" s="91" t="n">
        <v>0.27</v>
      </c>
      <c r="AB614" s="79" t="n">
        <f aca="false">J614*$AI$23/$AI$607</f>
        <v>42675.4646840149</v>
      </c>
      <c r="AC614" s="79" t="n">
        <f aca="false">K614*$AI$23/$AI$607</f>
        <v>51210.5576208178</v>
      </c>
      <c r="AD614" s="105"/>
      <c r="AE614" s="91" t="n">
        <v>0.28</v>
      </c>
      <c r="AF614" s="79" t="n">
        <f aca="false">N614*$AI$23/$AI$607</f>
        <v>59745.6505576208</v>
      </c>
      <c r="AG614" s="79" t="n">
        <f aca="false">O614*$AI$23/$AI$607</f>
        <v>68280.7434944238</v>
      </c>
      <c r="AH614" s="1" t="str">
        <f aca="false">IF(AC612="But Not Over",Y609,"")</f>
        <v/>
      </c>
      <c r="AI614" s="81" t="str">
        <f aca="false">IF(AC612="But Not Over",VLOOKUP(AH614,'CPI Data'!$A$19:$N$117,14),"")</f>
        <v/>
      </c>
    </row>
    <row r="615" customFormat="false" ht="12" hidden="false" customHeight="false" outlineLevel="0" collapsed="false">
      <c r="A615" s="91" t="n">
        <v>0.36</v>
      </c>
      <c r="B615" s="95" t="n">
        <v>24000</v>
      </c>
      <c r="C615" s="95" t="n">
        <v>28000</v>
      </c>
      <c r="D615" s="95"/>
      <c r="E615" s="91" t="n">
        <v>0.36</v>
      </c>
      <c r="F615" s="95" t="n">
        <v>12000</v>
      </c>
      <c r="G615" s="95" t="n">
        <v>14000</v>
      </c>
      <c r="H615" s="102"/>
      <c r="I615" s="91" t="n">
        <v>0.29</v>
      </c>
      <c r="J615" s="95" t="n">
        <v>12000</v>
      </c>
      <c r="K615" s="95" t="n">
        <v>14000</v>
      </c>
      <c r="L615" s="104"/>
      <c r="M615" s="91" t="n">
        <v>0.31</v>
      </c>
      <c r="N615" s="95" t="n">
        <v>16000</v>
      </c>
      <c r="O615" s="95" t="n">
        <v>18000</v>
      </c>
      <c r="S615" s="91" t="n">
        <v>0.36</v>
      </c>
      <c r="T615" s="79" t="n">
        <f aca="false">B615*$AI$23/$AI$607</f>
        <v>102421.115241636</v>
      </c>
      <c r="U615" s="79" t="n">
        <f aca="false">C615*$AI$23/$AI$607</f>
        <v>119491.301115242</v>
      </c>
      <c r="V615" s="84"/>
      <c r="W615" s="91" t="n">
        <v>0.36</v>
      </c>
      <c r="X615" s="79" t="n">
        <f aca="false">F615*$AI$23/$AI$607</f>
        <v>51210.5576208178</v>
      </c>
      <c r="Y615" s="79" t="n">
        <f aca="false">G615*$AI$23/$AI$607</f>
        <v>59745.6505576208</v>
      </c>
      <c r="Z615" s="80"/>
      <c r="AA615" s="91" t="n">
        <v>0.29</v>
      </c>
      <c r="AB615" s="79" t="n">
        <f aca="false">J615*$AI$23/$AI$607</f>
        <v>51210.5576208178</v>
      </c>
      <c r="AC615" s="79" t="n">
        <f aca="false">K615*$AI$23/$AI$607</f>
        <v>59745.6505576208</v>
      </c>
      <c r="AD615" s="105"/>
      <c r="AE615" s="91" t="n">
        <v>0.31</v>
      </c>
      <c r="AF615" s="79" t="n">
        <f aca="false">N615*$AI$23/$AI$607</f>
        <v>68280.7434944238</v>
      </c>
      <c r="AG615" s="79" t="n">
        <f aca="false">O615*$AI$23/$AI$607</f>
        <v>76815.8364312268</v>
      </c>
      <c r="AH615" s="1" t="str">
        <f aca="false">IF(AC613="But Not Over",Y610,"")</f>
        <v/>
      </c>
      <c r="AI615" s="81" t="str">
        <f aca="false">IF(AC613="But Not Over",VLOOKUP(AH615,'CPI Data'!$A$19:$N$117,14),"")</f>
        <v/>
      </c>
    </row>
    <row r="616" customFormat="false" ht="12" hidden="false" customHeight="false" outlineLevel="0" collapsed="false">
      <c r="A616" s="91" t="n">
        <v>0.39</v>
      </c>
      <c r="B616" s="95" t="n">
        <v>28000</v>
      </c>
      <c r="C616" s="95" t="n">
        <v>32000</v>
      </c>
      <c r="D616" s="95"/>
      <c r="E616" s="91" t="n">
        <v>0.39</v>
      </c>
      <c r="F616" s="95" t="n">
        <v>14000</v>
      </c>
      <c r="G616" s="95" t="n">
        <v>16000</v>
      </c>
      <c r="H616" s="102"/>
      <c r="I616" s="91" t="n">
        <v>0.31</v>
      </c>
      <c r="J616" s="95" t="n">
        <v>14000</v>
      </c>
      <c r="K616" s="95" t="n">
        <v>16000</v>
      </c>
      <c r="L616" s="104"/>
      <c r="M616" s="91" t="n">
        <v>0.32</v>
      </c>
      <c r="N616" s="95" t="n">
        <v>18000</v>
      </c>
      <c r="O616" s="95" t="n">
        <v>20000</v>
      </c>
      <c r="S616" s="91" t="n">
        <v>0.39</v>
      </c>
      <c r="T616" s="79" t="n">
        <f aca="false">B616*$AI$23/$AI$607</f>
        <v>119491.301115242</v>
      </c>
      <c r="U616" s="79" t="n">
        <f aca="false">C616*$AI$23/$AI$607</f>
        <v>136561.486988848</v>
      </c>
      <c r="V616" s="84"/>
      <c r="W616" s="91" t="n">
        <v>0.39</v>
      </c>
      <c r="X616" s="79" t="n">
        <f aca="false">F616*$AI$23/$AI$607</f>
        <v>59745.6505576208</v>
      </c>
      <c r="Y616" s="79" t="n">
        <f aca="false">G616*$AI$23/$AI$607</f>
        <v>68280.7434944238</v>
      </c>
      <c r="Z616" s="80"/>
      <c r="AA616" s="91" t="n">
        <v>0.31</v>
      </c>
      <c r="AB616" s="79" t="n">
        <f aca="false">J616*$AI$23/$AI$607</f>
        <v>59745.6505576208</v>
      </c>
      <c r="AC616" s="79" t="n">
        <f aca="false">K616*$AI$23/$AI$607</f>
        <v>68280.7434944238</v>
      </c>
      <c r="AD616" s="105"/>
      <c r="AE616" s="91" t="n">
        <v>0.32</v>
      </c>
      <c r="AF616" s="79" t="n">
        <f aca="false">N616*$AI$23/$AI$607</f>
        <v>76815.8364312268</v>
      </c>
      <c r="AG616" s="79" t="n">
        <f aca="false">O616*$AI$23/$AI$607</f>
        <v>85350.9293680297</v>
      </c>
      <c r="AH616" s="1" t="str">
        <f aca="false">IF(AC614="But Not Over",Y611,"")</f>
        <v/>
      </c>
      <c r="AI616" s="81" t="str">
        <f aca="false">IF(AC614="But Not Over",VLOOKUP(AH616,'CPI Data'!$A$19:$N$117,14),"")</f>
        <v/>
      </c>
    </row>
    <row r="617" customFormat="false" ht="12" hidden="false" customHeight="false" outlineLevel="0" collapsed="false">
      <c r="A617" s="91" t="n">
        <v>0.42</v>
      </c>
      <c r="B617" s="95" t="n">
        <v>32000</v>
      </c>
      <c r="C617" s="95" t="n">
        <v>36000</v>
      </c>
      <c r="D617" s="95"/>
      <c r="E617" s="91" t="n">
        <v>0.42</v>
      </c>
      <c r="F617" s="95" t="n">
        <v>16000</v>
      </c>
      <c r="G617" s="95" t="n">
        <v>18000</v>
      </c>
      <c r="H617" s="102"/>
      <c r="I617" s="91" t="n">
        <v>0.34</v>
      </c>
      <c r="J617" s="95" t="n">
        <v>16000</v>
      </c>
      <c r="K617" s="95" t="n">
        <v>18000</v>
      </c>
      <c r="L617" s="104"/>
      <c r="M617" s="91" t="n">
        <v>0.35</v>
      </c>
      <c r="N617" s="95" t="n">
        <v>20000</v>
      </c>
      <c r="O617" s="95" t="n">
        <v>22000</v>
      </c>
      <c r="S617" s="91" t="n">
        <v>0.42</v>
      </c>
      <c r="T617" s="79" t="n">
        <f aca="false">B617*$AI$23/$AI$607</f>
        <v>136561.486988848</v>
      </c>
      <c r="U617" s="79" t="n">
        <f aca="false">C617*$AI$23/$AI$607</f>
        <v>153631.672862454</v>
      </c>
      <c r="V617" s="84"/>
      <c r="W617" s="91" t="n">
        <v>0.42</v>
      </c>
      <c r="X617" s="79" t="n">
        <f aca="false">F617*$AI$23/$AI$607</f>
        <v>68280.7434944238</v>
      </c>
      <c r="Y617" s="79" t="n">
        <f aca="false">G617*$AI$23/$AI$607</f>
        <v>76815.8364312268</v>
      </c>
      <c r="Z617" s="80"/>
      <c r="AA617" s="91" t="n">
        <v>0.34</v>
      </c>
      <c r="AB617" s="79" t="n">
        <f aca="false">J617*$AI$23/$AI$607</f>
        <v>68280.7434944238</v>
      </c>
      <c r="AC617" s="79" t="n">
        <f aca="false">K617*$AI$23/$AI$607</f>
        <v>76815.8364312268</v>
      </c>
      <c r="AD617" s="105"/>
      <c r="AE617" s="91" t="n">
        <v>0.35</v>
      </c>
      <c r="AF617" s="79" t="n">
        <f aca="false">N617*$AI$23/$AI$607</f>
        <v>85350.9293680297</v>
      </c>
      <c r="AG617" s="79" t="n">
        <f aca="false">O617*$AI$23/$AI$607</f>
        <v>93886.0223048327</v>
      </c>
      <c r="AH617" s="1" t="str">
        <f aca="false">IF(AC615="But Not Over",Y612,"")</f>
        <v/>
      </c>
      <c r="AI617" s="81" t="str">
        <f aca="false">IF(AC615="But Not Over",VLOOKUP(AH617,'CPI Data'!$A$19:$N$117,14),"")</f>
        <v/>
      </c>
    </row>
    <row r="618" customFormat="false" ht="12" hidden="false" customHeight="false" outlineLevel="0" collapsed="false">
      <c r="A618" s="91" t="n">
        <v>0.45</v>
      </c>
      <c r="B618" s="95" t="n">
        <v>36000</v>
      </c>
      <c r="C618" s="92" t="n">
        <v>40000</v>
      </c>
      <c r="D618" s="92"/>
      <c r="E618" s="91" t="n">
        <v>0.45</v>
      </c>
      <c r="F618" s="95" t="n">
        <v>18000</v>
      </c>
      <c r="G618" s="92" t="n">
        <v>20000</v>
      </c>
      <c r="H618" s="102"/>
      <c r="I618" s="91" t="n">
        <v>0.36</v>
      </c>
      <c r="J618" s="95" t="n">
        <v>18000</v>
      </c>
      <c r="K618" s="92" t="n">
        <v>20000</v>
      </c>
      <c r="L618" s="103"/>
      <c r="M618" s="91" t="n">
        <v>0.36</v>
      </c>
      <c r="N618" s="95" t="n">
        <v>22000</v>
      </c>
      <c r="O618" s="92" t="n">
        <v>24000</v>
      </c>
      <c r="S618" s="91" t="n">
        <v>0.45</v>
      </c>
      <c r="T618" s="79" t="n">
        <f aca="false">B618*$AI$23/$AI$607</f>
        <v>153631.672862454</v>
      </c>
      <c r="U618" s="79" t="n">
        <f aca="false">C618*$AI$23/$AI$607</f>
        <v>170701.858736059</v>
      </c>
      <c r="W618" s="91" t="n">
        <v>0.45</v>
      </c>
      <c r="X618" s="79" t="n">
        <f aca="false">F618*$AI$23/$AI$607</f>
        <v>76815.8364312268</v>
      </c>
      <c r="Y618" s="79" t="n">
        <f aca="false">G618*$AI$23/$AI$607</f>
        <v>85350.9293680297</v>
      </c>
      <c r="Z618" s="80"/>
      <c r="AA618" s="91" t="n">
        <v>0.36</v>
      </c>
      <c r="AB618" s="79" t="n">
        <f aca="false">J618*$AI$23/$AI$607</f>
        <v>76815.8364312268</v>
      </c>
      <c r="AC618" s="79" t="n">
        <f aca="false">K618*$AI$23/$AI$607</f>
        <v>85350.9293680297</v>
      </c>
      <c r="AD618" s="98"/>
      <c r="AE618" s="91" t="n">
        <v>0.36</v>
      </c>
      <c r="AF618" s="79" t="n">
        <f aca="false">N618*$AI$23/$AI$607</f>
        <v>93886.0223048327</v>
      </c>
      <c r="AG618" s="79" t="n">
        <f aca="false">O618*$AI$23/$AI$607</f>
        <v>102421.115241636</v>
      </c>
      <c r="AH618" s="1" t="str">
        <f aca="false">IF(AC616="But Not Over",Y613,"")</f>
        <v/>
      </c>
      <c r="AI618" s="81" t="str">
        <f aca="false">IF(AC616="But Not Over",VLOOKUP(AH618,'CPI Data'!$A$19:$N$117,14),"")</f>
        <v/>
      </c>
    </row>
    <row r="619" customFormat="false" ht="12" hidden="false" customHeight="false" outlineLevel="0" collapsed="false">
      <c r="A619" s="91" t="n">
        <v>0.48</v>
      </c>
      <c r="B619" s="92" t="n">
        <v>40000</v>
      </c>
      <c r="C619" s="92" t="n">
        <v>44000</v>
      </c>
      <c r="D619" s="92"/>
      <c r="E619" s="91" t="n">
        <v>0.48</v>
      </c>
      <c r="F619" s="92" t="n">
        <v>20000</v>
      </c>
      <c r="G619" s="92" t="n">
        <v>22000</v>
      </c>
      <c r="H619" s="102"/>
      <c r="I619" s="91" t="n">
        <v>0.38</v>
      </c>
      <c r="J619" s="92" t="n">
        <v>20000</v>
      </c>
      <c r="K619" s="92" t="n">
        <v>22000</v>
      </c>
      <c r="L619" s="103"/>
      <c r="M619" s="91" t="n">
        <v>0.38</v>
      </c>
      <c r="N619" s="92" t="n">
        <v>24000</v>
      </c>
      <c r="O619" s="92" t="n">
        <v>26000</v>
      </c>
      <c r="S619" s="91" t="n">
        <v>0.48</v>
      </c>
      <c r="T619" s="79" t="n">
        <f aca="false">B619*$AI$23/$AI$607</f>
        <v>170701.858736059</v>
      </c>
      <c r="U619" s="79" t="n">
        <f aca="false">C619*$AI$23/$AI$607</f>
        <v>187772.044609665</v>
      </c>
      <c r="W619" s="91" t="n">
        <v>0.48</v>
      </c>
      <c r="X619" s="79" t="n">
        <f aca="false">F619*$AI$23/$AI$607</f>
        <v>85350.9293680297</v>
      </c>
      <c r="Y619" s="79" t="n">
        <f aca="false">G619*$AI$23/$AI$607</f>
        <v>93886.0223048327</v>
      </c>
      <c r="Z619" s="80"/>
      <c r="AA619" s="91" t="n">
        <v>0.38</v>
      </c>
      <c r="AB619" s="79" t="n">
        <f aca="false">J619*$AI$23/$AI$607</f>
        <v>85350.9293680297</v>
      </c>
      <c r="AC619" s="79" t="n">
        <f aca="false">K619*$AI$23/$AI$607</f>
        <v>93886.0223048327</v>
      </c>
      <c r="AD619" s="98"/>
      <c r="AE619" s="91" t="n">
        <v>0.38</v>
      </c>
      <c r="AF619" s="79" t="n">
        <f aca="false">N619*$AI$23/$AI$607</f>
        <v>102421.115241636</v>
      </c>
      <c r="AG619" s="79" t="n">
        <f aca="false">O619*$AI$23/$AI$607</f>
        <v>110956.208178439</v>
      </c>
      <c r="AH619" s="1" t="str">
        <f aca="false">IF(AC617="But Not Over",Y614,"")</f>
        <v/>
      </c>
      <c r="AI619" s="81" t="str">
        <f aca="false">IF(AC617="But Not Over",VLOOKUP(AH619,'CPI Data'!$A$19:$N$117,14),"")</f>
        <v/>
      </c>
    </row>
    <row r="620" customFormat="false" ht="12" hidden="false" customHeight="false" outlineLevel="0" collapsed="false">
      <c r="A620" s="91" t="n">
        <v>0.5</v>
      </c>
      <c r="B620" s="92" t="n">
        <v>44000</v>
      </c>
      <c r="C620" s="92" t="n">
        <v>52000</v>
      </c>
      <c r="D620" s="92"/>
      <c r="E620" s="91" t="n">
        <v>0.5</v>
      </c>
      <c r="F620" s="92" t="n">
        <v>22000</v>
      </c>
      <c r="G620" s="92" t="n">
        <v>26000</v>
      </c>
      <c r="H620" s="102"/>
      <c r="I620" s="91" t="n">
        <v>0.4</v>
      </c>
      <c r="J620" s="92" t="n">
        <v>22000</v>
      </c>
      <c r="K620" s="92" t="n">
        <v>26000</v>
      </c>
      <c r="L620" s="103"/>
      <c r="M620" s="91" t="n">
        <v>0.41</v>
      </c>
      <c r="N620" s="92" t="n">
        <v>26000</v>
      </c>
      <c r="O620" s="92" t="n">
        <v>28000</v>
      </c>
      <c r="S620" s="91" t="n">
        <v>0.5</v>
      </c>
      <c r="T620" s="79" t="n">
        <f aca="false">B620*$AI$23/$AI$607</f>
        <v>187772.044609665</v>
      </c>
      <c r="U620" s="79" t="n">
        <f aca="false">C620*$AI$23/$AI$607</f>
        <v>221912.416356877</v>
      </c>
      <c r="W620" s="91" t="n">
        <v>0.5</v>
      </c>
      <c r="X620" s="79" t="n">
        <f aca="false">F620*$AI$23/$AI$607</f>
        <v>93886.0223048327</v>
      </c>
      <c r="Y620" s="79" t="n">
        <f aca="false">G620*$AI$23/$AI$607</f>
        <v>110956.208178439</v>
      </c>
      <c r="Z620" s="80"/>
      <c r="AA620" s="91" t="n">
        <v>0.4</v>
      </c>
      <c r="AB620" s="79" t="n">
        <f aca="false">J620*$AI$23/$AI$607</f>
        <v>93886.0223048327</v>
      </c>
      <c r="AC620" s="79" t="n">
        <f aca="false">K620*$AI$23/$AI$607</f>
        <v>110956.208178439</v>
      </c>
      <c r="AD620" s="98"/>
      <c r="AE620" s="91" t="n">
        <v>0.41</v>
      </c>
      <c r="AF620" s="79" t="n">
        <f aca="false">N620*$AI$23/$AI$607</f>
        <v>110956.208178439</v>
      </c>
      <c r="AG620" s="79" t="n">
        <f aca="false">O620*$AI$23/$AI$607</f>
        <v>119491.301115242</v>
      </c>
      <c r="AH620" s="1" t="str">
        <f aca="false">IF(AC618="But Not Over",Y615,"")</f>
        <v/>
      </c>
      <c r="AI620" s="81" t="str">
        <f aca="false">IF(AC618="But Not Over",VLOOKUP(AH620,'CPI Data'!$A$19:$N$117,14),"")</f>
        <v/>
      </c>
    </row>
    <row r="621" customFormat="false" ht="12" hidden="false" customHeight="false" outlineLevel="0" collapsed="false">
      <c r="A621" s="91" t="n">
        <v>0.53</v>
      </c>
      <c r="B621" s="92" t="n">
        <v>52000</v>
      </c>
      <c r="C621" s="92" t="n">
        <v>64000</v>
      </c>
      <c r="D621" s="95"/>
      <c r="E621" s="91" t="n">
        <v>0.53</v>
      </c>
      <c r="F621" s="92" t="n">
        <v>26000</v>
      </c>
      <c r="G621" s="92" t="n">
        <v>32000</v>
      </c>
      <c r="H621" s="102"/>
      <c r="I621" s="91" t="n">
        <v>0.45</v>
      </c>
      <c r="J621" s="92" t="n">
        <v>26000</v>
      </c>
      <c r="K621" s="92" t="n">
        <v>32000</v>
      </c>
      <c r="L621" s="104"/>
      <c r="M621" s="91" t="n">
        <v>0.42</v>
      </c>
      <c r="N621" s="92" t="n">
        <v>28000</v>
      </c>
      <c r="O621" s="92" t="n">
        <v>32000</v>
      </c>
      <c r="S621" s="91" t="n">
        <v>0.53</v>
      </c>
      <c r="T621" s="79" t="n">
        <f aca="false">B621*$AI$23/$AI$607</f>
        <v>221912.416356877</v>
      </c>
      <c r="U621" s="79" t="n">
        <f aca="false">C621*$AI$23/$AI$607</f>
        <v>273122.973977695</v>
      </c>
      <c r="V621" s="84"/>
      <c r="W621" s="91" t="n">
        <v>0.53</v>
      </c>
      <c r="X621" s="79" t="n">
        <f aca="false">F621*$AI$23/$AI$607</f>
        <v>110956.208178439</v>
      </c>
      <c r="Y621" s="79" t="n">
        <f aca="false">G621*$AI$23/$AI$607</f>
        <v>136561.486988848</v>
      </c>
      <c r="Z621" s="80"/>
      <c r="AA621" s="91" t="n">
        <v>0.45</v>
      </c>
      <c r="AB621" s="79" t="n">
        <f aca="false">J621*$AI$23/$AI$607</f>
        <v>110956.208178439</v>
      </c>
      <c r="AC621" s="79" t="n">
        <f aca="false">K621*$AI$23/$AI$607</f>
        <v>136561.486988848</v>
      </c>
      <c r="AD621" s="105"/>
      <c r="AE621" s="91" t="n">
        <v>0.42</v>
      </c>
      <c r="AF621" s="79" t="n">
        <f aca="false">N621*$AI$23/$AI$607</f>
        <v>119491.301115242</v>
      </c>
      <c r="AG621" s="79" t="n">
        <f aca="false">O621*$AI$23/$AI$607</f>
        <v>136561.486988848</v>
      </c>
      <c r="AH621" s="1" t="str">
        <f aca="false">IF(AC619="But Not Over",Y616,"")</f>
        <v/>
      </c>
      <c r="AI621" s="81" t="str">
        <f aca="false">IF(AC619="But Not Over",VLOOKUP(AH621,'CPI Data'!$A$19:$N$117,14),"")</f>
        <v/>
      </c>
    </row>
    <row r="622" customFormat="false" ht="12" hidden="false" customHeight="false" outlineLevel="0" collapsed="false">
      <c r="A622" s="91" t="n">
        <v>0.55</v>
      </c>
      <c r="B622" s="92" t="n">
        <v>64000</v>
      </c>
      <c r="C622" s="92" t="n">
        <v>76000</v>
      </c>
      <c r="E622" s="91" t="n">
        <v>0.55</v>
      </c>
      <c r="F622" s="92" t="n">
        <v>32000</v>
      </c>
      <c r="G622" s="92" t="n">
        <v>38000</v>
      </c>
      <c r="H622" s="64"/>
      <c r="I622" s="91" t="n">
        <v>0.5</v>
      </c>
      <c r="J622" s="92" t="n">
        <v>32000</v>
      </c>
      <c r="K622" s="92" t="n">
        <v>38000</v>
      </c>
      <c r="L622" s="97"/>
      <c r="M622" s="91" t="n">
        <v>0.45</v>
      </c>
      <c r="N622" s="92" t="n">
        <v>32000</v>
      </c>
      <c r="O622" s="92" t="n">
        <v>36000</v>
      </c>
      <c r="S622" s="91" t="n">
        <v>0.55</v>
      </c>
      <c r="T622" s="79" t="n">
        <f aca="false">B622*$AI$23/$AI$607</f>
        <v>273122.973977695</v>
      </c>
      <c r="U622" s="79" t="n">
        <f aca="false">C622*$AI$23/$AI$607</f>
        <v>324333.531598513</v>
      </c>
      <c r="W622" s="91" t="n">
        <v>0.55</v>
      </c>
      <c r="X622" s="79" t="n">
        <f aca="false">F622*$AI$23/$AI$607</f>
        <v>136561.486988848</v>
      </c>
      <c r="Y622" s="79" t="n">
        <f aca="false">G622*$AI$23/$AI$607</f>
        <v>162166.765799257</v>
      </c>
      <c r="Z622" s="80"/>
      <c r="AA622" s="91" t="n">
        <v>0.5</v>
      </c>
      <c r="AB622" s="79" t="n">
        <f aca="false">J622*$AI$23/$AI$607</f>
        <v>136561.486988848</v>
      </c>
      <c r="AC622" s="79" t="n">
        <f aca="false">K622*$AI$23/$AI$607</f>
        <v>162166.765799257</v>
      </c>
      <c r="AD622" s="98"/>
      <c r="AE622" s="91" t="n">
        <v>0.45</v>
      </c>
      <c r="AF622" s="79" t="n">
        <f aca="false">N622*$AI$23/$AI$607</f>
        <v>136561.486988848</v>
      </c>
      <c r="AG622" s="79" t="n">
        <f aca="false">O622*$AI$23/$AI$607</f>
        <v>153631.672862454</v>
      </c>
      <c r="AH622" s="1" t="str">
        <f aca="false">IF(AC620="But Not Over",Y617,"")</f>
        <v/>
      </c>
      <c r="AI622" s="81" t="str">
        <f aca="false">IF(AC620="But Not Over",VLOOKUP(AH622,'CPI Data'!$A$19:$N$117,14),"")</f>
        <v/>
      </c>
    </row>
    <row r="623" customFormat="false" ht="12" hidden="false" customHeight="false" outlineLevel="0" collapsed="false">
      <c r="A623" s="91" t="n">
        <v>0.58</v>
      </c>
      <c r="B623" s="92" t="n">
        <v>76000</v>
      </c>
      <c r="C623" s="92" t="n">
        <v>88000</v>
      </c>
      <c r="E623" s="91" t="n">
        <v>0.58</v>
      </c>
      <c r="F623" s="92" t="n">
        <v>38000</v>
      </c>
      <c r="G623" s="92" t="n">
        <v>44000</v>
      </c>
      <c r="H623" s="64"/>
      <c r="I623" s="91" t="n">
        <v>0.55</v>
      </c>
      <c r="J623" s="92" t="n">
        <v>38000</v>
      </c>
      <c r="K623" s="92" t="n">
        <v>44000</v>
      </c>
      <c r="L623" s="97"/>
      <c r="M623" s="91" t="n">
        <v>0.48</v>
      </c>
      <c r="N623" s="92" t="n">
        <v>36000</v>
      </c>
      <c r="O623" s="92" t="n">
        <v>38000</v>
      </c>
      <c r="S623" s="91" t="n">
        <v>0.58</v>
      </c>
      <c r="T623" s="79" t="n">
        <f aca="false">B623*$AI$23/$AI$607</f>
        <v>324333.531598513</v>
      </c>
      <c r="U623" s="79" t="n">
        <f aca="false">C623*$AI$23/$AI$607</f>
        <v>375544.089219331</v>
      </c>
      <c r="W623" s="91" t="n">
        <v>0.58</v>
      </c>
      <c r="X623" s="79" t="n">
        <f aca="false">F623*$AI$23/$AI$607</f>
        <v>162166.765799257</v>
      </c>
      <c r="Y623" s="79" t="n">
        <f aca="false">G623*$AI$23/$AI$607</f>
        <v>187772.044609665</v>
      </c>
      <c r="Z623" s="80"/>
      <c r="AA623" s="91" t="n">
        <v>0.55</v>
      </c>
      <c r="AB623" s="79" t="n">
        <f aca="false">J623*$AI$23/$AI$607</f>
        <v>162166.765799257</v>
      </c>
      <c r="AC623" s="79" t="n">
        <f aca="false">K623*$AI$23/$AI$607</f>
        <v>187772.044609665</v>
      </c>
      <c r="AD623" s="98"/>
      <c r="AE623" s="91" t="n">
        <v>0.48</v>
      </c>
      <c r="AF623" s="79" t="n">
        <f aca="false">N623*$AI$23/$AI$607</f>
        <v>153631.672862454</v>
      </c>
      <c r="AG623" s="79" t="n">
        <f aca="false">O623*$AI$23/$AI$607</f>
        <v>162166.765799257</v>
      </c>
      <c r="AH623" s="1" t="str">
        <f aca="false">IF(AC621="But Not Over",Y618,"")</f>
        <v/>
      </c>
      <c r="AI623" s="81" t="str">
        <f aca="false">IF(AC621="But Not Over",VLOOKUP(AH623,'CPI Data'!$A$19:$N$117,14),"")</f>
        <v/>
      </c>
    </row>
    <row r="624" customFormat="false" ht="12" hidden="false" customHeight="false" outlineLevel="0" collapsed="false">
      <c r="A624" s="91" t="n">
        <v>0.6</v>
      </c>
      <c r="B624" s="92" t="n">
        <v>88000</v>
      </c>
      <c r="C624" s="92" t="n">
        <v>100000</v>
      </c>
      <c r="E624" s="91" t="n">
        <v>0.6</v>
      </c>
      <c r="F624" s="92" t="n">
        <v>44000</v>
      </c>
      <c r="G624" s="92" t="n">
        <v>50000</v>
      </c>
      <c r="H624" s="64"/>
      <c r="I624" s="91" t="n">
        <v>0.6</v>
      </c>
      <c r="J624" s="92" t="n">
        <v>44000</v>
      </c>
      <c r="K624" s="92" t="n">
        <v>50000</v>
      </c>
      <c r="L624" s="97"/>
      <c r="M624" s="91" t="n">
        <v>0.51</v>
      </c>
      <c r="N624" s="92" t="n">
        <v>38000</v>
      </c>
      <c r="O624" s="92" t="n">
        <v>40000</v>
      </c>
      <c r="S624" s="91" t="n">
        <v>0.6</v>
      </c>
      <c r="T624" s="79" t="n">
        <f aca="false">B624*$AI$23/$AI$607</f>
        <v>375544.089219331</v>
      </c>
      <c r="U624" s="79" t="n">
        <f aca="false">C624*$AI$23/$AI$607</f>
        <v>426754.646840149</v>
      </c>
      <c r="W624" s="91" t="n">
        <v>0.6</v>
      </c>
      <c r="X624" s="79" t="n">
        <f aca="false">F624*$AI$23/$AI$607</f>
        <v>187772.044609665</v>
      </c>
      <c r="Y624" s="79" t="n">
        <f aca="false">G624*$AI$23/$AI$607</f>
        <v>213377.323420074</v>
      </c>
      <c r="Z624" s="80"/>
      <c r="AA624" s="91" t="n">
        <v>0.6</v>
      </c>
      <c r="AB624" s="79" t="n">
        <f aca="false">J624*$AI$23/$AI$607</f>
        <v>187772.044609665</v>
      </c>
      <c r="AC624" s="79" t="n">
        <f aca="false">K624*$AI$23/$AI$607</f>
        <v>213377.323420074</v>
      </c>
      <c r="AD624" s="98"/>
      <c r="AE624" s="91" t="n">
        <v>0.51</v>
      </c>
      <c r="AF624" s="79" t="n">
        <f aca="false">N624*$AI$23/$AI$607</f>
        <v>162166.765799257</v>
      </c>
      <c r="AG624" s="79" t="n">
        <f aca="false">O624*$AI$23/$AI$607</f>
        <v>170701.858736059</v>
      </c>
      <c r="AH624" s="1" t="str">
        <f aca="false">IF(AC622="But Not Over",Y619,"")</f>
        <v/>
      </c>
      <c r="AI624" s="81" t="str">
        <f aca="false">IF(AC622="But Not Over",VLOOKUP(AH624,'CPI Data'!$A$19:$N$117,14),"")</f>
        <v/>
      </c>
    </row>
    <row r="625" customFormat="false" ht="12" hidden="false" customHeight="false" outlineLevel="0" collapsed="false">
      <c r="A625" s="91" t="n">
        <v>0.62</v>
      </c>
      <c r="B625" s="92" t="n">
        <v>100000</v>
      </c>
      <c r="C625" s="92" t="n">
        <v>120000</v>
      </c>
      <c r="E625" s="91" t="n">
        <v>0.62</v>
      </c>
      <c r="F625" s="92" t="n">
        <v>50000</v>
      </c>
      <c r="G625" s="92" t="n">
        <v>60000</v>
      </c>
      <c r="H625" s="64"/>
      <c r="I625" s="91" t="n">
        <v>0.62</v>
      </c>
      <c r="J625" s="92" t="n">
        <v>50000</v>
      </c>
      <c r="K625" s="92" t="n">
        <v>60000</v>
      </c>
      <c r="L625" s="97"/>
      <c r="M625" s="91" t="n">
        <v>0.52</v>
      </c>
      <c r="N625" s="92" t="n">
        <v>40000</v>
      </c>
      <c r="O625" s="92" t="n">
        <v>44000</v>
      </c>
      <c r="S625" s="91" t="n">
        <v>0.62</v>
      </c>
      <c r="T625" s="79" t="n">
        <f aca="false">B625*$AI$23/$AI$607</f>
        <v>426754.646840149</v>
      </c>
      <c r="U625" s="79" t="n">
        <f aca="false">C625*$AI$23/$AI$607</f>
        <v>512105.576208178</v>
      </c>
      <c r="W625" s="91" t="n">
        <v>0.62</v>
      </c>
      <c r="X625" s="79" t="n">
        <f aca="false">F625*$AI$23/$AI$607</f>
        <v>213377.323420074</v>
      </c>
      <c r="Y625" s="79" t="n">
        <f aca="false">G625*$AI$23/$AI$607</f>
        <v>256052.788104089</v>
      </c>
      <c r="Z625" s="80"/>
      <c r="AA625" s="91" t="n">
        <v>0.62</v>
      </c>
      <c r="AB625" s="79" t="n">
        <f aca="false">J625*$AI$23/$AI$607</f>
        <v>213377.323420074</v>
      </c>
      <c r="AC625" s="79" t="n">
        <f aca="false">K625*$AI$23/$AI$607</f>
        <v>256052.788104089</v>
      </c>
      <c r="AD625" s="98"/>
      <c r="AE625" s="91" t="n">
        <v>0.52</v>
      </c>
      <c r="AF625" s="79" t="n">
        <f aca="false">N625*$AI$23/$AI$607</f>
        <v>170701.858736059</v>
      </c>
      <c r="AG625" s="79" t="n">
        <f aca="false">O625*$AI$23/$AI$607</f>
        <v>187772.044609665</v>
      </c>
      <c r="AH625" s="1" t="str">
        <f aca="false">IF(AC623="But Not Over",Y620,"")</f>
        <v/>
      </c>
      <c r="AI625" s="81" t="str">
        <f aca="false">IF(AC623="But Not Over",VLOOKUP(AH625,'CPI Data'!$A$19:$N$117,14),"")</f>
        <v/>
      </c>
    </row>
    <row r="626" customFormat="false" ht="12" hidden="false" customHeight="false" outlineLevel="0" collapsed="false">
      <c r="A626" s="91" t="n">
        <v>0.64</v>
      </c>
      <c r="B626" s="92" t="n">
        <v>120000</v>
      </c>
      <c r="C626" s="92" t="n">
        <v>140000</v>
      </c>
      <c r="E626" s="91" t="n">
        <v>0.64</v>
      </c>
      <c r="F626" s="92" t="n">
        <v>60000</v>
      </c>
      <c r="G626" s="92" t="n">
        <v>70000</v>
      </c>
      <c r="H626" s="64"/>
      <c r="I626" s="91" t="n">
        <v>0.64</v>
      </c>
      <c r="J626" s="92" t="n">
        <v>60000</v>
      </c>
      <c r="K626" s="92" t="n">
        <v>70000</v>
      </c>
      <c r="L626" s="97"/>
      <c r="M626" s="91" t="n">
        <v>0.55</v>
      </c>
      <c r="N626" s="92" t="n">
        <v>44000</v>
      </c>
      <c r="O626" s="92" t="n">
        <v>50000</v>
      </c>
      <c r="S626" s="91" t="n">
        <v>0.64</v>
      </c>
      <c r="T626" s="79" t="n">
        <f aca="false">B626*$AI$23/$AI$607</f>
        <v>512105.576208178</v>
      </c>
      <c r="U626" s="79" t="n">
        <f aca="false">C626*$AI$23/$AI$607</f>
        <v>597456.505576208</v>
      </c>
      <c r="W626" s="91" t="n">
        <v>0.64</v>
      </c>
      <c r="X626" s="79" t="n">
        <f aca="false">F626*$AI$23/$AI$607</f>
        <v>256052.788104089</v>
      </c>
      <c r="Y626" s="79" t="n">
        <f aca="false">G626*$AI$23/$AI$607</f>
        <v>298728.252788104</v>
      </c>
      <c r="Z626" s="80"/>
      <c r="AA626" s="91" t="n">
        <v>0.64</v>
      </c>
      <c r="AB626" s="79" t="n">
        <f aca="false">J626*$AI$23/$AI$607</f>
        <v>256052.788104089</v>
      </c>
      <c r="AC626" s="79" t="n">
        <f aca="false">K626*$AI$23/$AI$607</f>
        <v>298728.252788104</v>
      </c>
      <c r="AD626" s="98"/>
      <c r="AE626" s="91" t="n">
        <v>0.55</v>
      </c>
      <c r="AF626" s="79" t="n">
        <f aca="false">N626*$AI$23/$AI$607</f>
        <v>187772.044609665</v>
      </c>
      <c r="AG626" s="79" t="n">
        <f aca="false">O626*$AI$23/$AI$607</f>
        <v>213377.323420074</v>
      </c>
      <c r="AH626" s="1" t="str">
        <f aca="false">IF(AC624="But Not Over",Y621,"")</f>
        <v/>
      </c>
      <c r="AI626" s="81" t="str">
        <f aca="false">IF(AC624="But Not Over",VLOOKUP(AH626,'CPI Data'!$A$19:$N$117,14),"")</f>
        <v/>
      </c>
    </row>
    <row r="627" customFormat="false" ht="12" hidden="false" customHeight="false" outlineLevel="0" collapsed="false">
      <c r="A627" s="91" t="n">
        <v>0.66</v>
      </c>
      <c r="B627" s="92" t="n">
        <v>140000</v>
      </c>
      <c r="C627" s="92" t="n">
        <v>160000</v>
      </c>
      <c r="E627" s="91" t="n">
        <v>0.66</v>
      </c>
      <c r="F627" s="92" t="n">
        <v>70000</v>
      </c>
      <c r="G627" s="92" t="n">
        <v>80000</v>
      </c>
      <c r="H627" s="64"/>
      <c r="I627" s="91" t="n">
        <v>0.66</v>
      </c>
      <c r="J627" s="92" t="n">
        <v>70000</v>
      </c>
      <c r="K627" s="92" t="n">
        <v>80000</v>
      </c>
      <c r="L627" s="97"/>
      <c r="M627" s="91" t="n">
        <v>0.56</v>
      </c>
      <c r="N627" s="92" t="n">
        <v>50000</v>
      </c>
      <c r="O627" s="92" t="n">
        <v>52000</v>
      </c>
      <c r="S627" s="91" t="n">
        <v>0.66</v>
      </c>
      <c r="T627" s="79" t="n">
        <f aca="false">B627*$AI$23/$AI$607</f>
        <v>597456.505576208</v>
      </c>
      <c r="U627" s="79" t="n">
        <f aca="false">C627*$AI$23/$AI$607</f>
        <v>682807.434944238</v>
      </c>
      <c r="W627" s="91" t="n">
        <v>0.66</v>
      </c>
      <c r="X627" s="79" t="n">
        <f aca="false">F627*$AI$23/$AI$607</f>
        <v>298728.252788104</v>
      </c>
      <c r="Y627" s="79" t="n">
        <f aca="false">G627*$AI$23/$AI$607</f>
        <v>341403.717472119</v>
      </c>
      <c r="Z627" s="80"/>
      <c r="AA627" s="91" t="n">
        <v>0.66</v>
      </c>
      <c r="AB627" s="79" t="n">
        <f aca="false">J627*$AI$23/$AI$607</f>
        <v>298728.252788104</v>
      </c>
      <c r="AC627" s="79" t="n">
        <f aca="false">K627*$AI$23/$AI$607</f>
        <v>341403.717472119</v>
      </c>
      <c r="AD627" s="98"/>
      <c r="AE627" s="91" t="n">
        <v>0.56</v>
      </c>
      <c r="AF627" s="79" t="n">
        <f aca="false">N627*$AI$23/$AI$607</f>
        <v>213377.323420074</v>
      </c>
      <c r="AG627" s="79" t="n">
        <f aca="false">O627*$AI$23/$AI$607</f>
        <v>221912.416356877</v>
      </c>
      <c r="AH627" s="1" t="str">
        <f aca="false">IF(AC625="But Not Over",Y622,"")</f>
        <v/>
      </c>
      <c r="AI627" s="81" t="str">
        <f aca="false">IF(AC625="But Not Over",VLOOKUP(AH627,'CPI Data'!$A$19:$N$117,14),"")</f>
        <v/>
      </c>
    </row>
    <row r="628" customFormat="false" ht="12" hidden="false" customHeight="false" outlineLevel="0" collapsed="false">
      <c r="A628" s="91" t="n">
        <v>0.68</v>
      </c>
      <c r="B628" s="92" t="n">
        <v>160000</v>
      </c>
      <c r="C628" s="92" t="n">
        <v>180000</v>
      </c>
      <c r="E628" s="91" t="n">
        <v>0.68</v>
      </c>
      <c r="F628" s="92" t="n">
        <v>80000</v>
      </c>
      <c r="G628" s="92" t="n">
        <v>90000</v>
      </c>
      <c r="H628" s="64"/>
      <c r="I628" s="91" t="n">
        <v>0.68</v>
      </c>
      <c r="J628" s="92" t="n">
        <v>80000</v>
      </c>
      <c r="K628" s="92" t="n">
        <v>90000</v>
      </c>
      <c r="L628" s="97"/>
      <c r="M628" s="91" t="n">
        <v>0.58</v>
      </c>
      <c r="N628" s="92" t="n">
        <v>52000</v>
      </c>
      <c r="O628" s="92" t="n">
        <v>64000</v>
      </c>
      <c r="S628" s="91" t="n">
        <v>0.68</v>
      </c>
      <c r="T628" s="79" t="n">
        <f aca="false">B628*$AI$23/$AI$607</f>
        <v>682807.434944238</v>
      </c>
      <c r="U628" s="79" t="n">
        <f aca="false">C628*$AI$23/$AI$607</f>
        <v>768158.364312268</v>
      </c>
      <c r="W628" s="91" t="n">
        <v>0.68</v>
      </c>
      <c r="X628" s="79" t="n">
        <f aca="false">F628*$AI$23/$AI$607</f>
        <v>341403.717472119</v>
      </c>
      <c r="Y628" s="79" t="n">
        <f aca="false">G628*$AI$23/$AI$607</f>
        <v>384079.182156134</v>
      </c>
      <c r="Z628" s="80"/>
      <c r="AA628" s="91" t="n">
        <v>0.68</v>
      </c>
      <c r="AB628" s="79" t="n">
        <f aca="false">J628*$AI$23/$AI$607</f>
        <v>341403.717472119</v>
      </c>
      <c r="AC628" s="79" t="n">
        <f aca="false">K628*$AI$23/$AI$607</f>
        <v>384079.182156134</v>
      </c>
      <c r="AD628" s="98"/>
      <c r="AE628" s="91" t="n">
        <v>0.58</v>
      </c>
      <c r="AF628" s="79" t="n">
        <f aca="false">N628*$AI$23/$AI$607</f>
        <v>221912.416356877</v>
      </c>
      <c r="AG628" s="79" t="n">
        <f aca="false">O628*$AI$23/$AI$607</f>
        <v>273122.973977695</v>
      </c>
      <c r="AH628" s="1" t="str">
        <f aca="false">IF(AC626="But Not Over",Y623,"")</f>
        <v/>
      </c>
      <c r="AI628" s="81" t="str">
        <f aca="false">IF(AC626="But Not Over",VLOOKUP(AH628,'CPI Data'!$A$19:$N$117,14),"")</f>
        <v/>
      </c>
    </row>
    <row r="629" customFormat="false" ht="12" hidden="false" customHeight="false" outlineLevel="0" collapsed="false">
      <c r="A629" s="91" t="n">
        <v>0.69</v>
      </c>
      <c r="B629" s="92" t="n">
        <v>180000</v>
      </c>
      <c r="C629" s="92" t="n">
        <v>200000</v>
      </c>
      <c r="E629" s="91" t="n">
        <v>0.69</v>
      </c>
      <c r="F629" s="92" t="n">
        <v>90000</v>
      </c>
      <c r="G629" s="92" t="n">
        <v>100000</v>
      </c>
      <c r="H629" s="64"/>
      <c r="I629" s="91" t="n">
        <v>0.69</v>
      </c>
      <c r="J629" s="92" t="n">
        <v>90000</v>
      </c>
      <c r="K629" s="92" t="n">
        <v>100000</v>
      </c>
      <c r="L629" s="97"/>
      <c r="M629" s="91" t="n">
        <v>0.59</v>
      </c>
      <c r="N629" s="92" t="n">
        <v>64000</v>
      </c>
      <c r="O629" s="92" t="n">
        <v>70000</v>
      </c>
      <c r="S629" s="91" t="n">
        <v>0.69</v>
      </c>
      <c r="T629" s="79" t="n">
        <f aca="false">B629*$AI$23/$AI$607</f>
        <v>768158.364312268</v>
      </c>
      <c r="U629" s="79" t="n">
        <f aca="false">C629*$AI$23/$AI$607</f>
        <v>853509.293680298</v>
      </c>
      <c r="W629" s="91" t="n">
        <v>0.69</v>
      </c>
      <c r="X629" s="79" t="n">
        <f aca="false">F629*$AI$23/$AI$607</f>
        <v>384079.182156134</v>
      </c>
      <c r="Y629" s="79" t="n">
        <f aca="false">G629*$AI$23/$AI$607</f>
        <v>426754.646840149</v>
      </c>
      <c r="Z629" s="80"/>
      <c r="AA629" s="91" t="n">
        <v>0.69</v>
      </c>
      <c r="AB629" s="79" t="n">
        <f aca="false">J629*$AI$23/$AI$607</f>
        <v>384079.182156134</v>
      </c>
      <c r="AC629" s="79" t="n">
        <f aca="false">K629*$AI$23/$AI$607</f>
        <v>426754.646840149</v>
      </c>
      <c r="AD629" s="98"/>
      <c r="AE629" s="91" t="n">
        <v>0.59</v>
      </c>
      <c r="AF629" s="79" t="n">
        <f aca="false">N629*$AI$23/$AI$607</f>
        <v>273122.973977695</v>
      </c>
      <c r="AG629" s="79" t="n">
        <f aca="false">O629*$AI$23/$AI$607</f>
        <v>298728.252788104</v>
      </c>
      <c r="AH629" s="1" t="str">
        <f aca="false">IF(AC627="But Not Over",Y624,"")</f>
        <v/>
      </c>
      <c r="AI629" s="81" t="str">
        <f aca="false">IF(AC627="But Not Over",VLOOKUP(AH629,'CPI Data'!$A$19:$N$117,14),"")</f>
        <v/>
      </c>
    </row>
    <row r="630" customFormat="false" ht="12" hidden="false" customHeight="false" outlineLevel="0" collapsed="false">
      <c r="A630" s="91" t="n">
        <v>0.7</v>
      </c>
      <c r="B630" s="92" t="n">
        <v>200000</v>
      </c>
      <c r="C630" s="95" t="s">
        <v>18</v>
      </c>
      <c r="E630" s="91" t="n">
        <v>0.7</v>
      </c>
      <c r="F630" s="92" t="n">
        <v>100000</v>
      </c>
      <c r="G630" s="95" t="s">
        <v>18</v>
      </c>
      <c r="H630" s="64"/>
      <c r="I630" s="91" t="n">
        <v>0.7</v>
      </c>
      <c r="J630" s="92" t="n">
        <v>100000</v>
      </c>
      <c r="K630" s="95" t="s">
        <v>18</v>
      </c>
      <c r="L630" s="97"/>
      <c r="M630" s="91" t="n">
        <v>0.61</v>
      </c>
      <c r="N630" s="92" t="n">
        <v>70000</v>
      </c>
      <c r="O630" s="92" t="n">
        <v>76000</v>
      </c>
      <c r="S630" s="91" t="n">
        <v>0.7</v>
      </c>
      <c r="T630" s="79" t="n">
        <f aca="false">B630*$AI$23/$AI$607</f>
        <v>853509.293680298</v>
      </c>
      <c r="U630" s="79" t="s">
        <v>18</v>
      </c>
      <c r="W630" s="91" t="n">
        <v>0.7</v>
      </c>
      <c r="X630" s="79" t="n">
        <f aca="false">F630*$AI$23/$AI$607</f>
        <v>426754.646840149</v>
      </c>
      <c r="Y630" s="79" t="s">
        <v>18</v>
      </c>
      <c r="Z630" s="80"/>
      <c r="AA630" s="91" t="n">
        <v>0.7</v>
      </c>
      <c r="AB630" s="79" t="n">
        <f aca="false">J630*$AI$23/$AI$607</f>
        <v>426754.646840149</v>
      </c>
      <c r="AC630" s="79" t="s">
        <v>18</v>
      </c>
      <c r="AD630" s="98"/>
      <c r="AE630" s="91" t="n">
        <v>0.61</v>
      </c>
      <c r="AF630" s="79" t="n">
        <f aca="false">N630*$AI$23/$AI$607</f>
        <v>298728.252788104</v>
      </c>
      <c r="AG630" s="79" t="n">
        <f aca="false">O630*$AI$23/$AI$607</f>
        <v>324333.531598513</v>
      </c>
      <c r="AH630" s="1" t="str">
        <f aca="false">IF(AC628="But Not Over",Y625,"")</f>
        <v/>
      </c>
      <c r="AI630" s="81" t="str">
        <f aca="false">IF(AC628="But Not Over",VLOOKUP(AH630,'CPI Data'!$A$19:$N$117,14),"")</f>
        <v/>
      </c>
    </row>
    <row r="631" customFormat="false" ht="12" hidden="false" customHeight="false" outlineLevel="0" collapsed="false">
      <c r="A631" s="91"/>
      <c r="B631" s="92"/>
      <c r="E631" s="91"/>
      <c r="F631" s="92"/>
      <c r="H631" s="64"/>
      <c r="I631" s="91"/>
      <c r="J631" s="92"/>
      <c r="L631" s="97"/>
      <c r="M631" s="91" t="n">
        <v>0.62</v>
      </c>
      <c r="N631" s="92" t="n">
        <v>76000</v>
      </c>
      <c r="O631" s="92" t="n">
        <v>80000</v>
      </c>
      <c r="S631" s="91"/>
      <c r="W631" s="91"/>
      <c r="Z631" s="80"/>
      <c r="AA631" s="91"/>
      <c r="AD631" s="98"/>
      <c r="AE631" s="91" t="n">
        <v>0.62</v>
      </c>
      <c r="AF631" s="79" t="n">
        <f aca="false">N631*$AI$23/$AI$607</f>
        <v>324333.531598513</v>
      </c>
      <c r="AG631" s="79" t="n">
        <f aca="false">O631*$AI$23/$AI$607</f>
        <v>341403.717472119</v>
      </c>
      <c r="AH631" s="1" t="str">
        <f aca="false">IF(AC629="But Not Over",Y626,"")</f>
        <v/>
      </c>
      <c r="AI631" s="81" t="str">
        <f aca="false">IF(AC629="But Not Over",VLOOKUP(AH631,'CPI Data'!$A$19:$N$117,14),"")</f>
        <v/>
      </c>
    </row>
    <row r="632" customFormat="false" ht="12" hidden="false" customHeight="false" outlineLevel="0" collapsed="false">
      <c r="A632" s="64"/>
      <c r="E632" s="64"/>
      <c r="H632" s="64"/>
      <c r="I632" s="64"/>
      <c r="L632" s="97"/>
      <c r="M632" s="91" t="n">
        <v>0.63</v>
      </c>
      <c r="N632" s="92" t="n">
        <v>80000</v>
      </c>
      <c r="O632" s="92" t="n">
        <v>88000</v>
      </c>
      <c r="S632" s="64"/>
      <c r="W632" s="64"/>
      <c r="Z632" s="80"/>
      <c r="AA632" s="64"/>
      <c r="AD632" s="98"/>
      <c r="AE632" s="91" t="n">
        <v>0.63</v>
      </c>
      <c r="AF632" s="79" t="n">
        <f aca="false">N632*$AI$23/$AI$607</f>
        <v>341403.717472119</v>
      </c>
      <c r="AG632" s="79" t="n">
        <f aca="false">O632*$AI$23/$AI$607</f>
        <v>375544.089219331</v>
      </c>
      <c r="AH632" s="1" t="str">
        <f aca="false">IF(AC630="But Not Over",Y627,"")</f>
        <v/>
      </c>
      <c r="AI632" s="81" t="str">
        <f aca="false">IF(AC630="But Not Over",VLOOKUP(AH632,'CPI Data'!$A$19:$N$117,14),"")</f>
        <v/>
      </c>
    </row>
    <row r="633" customFormat="false" ht="12" hidden="false" customHeight="false" outlineLevel="0" collapsed="false">
      <c r="A633" s="64"/>
      <c r="E633" s="64"/>
      <c r="H633" s="64"/>
      <c r="I633" s="64"/>
      <c r="L633" s="97"/>
      <c r="M633" s="91" t="n">
        <v>0.64</v>
      </c>
      <c r="N633" s="92" t="n">
        <v>88000</v>
      </c>
      <c r="O633" s="92" t="n">
        <v>100000</v>
      </c>
      <c r="S633" s="64"/>
      <c r="W633" s="64"/>
      <c r="Z633" s="80"/>
      <c r="AA633" s="64"/>
      <c r="AD633" s="98"/>
      <c r="AE633" s="91" t="n">
        <v>0.64</v>
      </c>
      <c r="AF633" s="79" t="n">
        <f aca="false">N633*$AI$23/$AI$607</f>
        <v>375544.089219331</v>
      </c>
      <c r="AG633" s="79" t="n">
        <f aca="false">O633*$AI$23/$AI$607</f>
        <v>426754.646840149</v>
      </c>
      <c r="AH633" s="1" t="str">
        <f aca="false">IF(AC631="But Not Over",Y628,"")</f>
        <v/>
      </c>
      <c r="AI633" s="81" t="str">
        <f aca="false">IF(AC631="But Not Over",VLOOKUP(AH633,'CPI Data'!$A$19:$N$117,14),"")</f>
        <v/>
      </c>
    </row>
    <row r="634" customFormat="false" ht="12" hidden="false" customHeight="false" outlineLevel="0" collapsed="false">
      <c r="A634" s="64"/>
      <c r="E634" s="64"/>
      <c r="H634" s="64"/>
      <c r="I634" s="64"/>
      <c r="L634" s="97"/>
      <c r="M634" s="91" t="n">
        <v>0.66</v>
      </c>
      <c r="N634" s="92" t="n">
        <v>100000</v>
      </c>
      <c r="O634" s="92" t="n">
        <v>120000</v>
      </c>
      <c r="S634" s="64"/>
      <c r="W634" s="64"/>
      <c r="Z634" s="80"/>
      <c r="AA634" s="64"/>
      <c r="AD634" s="98"/>
      <c r="AE634" s="91" t="n">
        <v>0.66</v>
      </c>
      <c r="AF634" s="79" t="n">
        <f aca="false">N634*$AI$23/$AI$607</f>
        <v>426754.646840149</v>
      </c>
      <c r="AG634" s="79" t="n">
        <f aca="false">O634*$AI$23/$AI$607</f>
        <v>512105.576208178</v>
      </c>
      <c r="AH634" s="1" t="str">
        <f aca="false">IF(AC632="But Not Over",Y629,"")</f>
        <v/>
      </c>
      <c r="AI634" s="81" t="str">
        <f aca="false">IF(AC632="But Not Over",VLOOKUP(AH634,'CPI Data'!$A$19:$N$117,14),"")</f>
        <v/>
      </c>
    </row>
    <row r="635" customFormat="false" ht="12" hidden="false" customHeight="false" outlineLevel="0" collapsed="false">
      <c r="A635" s="64"/>
      <c r="E635" s="64"/>
      <c r="H635" s="64"/>
      <c r="I635" s="64"/>
      <c r="L635" s="97"/>
      <c r="M635" s="91" t="n">
        <v>0.67</v>
      </c>
      <c r="N635" s="92" t="n">
        <v>120000</v>
      </c>
      <c r="O635" s="92" t="n">
        <v>140000</v>
      </c>
      <c r="S635" s="64"/>
      <c r="W635" s="64"/>
      <c r="Z635" s="80"/>
      <c r="AA635" s="64"/>
      <c r="AD635" s="98"/>
      <c r="AE635" s="91" t="n">
        <v>0.67</v>
      </c>
      <c r="AF635" s="79" t="n">
        <f aca="false">N635*$AI$23/$AI$607</f>
        <v>512105.576208178</v>
      </c>
      <c r="AG635" s="79" t="n">
        <f aca="false">O635*$AI$23/$AI$607</f>
        <v>597456.505576208</v>
      </c>
      <c r="AH635" s="1" t="str">
        <f aca="false">IF(AC633="But Not Over",Y630,"")</f>
        <v/>
      </c>
      <c r="AI635" s="81" t="str">
        <f aca="false">IF(AC633="But Not Over",VLOOKUP(AH635,'CPI Data'!$A$19:$N$117,14),"")</f>
        <v/>
      </c>
    </row>
    <row r="636" customFormat="false" ht="12" hidden="false" customHeight="false" outlineLevel="0" collapsed="false">
      <c r="A636" s="64"/>
      <c r="E636" s="64"/>
      <c r="H636" s="64"/>
      <c r="I636" s="64"/>
      <c r="L636" s="97"/>
      <c r="M636" s="91" t="n">
        <v>0.68</v>
      </c>
      <c r="N636" s="92" t="n">
        <v>140000</v>
      </c>
      <c r="O636" s="92" t="n">
        <v>160000</v>
      </c>
      <c r="S636" s="64"/>
      <c r="W636" s="64"/>
      <c r="Z636" s="80"/>
      <c r="AA636" s="64"/>
      <c r="AD636" s="98"/>
      <c r="AE636" s="91" t="n">
        <v>0.68</v>
      </c>
      <c r="AF636" s="79" t="n">
        <f aca="false">N636*$AI$23/$AI$607</f>
        <v>597456.505576208</v>
      </c>
      <c r="AG636" s="79" t="n">
        <f aca="false">O636*$AI$23/$AI$607</f>
        <v>682807.434944238</v>
      </c>
      <c r="AH636" s="1" t="str">
        <f aca="false">IF(AC634="But Not Over",Y631,"")</f>
        <v/>
      </c>
      <c r="AI636" s="81" t="str">
        <f aca="false">IF(AC634="But Not Over",VLOOKUP(AH636,'CPI Data'!$A$19:$N$117,14),"")</f>
        <v/>
      </c>
    </row>
    <row r="637" customFormat="false" ht="12" hidden="false" customHeight="false" outlineLevel="0" collapsed="false">
      <c r="A637" s="64"/>
      <c r="E637" s="64"/>
      <c r="H637" s="64"/>
      <c r="I637" s="64"/>
      <c r="L637" s="97"/>
      <c r="M637" s="91" t="n">
        <v>0.69</v>
      </c>
      <c r="N637" s="92" t="n">
        <v>160000</v>
      </c>
      <c r="O637" s="92" t="n">
        <v>180000</v>
      </c>
      <c r="S637" s="64"/>
      <c r="W637" s="64"/>
      <c r="Z637" s="80"/>
      <c r="AA637" s="64"/>
      <c r="AD637" s="98"/>
      <c r="AE637" s="91" t="n">
        <v>0.69</v>
      </c>
      <c r="AF637" s="79" t="n">
        <f aca="false">N637*$AI$23/$AI$607</f>
        <v>682807.434944238</v>
      </c>
      <c r="AG637" s="79" t="n">
        <f aca="false">O637*$AI$23/$AI$607</f>
        <v>768158.364312268</v>
      </c>
      <c r="AH637" s="1" t="str">
        <f aca="false">IF(AC635="But Not Over",Y632,"")</f>
        <v/>
      </c>
      <c r="AI637" s="81" t="str">
        <f aca="false">IF(AC635="But Not Over",VLOOKUP(AH637,'CPI Data'!$A$19:$N$117,14),"")</f>
        <v/>
      </c>
    </row>
    <row r="638" customFormat="false" ht="12" hidden="false" customHeight="false" outlineLevel="0" collapsed="false">
      <c r="A638" s="64"/>
      <c r="E638" s="64"/>
      <c r="H638" s="64"/>
      <c r="I638" s="64"/>
      <c r="L638" s="97"/>
      <c r="M638" s="91" t="n">
        <v>0.7</v>
      </c>
      <c r="N638" s="92" t="n">
        <v>180000</v>
      </c>
      <c r="O638" s="95" t="s">
        <v>18</v>
      </c>
      <c r="S638" s="64"/>
      <c r="W638" s="64"/>
      <c r="Z638" s="80"/>
      <c r="AA638" s="64"/>
      <c r="AD638" s="98"/>
      <c r="AE638" s="91" t="n">
        <v>0.7</v>
      </c>
      <c r="AF638" s="79" t="n">
        <f aca="false">N638*$AI$23/$AI$607</f>
        <v>768158.364312268</v>
      </c>
      <c r="AG638" s="79" t="s">
        <v>18</v>
      </c>
      <c r="AH638" s="1" t="str">
        <f aca="false">IF(AC636="But Not Over",Y633,"")</f>
        <v/>
      </c>
      <c r="AI638" s="81" t="str">
        <f aca="false">IF(AC636="But Not Over",VLOOKUP(AH638,'CPI Data'!$A$19:$N$117,14),"")</f>
        <v/>
      </c>
    </row>
    <row r="639" customFormat="false" ht="12" hidden="false" customHeight="true" outlineLevel="0" collapsed="false">
      <c r="A639" s="66" t="s">
        <v>37</v>
      </c>
      <c r="B639" s="42"/>
      <c r="C639" s="42"/>
      <c r="E639" s="42"/>
      <c r="F639" s="42"/>
      <c r="G639" s="42"/>
      <c r="H639" s="67"/>
      <c r="I639" s="42"/>
      <c r="J639" s="42"/>
      <c r="K639" s="42"/>
      <c r="L639" s="42"/>
      <c r="M639" s="42"/>
      <c r="N639" s="42"/>
      <c r="O639" s="42"/>
      <c r="S639" s="66" t="s">
        <v>37</v>
      </c>
      <c r="T639" s="45"/>
      <c r="U639" s="45"/>
      <c r="W639" s="42"/>
      <c r="X639" s="45"/>
      <c r="Y639" s="45"/>
      <c r="Z639" s="68"/>
      <c r="AA639" s="42"/>
      <c r="AB639" s="45"/>
      <c r="AC639" s="45"/>
      <c r="AD639" s="47"/>
      <c r="AE639" s="42"/>
      <c r="AF639" s="45"/>
      <c r="AG639" s="45"/>
      <c r="AH639" s="1" t="str">
        <f aca="false">IF(AC637="But Not Over",Y634,"")</f>
        <v/>
      </c>
      <c r="AI639" s="81" t="str">
        <f aca="false">IF(AC637="But Not Over",VLOOKUP(AH639,'CPI Data'!$A$19:$N$117,14),"")</f>
        <v/>
      </c>
    </row>
    <row r="640" customFormat="false" ht="12" hidden="false" customHeight="false" outlineLevel="0" collapsed="false">
      <c r="A640" s="64"/>
      <c r="E640" s="64"/>
      <c r="H640" s="64"/>
      <c r="I640" s="64"/>
      <c r="L640" s="97"/>
      <c r="M640" s="64"/>
      <c r="S640" s="64"/>
      <c r="W640" s="64"/>
      <c r="Z640" s="80"/>
      <c r="AA640" s="64"/>
      <c r="AD640" s="98"/>
      <c r="AE640" s="64"/>
      <c r="AH640" s="1" t="str">
        <f aca="false">IF(AC638="But Not Over",Y635,"")</f>
        <v/>
      </c>
      <c r="AI640" s="81" t="str">
        <f aca="false">IF(AC638="But Not Over",VLOOKUP(AH640,'CPI Data'!$A$19:$N$117,14),"")</f>
        <v/>
      </c>
    </row>
    <row r="641" customFormat="false" ht="12.75" hidden="false" customHeight="false" outlineLevel="0" collapsed="false">
      <c r="A641" s="64"/>
      <c r="B641" s="74"/>
      <c r="C641" s="43" t="s">
        <v>7</v>
      </c>
      <c r="E641" s="64"/>
      <c r="F641" s="74"/>
      <c r="G641" s="75" t="n">
        <v>1974</v>
      </c>
      <c r="H641" s="75"/>
      <c r="I641" s="75"/>
      <c r="L641" s="97"/>
      <c r="M641" s="64"/>
      <c r="N641" s="74"/>
      <c r="S641" s="64"/>
      <c r="T641" s="77"/>
      <c r="U641" s="69" t="s">
        <v>21</v>
      </c>
      <c r="W641" s="64"/>
      <c r="X641" s="77"/>
      <c r="Y641" s="75" t="n">
        <v>1974</v>
      </c>
      <c r="Z641" s="75"/>
      <c r="AA641" s="75"/>
      <c r="AB641" s="46" t="str">
        <f aca="false">CONCATENATE("CPI: ",AI646)</f>
        <v>CPI: 49.3</v>
      </c>
      <c r="AD641" s="98"/>
      <c r="AE641" s="64"/>
      <c r="AF641" s="77"/>
      <c r="AH641" s="1" t="str">
        <f aca="false">IF(AC639="But Not Over",Y636,"")</f>
        <v/>
      </c>
      <c r="AI641" s="81" t="str">
        <f aca="false">IF(AC639="But Not Over",VLOOKUP(AH641,'CPI Data'!$A$19:$N$117,14),"")</f>
        <v/>
      </c>
    </row>
    <row r="642" customFormat="false" ht="12" hidden="false" customHeight="false" outlineLevel="0" collapsed="false">
      <c r="A642" s="49"/>
      <c r="B642" s="49" t="s">
        <v>8</v>
      </c>
      <c r="C642" s="50"/>
      <c r="D642" s="50"/>
      <c r="E642" s="49"/>
      <c r="F642" s="49" t="s">
        <v>9</v>
      </c>
      <c r="G642" s="50"/>
      <c r="H642" s="49"/>
      <c r="I642" s="49"/>
      <c r="J642" s="49" t="s">
        <v>10</v>
      </c>
      <c r="K642" s="48"/>
      <c r="L642" s="48"/>
      <c r="M642" s="48"/>
      <c r="N642" s="49" t="s">
        <v>11</v>
      </c>
      <c r="O642" s="50"/>
      <c r="S642" s="49"/>
      <c r="T642" s="51" t="s">
        <v>8</v>
      </c>
      <c r="U642" s="99"/>
      <c r="V642" s="53"/>
      <c r="W642" s="49"/>
      <c r="X642" s="51" t="s">
        <v>9</v>
      </c>
      <c r="Y642" s="99"/>
      <c r="Z642" s="54"/>
      <c r="AA642" s="49"/>
      <c r="AB642" s="51" t="s">
        <v>10</v>
      </c>
      <c r="AC642" s="52"/>
      <c r="AD642" s="55"/>
      <c r="AE642" s="48"/>
      <c r="AF642" s="51" t="s">
        <v>11</v>
      </c>
      <c r="AG642" s="99"/>
      <c r="AH642" s="1" t="str">
        <f aca="false">IF(AC640="But Not Over",Y637,"")</f>
        <v/>
      </c>
      <c r="AI642" s="81" t="str">
        <f aca="false">IF(AC640="But Not Over",VLOOKUP(AH642,'CPI Data'!$A$19:$N$117,14),"")</f>
        <v/>
      </c>
    </row>
    <row r="643" customFormat="false" ht="12" hidden="false" customHeight="false" outlineLevel="0" collapsed="false">
      <c r="A643" s="56" t="s">
        <v>12</v>
      </c>
      <c r="B643" s="57" t="s">
        <v>13</v>
      </c>
      <c r="C643" s="57"/>
      <c r="D643" s="100"/>
      <c r="E643" s="56" t="s">
        <v>12</v>
      </c>
      <c r="F643" s="57" t="s">
        <v>13</v>
      </c>
      <c r="G643" s="57"/>
      <c r="H643" s="100"/>
      <c r="I643" s="56" t="s">
        <v>12</v>
      </c>
      <c r="J643" s="57" t="s">
        <v>13</v>
      </c>
      <c r="K643" s="57"/>
      <c r="L643" s="106"/>
      <c r="M643" s="56" t="s">
        <v>12</v>
      </c>
      <c r="N643" s="57" t="s">
        <v>13</v>
      </c>
      <c r="O643" s="57"/>
      <c r="S643" s="56" t="s">
        <v>12</v>
      </c>
      <c r="T643" s="58" t="s">
        <v>13</v>
      </c>
      <c r="U643" s="58"/>
      <c r="V643" s="101"/>
      <c r="W643" s="56" t="s">
        <v>12</v>
      </c>
      <c r="X643" s="58" t="s">
        <v>13</v>
      </c>
      <c r="Y643" s="58"/>
      <c r="Z643" s="101"/>
      <c r="AA643" s="56" t="s">
        <v>12</v>
      </c>
      <c r="AB643" s="58" t="s">
        <v>13</v>
      </c>
      <c r="AC643" s="58"/>
      <c r="AD643" s="107"/>
      <c r="AE643" s="56" t="s">
        <v>12</v>
      </c>
      <c r="AF643" s="58" t="s">
        <v>13</v>
      </c>
      <c r="AG643" s="58"/>
      <c r="AH643" s="1" t="str">
        <f aca="false">IF(AC641="But Not Over",Y638,"")</f>
        <v/>
      </c>
      <c r="AI643" s="81" t="str">
        <f aca="false">IF(AC641="But Not Over",VLOOKUP(AH643,'CPI Data'!$A$19:$N$117,14),"")</f>
        <v/>
      </c>
    </row>
    <row r="644" customFormat="false" ht="12" hidden="false" customHeight="false" outlineLevel="0" collapsed="false">
      <c r="A644" s="59" t="s">
        <v>14</v>
      </c>
      <c r="B644" s="60" t="s">
        <v>15</v>
      </c>
      <c r="C644" s="60" t="s">
        <v>16</v>
      </c>
      <c r="D644" s="100"/>
      <c r="E644" s="59" t="s">
        <v>14</v>
      </c>
      <c r="F644" s="60" t="s">
        <v>15</v>
      </c>
      <c r="G644" s="60" t="s">
        <v>16</v>
      </c>
      <c r="H644" s="100"/>
      <c r="I644" s="59" t="s">
        <v>14</v>
      </c>
      <c r="J644" s="60" t="s">
        <v>15</v>
      </c>
      <c r="K644" s="60" t="s">
        <v>16</v>
      </c>
      <c r="L644" s="106"/>
      <c r="M644" s="59" t="s">
        <v>14</v>
      </c>
      <c r="N644" s="60" t="s">
        <v>15</v>
      </c>
      <c r="O644" s="60" t="s">
        <v>16</v>
      </c>
      <c r="S644" s="59" t="s">
        <v>14</v>
      </c>
      <c r="T644" s="61" t="s">
        <v>15</v>
      </c>
      <c r="U644" s="61" t="s">
        <v>16</v>
      </c>
      <c r="V644" s="101"/>
      <c r="W644" s="59" t="s">
        <v>14</v>
      </c>
      <c r="X644" s="61" t="s">
        <v>15</v>
      </c>
      <c r="Y644" s="61" t="s">
        <v>16</v>
      </c>
      <c r="Z644" s="101"/>
      <c r="AA644" s="59" t="s">
        <v>14</v>
      </c>
      <c r="AB644" s="61" t="s">
        <v>15</v>
      </c>
      <c r="AC644" s="61" t="s">
        <v>16</v>
      </c>
      <c r="AD644" s="107"/>
      <c r="AE644" s="59" t="s">
        <v>14</v>
      </c>
      <c r="AF644" s="61" t="s">
        <v>15</v>
      </c>
      <c r="AG644" s="61" t="s">
        <v>16</v>
      </c>
      <c r="AH644" s="1" t="str">
        <f aca="false">IF(AC642="But Not Over",Y639,"")</f>
        <v/>
      </c>
      <c r="AI644" s="81" t="str">
        <f aca="false">IF(AC642="But Not Over",VLOOKUP(AH644,'CPI Data'!$A$19:$N$117,14),"")</f>
        <v/>
      </c>
    </row>
    <row r="645" customFormat="false" ht="12" hidden="false" customHeight="false" outlineLevel="0" collapsed="false">
      <c r="A645" s="91" t="n">
        <v>0.14</v>
      </c>
      <c r="B645" s="95" t="n">
        <v>0</v>
      </c>
      <c r="C645" s="95" t="n">
        <v>1000</v>
      </c>
      <c r="D645" s="95"/>
      <c r="E645" s="91" t="n">
        <v>0.14</v>
      </c>
      <c r="F645" s="95" t="n">
        <v>0</v>
      </c>
      <c r="G645" s="95" t="n">
        <v>500</v>
      </c>
      <c r="H645" s="102"/>
      <c r="I645" s="91" t="n">
        <v>0.14</v>
      </c>
      <c r="J645" s="95" t="n">
        <v>0</v>
      </c>
      <c r="K645" s="95" t="n">
        <v>500</v>
      </c>
      <c r="L645" s="104"/>
      <c r="M645" s="91" t="n">
        <v>0.14</v>
      </c>
      <c r="N645" s="95" t="n">
        <v>0</v>
      </c>
      <c r="O645" s="95" t="n">
        <v>1000</v>
      </c>
      <c r="S645" s="91" t="n">
        <v>0.14</v>
      </c>
      <c r="T645" s="79" t="n">
        <f aca="false">B645*$AI$23/$AI$646</f>
        <v>0</v>
      </c>
      <c r="U645" s="79" t="n">
        <f aca="false">C645*$AI$23/$AI$646</f>
        <v>4657.07910750507</v>
      </c>
      <c r="V645" s="84" t="n">
        <f aca="false">D645*$AI$23/$AI$646</f>
        <v>0</v>
      </c>
      <c r="W645" s="79" t="n">
        <f aca="false">E645*$AI$23/$AI$646</f>
        <v>0.65199107505071</v>
      </c>
      <c r="X645" s="79" t="n">
        <f aca="false">F645*$AI$23/$AI$646</f>
        <v>0</v>
      </c>
      <c r="Y645" s="79" t="n">
        <f aca="false">G645*$AI$23/$AI$646</f>
        <v>2328.53955375254</v>
      </c>
      <c r="Z645" s="84" t="n">
        <f aca="false">H645*$AI$23/$AI$646</f>
        <v>0</v>
      </c>
      <c r="AA645" s="79" t="n">
        <f aca="false">I645*$AI$23/$AI$646</f>
        <v>0.65199107505071</v>
      </c>
      <c r="AB645" s="79" t="n">
        <f aca="false">J645*$AI$23/$AI$646</f>
        <v>0</v>
      </c>
      <c r="AC645" s="79" t="n">
        <f aca="false">K645*$AI$23/$AI$646</f>
        <v>2328.53955375254</v>
      </c>
      <c r="AD645" s="84" t="n">
        <f aca="false">L645*$AI$23/$AI$646</f>
        <v>0</v>
      </c>
      <c r="AE645" s="79" t="n">
        <f aca="false">M645*$AI$23/$AI$646</f>
        <v>0.65199107505071</v>
      </c>
      <c r="AF645" s="79" t="n">
        <f aca="false">N645*$AI$23/$AI$646</f>
        <v>0</v>
      </c>
      <c r="AG645" s="79" t="n">
        <f aca="false">O645*$AI$23/$AI$646</f>
        <v>4657.07910750507</v>
      </c>
      <c r="AH645" s="1" t="str">
        <f aca="false">IF(AC643="But Not Over",Y640,"")</f>
        <v/>
      </c>
      <c r="AI645" s="81" t="str">
        <f aca="false">IF(AC643="But Not Over",VLOOKUP(AH645,'CPI Data'!$A$19:$N$117,14),"")</f>
        <v/>
      </c>
    </row>
    <row r="646" customFormat="false" ht="12" hidden="false" customHeight="false" outlineLevel="0" collapsed="false">
      <c r="A646" s="91" t="n">
        <v>0.15</v>
      </c>
      <c r="B646" s="95" t="n">
        <v>1000</v>
      </c>
      <c r="C646" s="95" t="n">
        <v>2000</v>
      </c>
      <c r="D646" s="95"/>
      <c r="E646" s="91" t="n">
        <v>0.15</v>
      </c>
      <c r="F646" s="95" t="n">
        <v>500</v>
      </c>
      <c r="G646" s="95" t="n">
        <v>1000</v>
      </c>
      <c r="H646" s="102"/>
      <c r="I646" s="91" t="n">
        <v>0.15</v>
      </c>
      <c r="J646" s="95" t="n">
        <v>500</v>
      </c>
      <c r="K646" s="95" t="n">
        <v>1000</v>
      </c>
      <c r="L646" s="104"/>
      <c r="M646" s="91" t="n">
        <v>0.16</v>
      </c>
      <c r="N646" s="95" t="n">
        <v>1000</v>
      </c>
      <c r="O646" s="95" t="n">
        <v>2000</v>
      </c>
      <c r="S646" s="91" t="n">
        <v>0.15</v>
      </c>
      <c r="T646" s="79" t="n">
        <f aca="false">B646*$AI$23/$AI$646</f>
        <v>4657.07910750507</v>
      </c>
      <c r="U646" s="79" t="n">
        <f aca="false">C646*$AI$23/$AI$646</f>
        <v>9314.15821501014</v>
      </c>
      <c r="V646" s="84"/>
      <c r="W646" s="91" t="n">
        <v>0.15</v>
      </c>
      <c r="X646" s="79" t="n">
        <f aca="false">F646*$AI$23/$AI$646</f>
        <v>2328.53955375254</v>
      </c>
      <c r="Y646" s="79" t="n">
        <f aca="false">G646*$AI$23/$AI$646</f>
        <v>4657.07910750507</v>
      </c>
      <c r="Z646" s="80"/>
      <c r="AA646" s="91" t="n">
        <v>0.15</v>
      </c>
      <c r="AB646" s="79" t="n">
        <f aca="false">J646*$AI$23/$AI$646</f>
        <v>2328.53955375254</v>
      </c>
      <c r="AC646" s="79" t="n">
        <f aca="false">K646*$AI$23/$AI$646</f>
        <v>4657.07910750507</v>
      </c>
      <c r="AD646" s="105"/>
      <c r="AE646" s="91" t="n">
        <v>0.16</v>
      </c>
      <c r="AF646" s="79" t="n">
        <f aca="false">N646*$AI$23/$AI$646</f>
        <v>4657.07910750507</v>
      </c>
      <c r="AG646" s="79" t="n">
        <f aca="false">O646*$AI$23/$AI$646</f>
        <v>9314.15821501014</v>
      </c>
      <c r="AH646" s="1" t="n">
        <f aca="false">IF(AC644="But Not Over",Y641,"")</f>
        <v>1974</v>
      </c>
      <c r="AI646" s="81" t="n">
        <f aca="false">IF(AC644="But Not Over",VLOOKUP(AH646,'CPI Data'!$A$19:$N$117,14),"")</f>
        <v>49.3</v>
      </c>
    </row>
    <row r="647" customFormat="false" ht="12" hidden="false" customHeight="false" outlineLevel="0" collapsed="false">
      <c r="A647" s="91" t="n">
        <v>0.16</v>
      </c>
      <c r="B647" s="95" t="n">
        <v>2000</v>
      </c>
      <c r="C647" s="95" t="n">
        <v>3000</v>
      </c>
      <c r="D647" s="95"/>
      <c r="E647" s="91" t="n">
        <v>0.16</v>
      </c>
      <c r="F647" s="95" t="n">
        <v>1000</v>
      </c>
      <c r="G647" s="95" t="n">
        <v>1500</v>
      </c>
      <c r="H647" s="102"/>
      <c r="I647" s="91" t="n">
        <v>0.16</v>
      </c>
      <c r="J647" s="95" t="n">
        <v>1000</v>
      </c>
      <c r="K647" s="95" t="n">
        <v>1500</v>
      </c>
      <c r="L647" s="104"/>
      <c r="M647" s="91" t="n">
        <v>0.18</v>
      </c>
      <c r="N647" s="95" t="n">
        <v>2000</v>
      </c>
      <c r="O647" s="95" t="n">
        <v>4000</v>
      </c>
      <c r="S647" s="91" t="n">
        <v>0.16</v>
      </c>
      <c r="T647" s="79" t="n">
        <f aca="false">B647*$AI$23/$AI$646</f>
        <v>9314.15821501014</v>
      </c>
      <c r="U647" s="79" t="n">
        <f aca="false">C647*$AI$23/$AI$646</f>
        <v>13971.2373225152</v>
      </c>
      <c r="V647" s="84"/>
      <c r="W647" s="91" t="n">
        <v>0.16</v>
      </c>
      <c r="X647" s="79" t="n">
        <f aca="false">F647*$AI$23/$AI$646</f>
        <v>4657.07910750507</v>
      </c>
      <c r="Y647" s="79" t="n">
        <f aca="false">G647*$AI$23/$AI$646</f>
        <v>6985.61866125761</v>
      </c>
      <c r="Z647" s="80"/>
      <c r="AA647" s="91" t="n">
        <v>0.16</v>
      </c>
      <c r="AB647" s="79" t="n">
        <f aca="false">J647*$AI$23/$AI$646</f>
        <v>4657.07910750507</v>
      </c>
      <c r="AC647" s="79" t="n">
        <f aca="false">K647*$AI$23/$AI$646</f>
        <v>6985.61866125761</v>
      </c>
      <c r="AD647" s="105"/>
      <c r="AE647" s="91" t="n">
        <v>0.18</v>
      </c>
      <c r="AF647" s="79" t="n">
        <f aca="false">N647*$AI$23/$AI$646</f>
        <v>9314.15821501014</v>
      </c>
      <c r="AG647" s="79" t="n">
        <f aca="false">O647*$AI$23/$AI$646</f>
        <v>18628.3164300203</v>
      </c>
      <c r="AH647" s="1" t="str">
        <f aca="false">IF(AC645="But Not Over",Y642,"")</f>
        <v/>
      </c>
      <c r="AI647" s="81" t="str">
        <f aca="false">IF(AC645="But Not Over",VLOOKUP(AH647,'CPI Data'!$A$19:$N$117,14),"")</f>
        <v/>
      </c>
    </row>
    <row r="648" customFormat="false" ht="12" hidden="false" customHeight="false" outlineLevel="0" collapsed="false">
      <c r="A648" s="91" t="n">
        <v>0.17</v>
      </c>
      <c r="B648" s="95" t="n">
        <v>3000</v>
      </c>
      <c r="C648" s="95" t="n">
        <v>4000</v>
      </c>
      <c r="D648" s="95"/>
      <c r="E648" s="91" t="n">
        <v>0.17</v>
      </c>
      <c r="F648" s="95" t="n">
        <v>1500</v>
      </c>
      <c r="G648" s="95" t="n">
        <v>2000</v>
      </c>
      <c r="H648" s="102"/>
      <c r="I648" s="91" t="n">
        <v>0.17</v>
      </c>
      <c r="J648" s="95" t="n">
        <v>1500</v>
      </c>
      <c r="K648" s="95" t="n">
        <v>2000</v>
      </c>
      <c r="L648" s="104"/>
      <c r="M648" s="91" t="n">
        <v>0.19</v>
      </c>
      <c r="N648" s="95" t="n">
        <v>4000</v>
      </c>
      <c r="O648" s="95" t="n">
        <v>6000</v>
      </c>
      <c r="S648" s="91" t="n">
        <v>0.17</v>
      </c>
      <c r="T648" s="79" t="n">
        <f aca="false">B648*$AI$23/$AI$646</f>
        <v>13971.2373225152</v>
      </c>
      <c r="U648" s="79" t="n">
        <f aca="false">C648*$AI$23/$AI$646</f>
        <v>18628.3164300203</v>
      </c>
      <c r="V648" s="84"/>
      <c r="W648" s="91" t="n">
        <v>0.17</v>
      </c>
      <c r="X648" s="79" t="n">
        <f aca="false">F648*$AI$23/$AI$646</f>
        <v>6985.61866125761</v>
      </c>
      <c r="Y648" s="79" t="n">
        <f aca="false">G648*$AI$23/$AI$646</f>
        <v>9314.15821501014</v>
      </c>
      <c r="Z648" s="80"/>
      <c r="AA648" s="91" t="n">
        <v>0.17</v>
      </c>
      <c r="AB648" s="79" t="n">
        <f aca="false">J648*$AI$23/$AI$646</f>
        <v>6985.61866125761</v>
      </c>
      <c r="AC648" s="79" t="n">
        <f aca="false">K648*$AI$23/$AI$646</f>
        <v>9314.15821501014</v>
      </c>
      <c r="AD648" s="105"/>
      <c r="AE648" s="91" t="n">
        <v>0.19</v>
      </c>
      <c r="AF648" s="79" t="n">
        <f aca="false">N648*$AI$23/$AI$646</f>
        <v>18628.3164300203</v>
      </c>
      <c r="AG648" s="79" t="n">
        <f aca="false">O648*$AI$23/$AI$646</f>
        <v>27942.4746450304</v>
      </c>
      <c r="AH648" s="1" t="str">
        <f aca="false">IF(AC646="But Not Over",Y643,"")</f>
        <v/>
      </c>
      <c r="AI648" s="81" t="str">
        <f aca="false">IF(AC646="But Not Over",VLOOKUP(AH648,'CPI Data'!$A$19:$N$117,14),"")</f>
        <v/>
      </c>
    </row>
    <row r="649" customFormat="false" ht="12" hidden="false" customHeight="false" outlineLevel="0" collapsed="false">
      <c r="A649" s="91" t="n">
        <v>0.19</v>
      </c>
      <c r="B649" s="95" t="n">
        <v>4000</v>
      </c>
      <c r="C649" s="95" t="n">
        <v>8000</v>
      </c>
      <c r="D649" s="95"/>
      <c r="E649" s="91" t="n">
        <v>0.19</v>
      </c>
      <c r="F649" s="95" t="n">
        <v>2000</v>
      </c>
      <c r="G649" s="95" t="n">
        <v>4000</v>
      </c>
      <c r="H649" s="102"/>
      <c r="I649" s="91" t="n">
        <v>0.19</v>
      </c>
      <c r="J649" s="95" t="n">
        <v>2000</v>
      </c>
      <c r="K649" s="95" t="n">
        <v>4000</v>
      </c>
      <c r="L649" s="104"/>
      <c r="M649" s="91" t="n">
        <v>0.22</v>
      </c>
      <c r="N649" s="95" t="n">
        <v>6000</v>
      </c>
      <c r="O649" s="95" t="n">
        <v>8000</v>
      </c>
      <c r="S649" s="91" t="n">
        <v>0.19</v>
      </c>
      <c r="T649" s="79" t="n">
        <f aca="false">B649*$AI$23/$AI$646</f>
        <v>18628.3164300203</v>
      </c>
      <c r="U649" s="79" t="n">
        <f aca="false">C649*$AI$23/$AI$646</f>
        <v>37256.6328600406</v>
      </c>
      <c r="V649" s="84"/>
      <c r="W649" s="91" t="n">
        <v>0.19</v>
      </c>
      <c r="X649" s="79" t="n">
        <f aca="false">F649*$AI$23/$AI$646</f>
        <v>9314.15821501014</v>
      </c>
      <c r="Y649" s="79" t="n">
        <f aca="false">G649*$AI$23/$AI$646</f>
        <v>18628.3164300203</v>
      </c>
      <c r="Z649" s="80"/>
      <c r="AA649" s="91" t="n">
        <v>0.19</v>
      </c>
      <c r="AB649" s="79" t="n">
        <f aca="false">J649*$AI$23/$AI$646</f>
        <v>9314.15821501014</v>
      </c>
      <c r="AC649" s="79" t="n">
        <f aca="false">K649*$AI$23/$AI$646</f>
        <v>18628.3164300203</v>
      </c>
      <c r="AD649" s="105"/>
      <c r="AE649" s="91" t="n">
        <v>0.22</v>
      </c>
      <c r="AF649" s="79" t="n">
        <f aca="false">N649*$AI$23/$AI$646</f>
        <v>27942.4746450304</v>
      </c>
      <c r="AG649" s="79" t="n">
        <f aca="false">O649*$AI$23/$AI$646</f>
        <v>37256.6328600406</v>
      </c>
      <c r="AH649" s="1" t="str">
        <f aca="false">IF(AC647="But Not Over",Y644,"")</f>
        <v/>
      </c>
      <c r="AI649" s="81" t="str">
        <f aca="false">IF(AC647="But Not Over",VLOOKUP(AH649,'CPI Data'!$A$19:$N$117,14),"")</f>
        <v/>
      </c>
    </row>
    <row r="650" customFormat="false" ht="12" hidden="false" customHeight="false" outlineLevel="0" collapsed="false">
      <c r="A650" s="91" t="n">
        <v>0.22</v>
      </c>
      <c r="B650" s="95" t="n">
        <v>8000</v>
      </c>
      <c r="C650" s="95" t="n">
        <v>12000</v>
      </c>
      <c r="D650" s="95"/>
      <c r="E650" s="91" t="n">
        <v>0.22</v>
      </c>
      <c r="F650" s="95" t="n">
        <v>4000</v>
      </c>
      <c r="G650" s="95" t="n">
        <v>6000</v>
      </c>
      <c r="H650" s="102"/>
      <c r="I650" s="91" t="n">
        <v>0.21</v>
      </c>
      <c r="J650" s="95" t="n">
        <v>4000</v>
      </c>
      <c r="K650" s="95" t="n">
        <v>6000</v>
      </c>
      <c r="L650" s="104"/>
      <c r="M650" s="91" t="n">
        <v>0.23</v>
      </c>
      <c r="N650" s="95" t="n">
        <v>8000</v>
      </c>
      <c r="O650" s="95" t="n">
        <v>10000</v>
      </c>
      <c r="S650" s="91" t="n">
        <v>0.22</v>
      </c>
      <c r="T650" s="79" t="n">
        <f aca="false">B650*$AI$23/$AI$646</f>
        <v>37256.6328600406</v>
      </c>
      <c r="U650" s="79" t="n">
        <f aca="false">C650*$AI$23/$AI$646</f>
        <v>55884.9492900609</v>
      </c>
      <c r="V650" s="84"/>
      <c r="W650" s="91" t="n">
        <v>0.22</v>
      </c>
      <c r="X650" s="79" t="n">
        <f aca="false">F650*$AI$23/$AI$646</f>
        <v>18628.3164300203</v>
      </c>
      <c r="Y650" s="79" t="n">
        <f aca="false">G650*$AI$23/$AI$646</f>
        <v>27942.4746450304</v>
      </c>
      <c r="Z650" s="80"/>
      <c r="AA650" s="91" t="n">
        <v>0.21</v>
      </c>
      <c r="AB650" s="79" t="n">
        <f aca="false">J650*$AI$23/$AI$646</f>
        <v>18628.3164300203</v>
      </c>
      <c r="AC650" s="79" t="n">
        <f aca="false">K650*$AI$23/$AI$646</f>
        <v>27942.4746450304</v>
      </c>
      <c r="AD650" s="105"/>
      <c r="AE650" s="91" t="n">
        <v>0.23</v>
      </c>
      <c r="AF650" s="79" t="n">
        <f aca="false">N650*$AI$23/$AI$646</f>
        <v>37256.6328600406</v>
      </c>
      <c r="AG650" s="79" t="n">
        <f aca="false">O650*$AI$23/$AI$646</f>
        <v>46570.7910750507</v>
      </c>
      <c r="AH650" s="1" t="str">
        <f aca="false">IF(AC648="But Not Over",Y645,"")</f>
        <v/>
      </c>
      <c r="AI650" s="81" t="str">
        <f aca="false">IF(AC648="But Not Over",VLOOKUP(AH650,'CPI Data'!$A$19:$N$117,14),"")</f>
        <v/>
      </c>
    </row>
    <row r="651" customFormat="false" ht="12" hidden="false" customHeight="false" outlineLevel="0" collapsed="false">
      <c r="A651" s="91" t="n">
        <v>0.25</v>
      </c>
      <c r="B651" s="95" t="n">
        <v>12000</v>
      </c>
      <c r="C651" s="95" t="n">
        <v>16000</v>
      </c>
      <c r="D651" s="95"/>
      <c r="E651" s="91" t="n">
        <v>0.25</v>
      </c>
      <c r="F651" s="95" t="n">
        <v>6000</v>
      </c>
      <c r="G651" s="95" t="n">
        <v>8000</v>
      </c>
      <c r="H651" s="102"/>
      <c r="I651" s="91" t="n">
        <v>0.24</v>
      </c>
      <c r="J651" s="95" t="n">
        <v>6000</v>
      </c>
      <c r="K651" s="95" t="n">
        <v>8000</v>
      </c>
      <c r="L651" s="104"/>
      <c r="M651" s="91" t="n">
        <v>0.25</v>
      </c>
      <c r="N651" s="95" t="n">
        <v>10000</v>
      </c>
      <c r="O651" s="95" t="n">
        <v>12000</v>
      </c>
      <c r="S651" s="91" t="n">
        <v>0.25</v>
      </c>
      <c r="T651" s="79" t="n">
        <f aca="false">B651*$AI$23/$AI$646</f>
        <v>55884.9492900609</v>
      </c>
      <c r="U651" s="79" t="n">
        <f aca="false">C651*$AI$23/$AI$646</f>
        <v>74513.2657200811</v>
      </c>
      <c r="V651" s="84"/>
      <c r="W651" s="91" t="n">
        <v>0.25</v>
      </c>
      <c r="X651" s="79" t="n">
        <f aca="false">F651*$AI$23/$AI$646</f>
        <v>27942.4746450304</v>
      </c>
      <c r="Y651" s="79" t="n">
        <f aca="false">G651*$AI$23/$AI$646</f>
        <v>37256.6328600406</v>
      </c>
      <c r="Z651" s="80"/>
      <c r="AA651" s="91" t="n">
        <v>0.24</v>
      </c>
      <c r="AB651" s="79" t="n">
        <f aca="false">J651*$AI$23/$AI$646</f>
        <v>27942.4746450304</v>
      </c>
      <c r="AC651" s="79" t="n">
        <f aca="false">K651*$AI$23/$AI$646</f>
        <v>37256.6328600406</v>
      </c>
      <c r="AD651" s="105"/>
      <c r="AE651" s="91" t="n">
        <v>0.25</v>
      </c>
      <c r="AF651" s="79" t="n">
        <f aca="false">N651*$AI$23/$AI$646</f>
        <v>46570.7910750507</v>
      </c>
      <c r="AG651" s="79" t="n">
        <f aca="false">O651*$AI$23/$AI$646</f>
        <v>55884.9492900609</v>
      </c>
      <c r="AH651" s="1" t="str">
        <f aca="false">IF(AC649="But Not Over",Y646,"")</f>
        <v/>
      </c>
      <c r="AI651" s="81" t="str">
        <f aca="false">IF(AC649="But Not Over",VLOOKUP(AH651,'CPI Data'!$A$19:$N$117,14),"")</f>
        <v/>
      </c>
    </row>
    <row r="652" customFormat="false" ht="12" hidden="false" customHeight="false" outlineLevel="0" collapsed="false">
      <c r="A652" s="91" t="n">
        <v>0.28</v>
      </c>
      <c r="B652" s="95" t="n">
        <v>16000</v>
      </c>
      <c r="C652" s="95" t="n">
        <v>20000</v>
      </c>
      <c r="D652" s="95"/>
      <c r="E652" s="91" t="n">
        <v>0.28</v>
      </c>
      <c r="F652" s="95" t="n">
        <v>8000</v>
      </c>
      <c r="G652" s="95" t="n">
        <v>10000</v>
      </c>
      <c r="H652" s="102"/>
      <c r="I652" s="91" t="n">
        <v>0.25</v>
      </c>
      <c r="J652" s="95" t="n">
        <v>8000</v>
      </c>
      <c r="K652" s="95" t="n">
        <v>10000</v>
      </c>
      <c r="L652" s="104"/>
      <c r="M652" s="91" t="n">
        <v>0.27</v>
      </c>
      <c r="N652" s="95" t="n">
        <v>12000</v>
      </c>
      <c r="O652" s="95" t="n">
        <v>14000</v>
      </c>
      <c r="S652" s="91" t="n">
        <v>0.28</v>
      </c>
      <c r="T652" s="79" t="n">
        <f aca="false">B652*$AI$23/$AI$646</f>
        <v>74513.2657200811</v>
      </c>
      <c r="U652" s="79" t="n">
        <f aca="false">C652*$AI$23/$AI$646</f>
        <v>93141.5821501014</v>
      </c>
      <c r="V652" s="84"/>
      <c r="W652" s="91" t="n">
        <v>0.28</v>
      </c>
      <c r="X652" s="79" t="n">
        <f aca="false">F652*$AI$23/$AI$646</f>
        <v>37256.6328600406</v>
      </c>
      <c r="Y652" s="79" t="n">
        <f aca="false">G652*$AI$23/$AI$646</f>
        <v>46570.7910750507</v>
      </c>
      <c r="Z652" s="80"/>
      <c r="AA652" s="91" t="n">
        <v>0.25</v>
      </c>
      <c r="AB652" s="79" t="n">
        <f aca="false">J652*$AI$23/$AI$646</f>
        <v>37256.6328600406</v>
      </c>
      <c r="AC652" s="79" t="n">
        <f aca="false">K652*$AI$23/$AI$646</f>
        <v>46570.7910750507</v>
      </c>
      <c r="AD652" s="105"/>
      <c r="AE652" s="91" t="n">
        <v>0.27</v>
      </c>
      <c r="AF652" s="79" t="n">
        <f aca="false">N652*$AI$23/$AI$646</f>
        <v>55884.9492900609</v>
      </c>
      <c r="AG652" s="79" t="n">
        <f aca="false">O652*$AI$23/$AI$646</f>
        <v>65199.107505071</v>
      </c>
      <c r="AH652" s="1" t="str">
        <f aca="false">IF(AC650="But Not Over",Y647,"")</f>
        <v/>
      </c>
      <c r="AI652" s="81" t="str">
        <f aca="false">IF(AC650="But Not Over",VLOOKUP(AH652,'CPI Data'!$A$19:$N$117,14),"")</f>
        <v/>
      </c>
    </row>
    <row r="653" customFormat="false" ht="12" hidden="false" customHeight="false" outlineLevel="0" collapsed="false">
      <c r="A653" s="91" t="n">
        <v>0.32</v>
      </c>
      <c r="B653" s="95" t="n">
        <v>20000</v>
      </c>
      <c r="C653" s="95" t="n">
        <v>24000</v>
      </c>
      <c r="D653" s="95"/>
      <c r="E653" s="91" t="n">
        <v>0.32</v>
      </c>
      <c r="F653" s="95" t="n">
        <v>10000</v>
      </c>
      <c r="G653" s="95" t="n">
        <v>12000</v>
      </c>
      <c r="H653" s="102"/>
      <c r="I653" s="91" t="n">
        <v>0.27</v>
      </c>
      <c r="J653" s="95" t="n">
        <v>10000</v>
      </c>
      <c r="K653" s="95" t="n">
        <v>12000</v>
      </c>
      <c r="L653" s="104"/>
      <c r="M653" s="91" t="n">
        <v>0.28</v>
      </c>
      <c r="N653" s="95" t="n">
        <v>14000</v>
      </c>
      <c r="O653" s="95" t="n">
        <v>16000</v>
      </c>
      <c r="S653" s="91" t="n">
        <v>0.32</v>
      </c>
      <c r="T653" s="79" t="n">
        <f aca="false">B653*$AI$23/$AI$646</f>
        <v>93141.5821501014</v>
      </c>
      <c r="U653" s="79" t="n">
        <f aca="false">C653*$AI$23/$AI$646</f>
        <v>111769.898580122</v>
      </c>
      <c r="V653" s="84"/>
      <c r="W653" s="91" t="n">
        <v>0.32</v>
      </c>
      <c r="X653" s="79" t="n">
        <f aca="false">F653*$AI$23/$AI$646</f>
        <v>46570.7910750507</v>
      </c>
      <c r="Y653" s="79" t="n">
        <f aca="false">G653*$AI$23/$AI$646</f>
        <v>55884.9492900609</v>
      </c>
      <c r="Z653" s="80"/>
      <c r="AA653" s="91" t="n">
        <v>0.27</v>
      </c>
      <c r="AB653" s="79" t="n">
        <f aca="false">J653*$AI$23/$AI$646</f>
        <v>46570.7910750507</v>
      </c>
      <c r="AC653" s="79" t="n">
        <f aca="false">K653*$AI$23/$AI$646</f>
        <v>55884.9492900609</v>
      </c>
      <c r="AD653" s="105"/>
      <c r="AE653" s="91" t="n">
        <v>0.28</v>
      </c>
      <c r="AF653" s="79" t="n">
        <f aca="false">N653*$AI$23/$AI$646</f>
        <v>65199.107505071</v>
      </c>
      <c r="AG653" s="79" t="n">
        <f aca="false">O653*$AI$23/$AI$646</f>
        <v>74513.2657200811</v>
      </c>
      <c r="AH653" s="1" t="str">
        <f aca="false">IF(AC651="But Not Over",Y648,"")</f>
        <v/>
      </c>
      <c r="AI653" s="81" t="str">
        <f aca="false">IF(AC651="But Not Over",VLOOKUP(AH653,'CPI Data'!$A$19:$N$117,14),"")</f>
        <v/>
      </c>
    </row>
    <row r="654" customFormat="false" ht="12" hidden="false" customHeight="false" outlineLevel="0" collapsed="false">
      <c r="A654" s="91" t="n">
        <v>0.36</v>
      </c>
      <c r="B654" s="95" t="n">
        <v>24000</v>
      </c>
      <c r="C654" s="95" t="n">
        <v>28000</v>
      </c>
      <c r="D654" s="95"/>
      <c r="E654" s="91" t="n">
        <v>0.36</v>
      </c>
      <c r="F654" s="95" t="n">
        <v>12000</v>
      </c>
      <c r="G654" s="95" t="n">
        <v>14000</v>
      </c>
      <c r="H654" s="102"/>
      <c r="I654" s="91" t="n">
        <v>0.29</v>
      </c>
      <c r="J654" s="95" t="n">
        <v>12000</v>
      </c>
      <c r="K654" s="95" t="n">
        <v>14000</v>
      </c>
      <c r="L654" s="104"/>
      <c r="M654" s="91" t="n">
        <v>0.31</v>
      </c>
      <c r="N654" s="95" t="n">
        <v>16000</v>
      </c>
      <c r="O654" s="95" t="n">
        <v>18000</v>
      </c>
      <c r="S654" s="91" t="n">
        <v>0.36</v>
      </c>
      <c r="T654" s="79" t="n">
        <f aca="false">B654*$AI$23/$AI$646</f>
        <v>111769.898580122</v>
      </c>
      <c r="U654" s="79" t="n">
        <f aca="false">C654*$AI$23/$AI$646</f>
        <v>130398.215010142</v>
      </c>
      <c r="V654" s="84"/>
      <c r="W654" s="91" t="n">
        <v>0.36</v>
      </c>
      <c r="X654" s="79" t="n">
        <f aca="false">F654*$AI$23/$AI$646</f>
        <v>55884.9492900609</v>
      </c>
      <c r="Y654" s="79" t="n">
        <f aca="false">G654*$AI$23/$AI$646</f>
        <v>65199.107505071</v>
      </c>
      <c r="Z654" s="80"/>
      <c r="AA654" s="91" t="n">
        <v>0.29</v>
      </c>
      <c r="AB654" s="79" t="n">
        <f aca="false">J654*$AI$23/$AI$646</f>
        <v>55884.9492900609</v>
      </c>
      <c r="AC654" s="79" t="n">
        <f aca="false">K654*$AI$23/$AI$646</f>
        <v>65199.107505071</v>
      </c>
      <c r="AD654" s="105"/>
      <c r="AE654" s="91" t="n">
        <v>0.31</v>
      </c>
      <c r="AF654" s="79" t="n">
        <f aca="false">N654*$AI$23/$AI$646</f>
        <v>74513.2657200811</v>
      </c>
      <c r="AG654" s="79" t="n">
        <f aca="false">O654*$AI$23/$AI$646</f>
        <v>83827.4239350913</v>
      </c>
      <c r="AH654" s="1" t="str">
        <f aca="false">IF(AC652="But Not Over",Y649,"")</f>
        <v/>
      </c>
      <c r="AI654" s="81" t="str">
        <f aca="false">IF(AC652="But Not Over",VLOOKUP(AH654,'CPI Data'!$A$19:$N$117,14),"")</f>
        <v/>
      </c>
    </row>
    <row r="655" customFormat="false" ht="12" hidden="false" customHeight="false" outlineLevel="0" collapsed="false">
      <c r="A655" s="91" t="n">
        <v>0.39</v>
      </c>
      <c r="B655" s="95" t="n">
        <v>28000</v>
      </c>
      <c r="C655" s="95" t="n">
        <v>32000</v>
      </c>
      <c r="D655" s="95"/>
      <c r="E655" s="91" t="n">
        <v>0.39</v>
      </c>
      <c r="F655" s="95" t="n">
        <v>14000</v>
      </c>
      <c r="G655" s="95" t="n">
        <v>16000</v>
      </c>
      <c r="H655" s="102"/>
      <c r="I655" s="91" t="n">
        <v>0.31</v>
      </c>
      <c r="J655" s="95" t="n">
        <v>14000</v>
      </c>
      <c r="K655" s="95" t="n">
        <v>16000</v>
      </c>
      <c r="L655" s="104"/>
      <c r="M655" s="91" t="n">
        <v>0.32</v>
      </c>
      <c r="N655" s="95" t="n">
        <v>18000</v>
      </c>
      <c r="O655" s="95" t="n">
        <v>20000</v>
      </c>
      <c r="S655" s="91" t="n">
        <v>0.39</v>
      </c>
      <c r="T655" s="79" t="n">
        <f aca="false">B655*$AI$23/$AI$646</f>
        <v>130398.215010142</v>
      </c>
      <c r="U655" s="79" t="n">
        <f aca="false">C655*$AI$23/$AI$646</f>
        <v>149026.531440162</v>
      </c>
      <c r="V655" s="84"/>
      <c r="W655" s="91" t="n">
        <v>0.39</v>
      </c>
      <c r="X655" s="79" t="n">
        <f aca="false">F655*$AI$23/$AI$646</f>
        <v>65199.107505071</v>
      </c>
      <c r="Y655" s="79" t="n">
        <f aca="false">G655*$AI$23/$AI$646</f>
        <v>74513.2657200811</v>
      </c>
      <c r="Z655" s="80"/>
      <c r="AA655" s="91" t="n">
        <v>0.31</v>
      </c>
      <c r="AB655" s="79" t="n">
        <f aca="false">J655*$AI$23/$AI$646</f>
        <v>65199.107505071</v>
      </c>
      <c r="AC655" s="79" t="n">
        <f aca="false">K655*$AI$23/$AI$646</f>
        <v>74513.2657200811</v>
      </c>
      <c r="AD655" s="105"/>
      <c r="AE655" s="91" t="n">
        <v>0.32</v>
      </c>
      <c r="AF655" s="79" t="n">
        <f aca="false">N655*$AI$23/$AI$646</f>
        <v>83827.4239350913</v>
      </c>
      <c r="AG655" s="79" t="n">
        <f aca="false">O655*$AI$23/$AI$646</f>
        <v>93141.5821501014</v>
      </c>
      <c r="AH655" s="1" t="str">
        <f aca="false">IF(AC653="But Not Over",Y650,"")</f>
        <v/>
      </c>
      <c r="AI655" s="81" t="str">
        <f aca="false">IF(AC653="But Not Over",VLOOKUP(AH655,'CPI Data'!$A$19:$N$117,14),"")</f>
        <v/>
      </c>
    </row>
    <row r="656" customFormat="false" ht="12" hidden="false" customHeight="false" outlineLevel="0" collapsed="false">
      <c r="A656" s="91" t="n">
        <v>0.42</v>
      </c>
      <c r="B656" s="95" t="n">
        <v>32000</v>
      </c>
      <c r="C656" s="95" t="n">
        <v>36000</v>
      </c>
      <c r="D656" s="95"/>
      <c r="E656" s="91" t="n">
        <v>0.42</v>
      </c>
      <c r="F656" s="95" t="n">
        <v>16000</v>
      </c>
      <c r="G656" s="95" t="n">
        <v>18000</v>
      </c>
      <c r="H656" s="102"/>
      <c r="I656" s="91" t="n">
        <v>0.34</v>
      </c>
      <c r="J656" s="95" t="n">
        <v>16000</v>
      </c>
      <c r="K656" s="95" t="n">
        <v>18000</v>
      </c>
      <c r="L656" s="104"/>
      <c r="M656" s="91" t="n">
        <v>0.35</v>
      </c>
      <c r="N656" s="95" t="n">
        <v>20000</v>
      </c>
      <c r="O656" s="95" t="n">
        <v>22000</v>
      </c>
      <c r="S656" s="91" t="n">
        <v>0.42</v>
      </c>
      <c r="T656" s="79" t="n">
        <f aca="false">B656*$AI$23/$AI$646</f>
        <v>149026.531440162</v>
      </c>
      <c r="U656" s="79" t="n">
        <f aca="false">C656*$AI$23/$AI$646</f>
        <v>167654.847870183</v>
      </c>
      <c r="V656" s="84"/>
      <c r="W656" s="91" t="n">
        <v>0.42</v>
      </c>
      <c r="X656" s="79" t="n">
        <f aca="false">F656*$AI$23/$AI$646</f>
        <v>74513.2657200811</v>
      </c>
      <c r="Y656" s="79" t="n">
        <f aca="false">G656*$AI$23/$AI$646</f>
        <v>83827.4239350913</v>
      </c>
      <c r="Z656" s="80"/>
      <c r="AA656" s="91" t="n">
        <v>0.34</v>
      </c>
      <c r="AB656" s="79" t="n">
        <f aca="false">J656*$AI$23/$AI$646</f>
        <v>74513.2657200811</v>
      </c>
      <c r="AC656" s="79" t="n">
        <f aca="false">K656*$AI$23/$AI$646</f>
        <v>83827.4239350913</v>
      </c>
      <c r="AD656" s="105"/>
      <c r="AE656" s="91" t="n">
        <v>0.35</v>
      </c>
      <c r="AF656" s="79" t="n">
        <f aca="false">N656*$AI$23/$AI$646</f>
        <v>93141.5821501014</v>
      </c>
      <c r="AG656" s="79" t="n">
        <f aca="false">O656*$AI$23/$AI$646</f>
        <v>102455.740365112</v>
      </c>
      <c r="AH656" s="1" t="str">
        <f aca="false">IF(AC654="But Not Over",Y651,"")</f>
        <v/>
      </c>
      <c r="AI656" s="81" t="str">
        <f aca="false">IF(AC654="But Not Over",VLOOKUP(AH656,'CPI Data'!$A$19:$N$117,14),"")</f>
        <v/>
      </c>
    </row>
    <row r="657" customFormat="false" ht="12" hidden="false" customHeight="false" outlineLevel="0" collapsed="false">
      <c r="A657" s="91" t="n">
        <v>0.45</v>
      </c>
      <c r="B657" s="95" t="n">
        <v>36000</v>
      </c>
      <c r="C657" s="92" t="n">
        <v>40000</v>
      </c>
      <c r="D657" s="92"/>
      <c r="E657" s="91" t="n">
        <v>0.45</v>
      </c>
      <c r="F657" s="95" t="n">
        <v>18000</v>
      </c>
      <c r="G657" s="92" t="n">
        <v>20000</v>
      </c>
      <c r="H657" s="102"/>
      <c r="I657" s="91" t="n">
        <v>0.36</v>
      </c>
      <c r="J657" s="95" t="n">
        <v>18000</v>
      </c>
      <c r="K657" s="92" t="n">
        <v>20000</v>
      </c>
      <c r="L657" s="103"/>
      <c r="M657" s="91" t="n">
        <v>0.36</v>
      </c>
      <c r="N657" s="95" t="n">
        <v>22000</v>
      </c>
      <c r="O657" s="92" t="n">
        <v>24000</v>
      </c>
      <c r="S657" s="91" t="n">
        <v>0.45</v>
      </c>
      <c r="T657" s="79" t="n">
        <f aca="false">B657*$AI$23/$AI$646</f>
        <v>167654.847870183</v>
      </c>
      <c r="U657" s="79" t="n">
        <f aca="false">C657*$AI$23/$AI$646</f>
        <v>186283.164300203</v>
      </c>
      <c r="W657" s="91" t="n">
        <v>0.45</v>
      </c>
      <c r="X657" s="79" t="n">
        <f aca="false">F657*$AI$23/$AI$646</f>
        <v>83827.4239350913</v>
      </c>
      <c r="Y657" s="79" t="n">
        <f aca="false">G657*$AI$23/$AI$646</f>
        <v>93141.5821501014</v>
      </c>
      <c r="Z657" s="80"/>
      <c r="AA657" s="91" t="n">
        <v>0.36</v>
      </c>
      <c r="AB657" s="79" t="n">
        <f aca="false">J657*$AI$23/$AI$646</f>
        <v>83827.4239350913</v>
      </c>
      <c r="AC657" s="79" t="n">
        <f aca="false">K657*$AI$23/$AI$646</f>
        <v>93141.5821501014</v>
      </c>
      <c r="AD657" s="98"/>
      <c r="AE657" s="91" t="n">
        <v>0.36</v>
      </c>
      <c r="AF657" s="79" t="n">
        <f aca="false">N657*$AI$23/$AI$646</f>
        <v>102455.740365112</v>
      </c>
      <c r="AG657" s="79" t="n">
        <f aca="false">O657*$AI$23/$AI$646</f>
        <v>111769.898580122</v>
      </c>
      <c r="AH657" s="1" t="str">
        <f aca="false">IF(AC655="But Not Over",Y652,"")</f>
        <v/>
      </c>
      <c r="AI657" s="81" t="str">
        <f aca="false">IF(AC655="But Not Over",VLOOKUP(AH657,'CPI Data'!$A$19:$N$117,14),"")</f>
        <v/>
      </c>
    </row>
    <row r="658" customFormat="false" ht="12" hidden="false" customHeight="false" outlineLevel="0" collapsed="false">
      <c r="A658" s="91" t="n">
        <v>0.48</v>
      </c>
      <c r="B658" s="92" t="n">
        <v>40000</v>
      </c>
      <c r="C658" s="92" t="n">
        <v>44000</v>
      </c>
      <c r="D658" s="92"/>
      <c r="E658" s="91" t="n">
        <v>0.48</v>
      </c>
      <c r="F658" s="92" t="n">
        <v>20000</v>
      </c>
      <c r="G658" s="92" t="n">
        <v>22000</v>
      </c>
      <c r="H658" s="102"/>
      <c r="I658" s="91" t="n">
        <v>0.38</v>
      </c>
      <c r="J658" s="92" t="n">
        <v>20000</v>
      </c>
      <c r="K658" s="92" t="n">
        <v>22000</v>
      </c>
      <c r="L658" s="103"/>
      <c r="M658" s="91" t="n">
        <v>0.38</v>
      </c>
      <c r="N658" s="92" t="n">
        <v>24000</v>
      </c>
      <c r="O658" s="92" t="n">
        <v>26000</v>
      </c>
      <c r="S658" s="91" t="n">
        <v>0.48</v>
      </c>
      <c r="T658" s="79" t="n">
        <f aca="false">B658*$AI$23/$AI$646</f>
        <v>186283.164300203</v>
      </c>
      <c r="U658" s="79" t="n">
        <f aca="false">C658*$AI$23/$AI$646</f>
        <v>204911.480730223</v>
      </c>
      <c r="W658" s="91" t="n">
        <v>0.48</v>
      </c>
      <c r="X658" s="79" t="n">
        <f aca="false">F658*$AI$23/$AI$646</f>
        <v>93141.5821501014</v>
      </c>
      <c r="Y658" s="79" t="n">
        <f aca="false">G658*$AI$23/$AI$646</f>
        <v>102455.740365112</v>
      </c>
      <c r="Z658" s="80"/>
      <c r="AA658" s="91" t="n">
        <v>0.38</v>
      </c>
      <c r="AB658" s="79" t="n">
        <f aca="false">J658*$AI$23/$AI$646</f>
        <v>93141.5821501014</v>
      </c>
      <c r="AC658" s="79" t="n">
        <f aca="false">K658*$AI$23/$AI$646</f>
        <v>102455.740365112</v>
      </c>
      <c r="AD658" s="98"/>
      <c r="AE658" s="91" t="n">
        <v>0.38</v>
      </c>
      <c r="AF658" s="79" t="n">
        <f aca="false">N658*$AI$23/$AI$646</f>
        <v>111769.898580122</v>
      </c>
      <c r="AG658" s="79" t="n">
        <f aca="false">O658*$AI$23/$AI$646</f>
        <v>121084.056795132</v>
      </c>
      <c r="AH658" s="1" t="str">
        <f aca="false">IF(AC656="But Not Over",Y653,"")</f>
        <v/>
      </c>
      <c r="AI658" s="81" t="str">
        <f aca="false">IF(AC656="But Not Over",VLOOKUP(AH658,'CPI Data'!$A$19:$N$117,14),"")</f>
        <v/>
      </c>
    </row>
    <row r="659" customFormat="false" ht="12" hidden="false" customHeight="false" outlineLevel="0" collapsed="false">
      <c r="A659" s="91" t="n">
        <v>0.5</v>
      </c>
      <c r="B659" s="92" t="n">
        <v>44000</v>
      </c>
      <c r="C659" s="92" t="n">
        <v>52000</v>
      </c>
      <c r="D659" s="92"/>
      <c r="E659" s="91" t="n">
        <v>0.5</v>
      </c>
      <c r="F659" s="92" t="n">
        <v>22000</v>
      </c>
      <c r="G659" s="92" t="n">
        <v>26000</v>
      </c>
      <c r="H659" s="102"/>
      <c r="I659" s="91" t="n">
        <v>0.4</v>
      </c>
      <c r="J659" s="92" t="n">
        <v>22000</v>
      </c>
      <c r="K659" s="92" t="n">
        <v>26000</v>
      </c>
      <c r="L659" s="103"/>
      <c r="M659" s="91" t="n">
        <v>0.41</v>
      </c>
      <c r="N659" s="92" t="n">
        <v>26000</v>
      </c>
      <c r="O659" s="92" t="n">
        <v>28000</v>
      </c>
      <c r="S659" s="91" t="n">
        <v>0.5</v>
      </c>
      <c r="T659" s="79" t="n">
        <f aca="false">B659*$AI$23/$AI$646</f>
        <v>204911.480730223</v>
      </c>
      <c r="U659" s="79" t="n">
        <f aca="false">C659*$AI$23/$AI$646</f>
        <v>242168.113590264</v>
      </c>
      <c r="W659" s="91" t="n">
        <v>0.5</v>
      </c>
      <c r="X659" s="79" t="n">
        <f aca="false">F659*$AI$23/$AI$646</f>
        <v>102455.740365112</v>
      </c>
      <c r="Y659" s="79" t="n">
        <f aca="false">G659*$AI$23/$AI$646</f>
        <v>121084.056795132</v>
      </c>
      <c r="Z659" s="80"/>
      <c r="AA659" s="91" t="n">
        <v>0.4</v>
      </c>
      <c r="AB659" s="79" t="n">
        <f aca="false">J659*$AI$23/$AI$646</f>
        <v>102455.740365112</v>
      </c>
      <c r="AC659" s="79" t="n">
        <f aca="false">K659*$AI$23/$AI$646</f>
        <v>121084.056795132</v>
      </c>
      <c r="AD659" s="98"/>
      <c r="AE659" s="91" t="n">
        <v>0.41</v>
      </c>
      <c r="AF659" s="79" t="n">
        <f aca="false">N659*$AI$23/$AI$646</f>
        <v>121084.056795132</v>
      </c>
      <c r="AG659" s="79" t="n">
        <f aca="false">O659*$AI$23/$AI$646</f>
        <v>130398.215010142</v>
      </c>
      <c r="AH659" s="1" t="str">
        <f aca="false">IF(AC657="But Not Over",Y654,"")</f>
        <v/>
      </c>
      <c r="AI659" s="81" t="str">
        <f aca="false">IF(AC657="But Not Over",VLOOKUP(AH659,'CPI Data'!$A$19:$N$117,14),"")</f>
        <v/>
      </c>
    </row>
    <row r="660" customFormat="false" ht="12" hidden="false" customHeight="false" outlineLevel="0" collapsed="false">
      <c r="A660" s="91" t="n">
        <v>0.53</v>
      </c>
      <c r="B660" s="92" t="n">
        <v>52000</v>
      </c>
      <c r="C660" s="92" t="n">
        <v>64000</v>
      </c>
      <c r="D660" s="95"/>
      <c r="E660" s="91" t="n">
        <v>0.53</v>
      </c>
      <c r="F660" s="92" t="n">
        <v>26000</v>
      </c>
      <c r="G660" s="92" t="n">
        <v>32000</v>
      </c>
      <c r="H660" s="102"/>
      <c r="I660" s="91" t="n">
        <v>0.45</v>
      </c>
      <c r="J660" s="92" t="n">
        <v>26000</v>
      </c>
      <c r="K660" s="92" t="n">
        <v>32000</v>
      </c>
      <c r="L660" s="104"/>
      <c r="M660" s="91" t="n">
        <v>0.42</v>
      </c>
      <c r="N660" s="92" t="n">
        <v>28000</v>
      </c>
      <c r="O660" s="92" t="n">
        <v>32000</v>
      </c>
      <c r="S660" s="91" t="n">
        <v>0.53</v>
      </c>
      <c r="T660" s="79" t="n">
        <f aca="false">B660*$AI$23/$AI$646</f>
        <v>242168.113590264</v>
      </c>
      <c r="U660" s="79" t="n">
        <f aca="false">C660*$AI$23/$AI$646</f>
        <v>298053.062880325</v>
      </c>
      <c r="V660" s="84"/>
      <c r="W660" s="91" t="n">
        <v>0.53</v>
      </c>
      <c r="X660" s="79" t="n">
        <f aca="false">F660*$AI$23/$AI$646</f>
        <v>121084.056795132</v>
      </c>
      <c r="Y660" s="79" t="n">
        <f aca="false">G660*$AI$23/$AI$646</f>
        <v>149026.531440162</v>
      </c>
      <c r="Z660" s="80"/>
      <c r="AA660" s="91" t="n">
        <v>0.45</v>
      </c>
      <c r="AB660" s="79" t="n">
        <f aca="false">J660*$AI$23/$AI$646</f>
        <v>121084.056795132</v>
      </c>
      <c r="AC660" s="79" t="n">
        <f aca="false">K660*$AI$23/$AI$646</f>
        <v>149026.531440162</v>
      </c>
      <c r="AD660" s="105"/>
      <c r="AE660" s="91" t="n">
        <v>0.42</v>
      </c>
      <c r="AF660" s="79" t="n">
        <f aca="false">N660*$AI$23/$AI$646</f>
        <v>130398.215010142</v>
      </c>
      <c r="AG660" s="79" t="n">
        <f aca="false">O660*$AI$23/$AI$646</f>
        <v>149026.531440162</v>
      </c>
      <c r="AH660" s="1" t="str">
        <f aca="false">IF(AC658="But Not Over",Y655,"")</f>
        <v/>
      </c>
      <c r="AI660" s="81" t="str">
        <f aca="false">IF(AC658="But Not Over",VLOOKUP(AH660,'CPI Data'!$A$19:$N$117,14),"")</f>
        <v/>
      </c>
    </row>
    <row r="661" customFormat="false" ht="12" hidden="false" customHeight="false" outlineLevel="0" collapsed="false">
      <c r="A661" s="91" t="n">
        <v>0.55</v>
      </c>
      <c r="B661" s="92" t="n">
        <v>64000</v>
      </c>
      <c r="C661" s="92" t="n">
        <v>76000</v>
      </c>
      <c r="E661" s="91" t="n">
        <v>0.55</v>
      </c>
      <c r="F661" s="92" t="n">
        <v>32000</v>
      </c>
      <c r="G661" s="92" t="n">
        <v>38000</v>
      </c>
      <c r="H661" s="64"/>
      <c r="I661" s="91" t="n">
        <v>0.5</v>
      </c>
      <c r="J661" s="92" t="n">
        <v>32000</v>
      </c>
      <c r="K661" s="92" t="n">
        <v>38000</v>
      </c>
      <c r="L661" s="97"/>
      <c r="M661" s="91" t="n">
        <v>0.45</v>
      </c>
      <c r="N661" s="92" t="n">
        <v>32000</v>
      </c>
      <c r="O661" s="92" t="n">
        <v>36000</v>
      </c>
      <c r="S661" s="91" t="n">
        <v>0.55</v>
      </c>
      <c r="T661" s="79" t="n">
        <f aca="false">B661*$AI$23/$AI$646</f>
        <v>298053.062880325</v>
      </c>
      <c r="U661" s="79" t="n">
        <f aca="false">C661*$AI$23/$AI$646</f>
        <v>353938.012170385</v>
      </c>
      <c r="W661" s="91" t="n">
        <v>0.55</v>
      </c>
      <c r="X661" s="79" t="n">
        <f aca="false">F661*$AI$23/$AI$646</f>
        <v>149026.531440162</v>
      </c>
      <c r="Y661" s="79" t="n">
        <f aca="false">G661*$AI$23/$AI$646</f>
        <v>176969.006085193</v>
      </c>
      <c r="Z661" s="80"/>
      <c r="AA661" s="91" t="n">
        <v>0.5</v>
      </c>
      <c r="AB661" s="79" t="n">
        <f aca="false">J661*$AI$23/$AI$646</f>
        <v>149026.531440162</v>
      </c>
      <c r="AC661" s="79" t="n">
        <f aca="false">K661*$AI$23/$AI$646</f>
        <v>176969.006085193</v>
      </c>
      <c r="AD661" s="98"/>
      <c r="AE661" s="91" t="n">
        <v>0.45</v>
      </c>
      <c r="AF661" s="79" t="n">
        <f aca="false">N661*$AI$23/$AI$646</f>
        <v>149026.531440162</v>
      </c>
      <c r="AG661" s="79" t="n">
        <f aca="false">O661*$AI$23/$AI$646</f>
        <v>167654.847870183</v>
      </c>
      <c r="AH661" s="1" t="str">
        <f aca="false">IF(AC659="But Not Over",Y656,"")</f>
        <v/>
      </c>
      <c r="AI661" s="81" t="str">
        <f aca="false">IF(AC659="But Not Over",VLOOKUP(AH661,'CPI Data'!$A$19:$N$117,14),"")</f>
        <v/>
      </c>
    </row>
    <row r="662" customFormat="false" ht="12" hidden="false" customHeight="false" outlineLevel="0" collapsed="false">
      <c r="A662" s="91" t="n">
        <v>0.58</v>
      </c>
      <c r="B662" s="92" t="n">
        <v>76000</v>
      </c>
      <c r="C662" s="92" t="n">
        <v>88000</v>
      </c>
      <c r="E662" s="91" t="n">
        <v>0.58</v>
      </c>
      <c r="F662" s="92" t="n">
        <v>38000</v>
      </c>
      <c r="G662" s="92" t="n">
        <v>44000</v>
      </c>
      <c r="H662" s="64"/>
      <c r="I662" s="91" t="n">
        <v>0.55</v>
      </c>
      <c r="J662" s="92" t="n">
        <v>38000</v>
      </c>
      <c r="K662" s="92" t="n">
        <v>44000</v>
      </c>
      <c r="L662" s="97"/>
      <c r="M662" s="91" t="n">
        <v>0.48</v>
      </c>
      <c r="N662" s="92" t="n">
        <v>36000</v>
      </c>
      <c r="O662" s="92" t="n">
        <v>38000</v>
      </c>
      <c r="S662" s="91" t="n">
        <v>0.58</v>
      </c>
      <c r="T662" s="79" t="n">
        <f aca="false">B662*$AI$23/$AI$646</f>
        <v>353938.012170385</v>
      </c>
      <c r="U662" s="79" t="n">
        <f aca="false">C662*$AI$23/$AI$646</f>
        <v>409822.961460446</v>
      </c>
      <c r="W662" s="91" t="n">
        <v>0.58</v>
      </c>
      <c r="X662" s="79" t="n">
        <f aca="false">F662*$AI$23/$AI$646</f>
        <v>176969.006085193</v>
      </c>
      <c r="Y662" s="79" t="n">
        <f aca="false">G662*$AI$23/$AI$646</f>
        <v>204911.480730223</v>
      </c>
      <c r="Z662" s="80"/>
      <c r="AA662" s="91" t="n">
        <v>0.55</v>
      </c>
      <c r="AB662" s="79" t="n">
        <f aca="false">J662*$AI$23/$AI$646</f>
        <v>176969.006085193</v>
      </c>
      <c r="AC662" s="79" t="n">
        <f aca="false">K662*$AI$23/$AI$646</f>
        <v>204911.480730223</v>
      </c>
      <c r="AD662" s="98"/>
      <c r="AE662" s="91" t="n">
        <v>0.48</v>
      </c>
      <c r="AF662" s="79" t="n">
        <f aca="false">N662*$AI$23/$AI$646</f>
        <v>167654.847870183</v>
      </c>
      <c r="AG662" s="79" t="n">
        <f aca="false">O662*$AI$23/$AI$646</f>
        <v>176969.006085193</v>
      </c>
      <c r="AH662" s="1" t="str">
        <f aca="false">IF(AC660="But Not Over",Y657,"")</f>
        <v/>
      </c>
      <c r="AI662" s="81" t="str">
        <f aca="false">IF(AC660="But Not Over",VLOOKUP(AH662,'CPI Data'!$A$19:$N$117,14),"")</f>
        <v/>
      </c>
    </row>
    <row r="663" customFormat="false" ht="12" hidden="false" customHeight="false" outlineLevel="0" collapsed="false">
      <c r="A663" s="91" t="n">
        <v>0.6</v>
      </c>
      <c r="B663" s="92" t="n">
        <v>88000</v>
      </c>
      <c r="C663" s="92" t="n">
        <v>100000</v>
      </c>
      <c r="E663" s="91" t="n">
        <v>0.6</v>
      </c>
      <c r="F663" s="92" t="n">
        <v>44000</v>
      </c>
      <c r="G663" s="92" t="n">
        <v>50000</v>
      </c>
      <c r="H663" s="64"/>
      <c r="I663" s="91" t="n">
        <v>0.6</v>
      </c>
      <c r="J663" s="92" t="n">
        <v>44000</v>
      </c>
      <c r="K663" s="92" t="n">
        <v>50000</v>
      </c>
      <c r="L663" s="97"/>
      <c r="M663" s="91" t="n">
        <v>0.51</v>
      </c>
      <c r="N663" s="92" t="n">
        <v>38000</v>
      </c>
      <c r="O663" s="92" t="n">
        <v>40000</v>
      </c>
      <c r="S663" s="91" t="n">
        <v>0.6</v>
      </c>
      <c r="T663" s="79" t="n">
        <f aca="false">B663*$AI$23/$AI$646</f>
        <v>409822.961460446</v>
      </c>
      <c r="U663" s="79" t="n">
        <f aca="false">C663*$AI$23/$AI$646</f>
        <v>465707.910750507</v>
      </c>
      <c r="W663" s="91" t="n">
        <v>0.6</v>
      </c>
      <c r="X663" s="79" t="n">
        <f aca="false">F663*$AI$23/$AI$646</f>
        <v>204911.480730223</v>
      </c>
      <c r="Y663" s="79" t="n">
        <f aca="false">G663*$AI$23/$AI$646</f>
        <v>232853.955375254</v>
      </c>
      <c r="Z663" s="80"/>
      <c r="AA663" s="91" t="n">
        <v>0.6</v>
      </c>
      <c r="AB663" s="79" t="n">
        <f aca="false">J663*$AI$23/$AI$646</f>
        <v>204911.480730223</v>
      </c>
      <c r="AC663" s="79" t="n">
        <f aca="false">K663*$AI$23/$AI$646</f>
        <v>232853.955375254</v>
      </c>
      <c r="AD663" s="98"/>
      <c r="AE663" s="91" t="n">
        <v>0.51</v>
      </c>
      <c r="AF663" s="79" t="n">
        <f aca="false">N663*$AI$23/$AI$646</f>
        <v>176969.006085193</v>
      </c>
      <c r="AG663" s="79" t="n">
        <f aca="false">O663*$AI$23/$AI$646</f>
        <v>186283.164300203</v>
      </c>
      <c r="AH663" s="1" t="str">
        <f aca="false">IF(AC661="But Not Over",Y658,"")</f>
        <v/>
      </c>
      <c r="AI663" s="81" t="str">
        <f aca="false">IF(AC661="But Not Over",VLOOKUP(AH663,'CPI Data'!$A$19:$N$117,14),"")</f>
        <v/>
      </c>
    </row>
    <row r="664" customFormat="false" ht="12" hidden="false" customHeight="false" outlineLevel="0" collapsed="false">
      <c r="A664" s="91" t="n">
        <v>0.62</v>
      </c>
      <c r="B664" s="92" t="n">
        <v>100000</v>
      </c>
      <c r="C664" s="92" t="n">
        <v>120000</v>
      </c>
      <c r="E664" s="91" t="n">
        <v>0.62</v>
      </c>
      <c r="F664" s="92" t="n">
        <v>50000</v>
      </c>
      <c r="G664" s="92" t="n">
        <v>60000</v>
      </c>
      <c r="H664" s="64"/>
      <c r="I664" s="91" t="n">
        <v>0.62</v>
      </c>
      <c r="J664" s="92" t="n">
        <v>50000</v>
      </c>
      <c r="K664" s="92" t="n">
        <v>60000</v>
      </c>
      <c r="L664" s="97"/>
      <c r="M664" s="91" t="n">
        <v>0.52</v>
      </c>
      <c r="N664" s="92" t="n">
        <v>40000</v>
      </c>
      <c r="O664" s="92" t="n">
        <v>44000</v>
      </c>
      <c r="S664" s="91" t="n">
        <v>0.62</v>
      </c>
      <c r="T664" s="79" t="n">
        <f aca="false">B664*$AI$23/$AI$646</f>
        <v>465707.910750507</v>
      </c>
      <c r="U664" s="79" t="n">
        <f aca="false">C664*$AI$23/$AI$646</f>
        <v>558849.492900609</v>
      </c>
      <c r="W664" s="91" t="n">
        <v>0.62</v>
      </c>
      <c r="X664" s="79" t="n">
        <f aca="false">F664*$AI$23/$AI$646</f>
        <v>232853.955375254</v>
      </c>
      <c r="Y664" s="79" t="n">
        <f aca="false">G664*$AI$23/$AI$646</f>
        <v>279424.746450304</v>
      </c>
      <c r="Z664" s="80"/>
      <c r="AA664" s="91" t="n">
        <v>0.62</v>
      </c>
      <c r="AB664" s="79" t="n">
        <f aca="false">J664*$AI$23/$AI$646</f>
        <v>232853.955375254</v>
      </c>
      <c r="AC664" s="79" t="n">
        <f aca="false">K664*$AI$23/$AI$646</f>
        <v>279424.746450304</v>
      </c>
      <c r="AD664" s="98"/>
      <c r="AE664" s="91" t="n">
        <v>0.52</v>
      </c>
      <c r="AF664" s="79" t="n">
        <f aca="false">N664*$AI$23/$AI$646</f>
        <v>186283.164300203</v>
      </c>
      <c r="AG664" s="79" t="n">
        <f aca="false">O664*$AI$23/$AI$646</f>
        <v>204911.480730223</v>
      </c>
      <c r="AH664" s="1" t="str">
        <f aca="false">IF(AC662="But Not Over",Y659,"")</f>
        <v/>
      </c>
      <c r="AI664" s="81" t="str">
        <f aca="false">IF(AC662="But Not Over",VLOOKUP(AH664,'CPI Data'!$A$19:$N$117,14),"")</f>
        <v/>
      </c>
    </row>
    <row r="665" customFormat="false" ht="12" hidden="false" customHeight="false" outlineLevel="0" collapsed="false">
      <c r="A665" s="91" t="n">
        <v>0.64</v>
      </c>
      <c r="B665" s="92" t="n">
        <v>120000</v>
      </c>
      <c r="C665" s="92" t="n">
        <v>140000</v>
      </c>
      <c r="E665" s="91" t="n">
        <v>0.64</v>
      </c>
      <c r="F665" s="92" t="n">
        <v>60000</v>
      </c>
      <c r="G665" s="92" t="n">
        <v>70000</v>
      </c>
      <c r="H665" s="64"/>
      <c r="I665" s="91" t="n">
        <v>0.64</v>
      </c>
      <c r="J665" s="92" t="n">
        <v>60000</v>
      </c>
      <c r="K665" s="92" t="n">
        <v>70000</v>
      </c>
      <c r="L665" s="97"/>
      <c r="M665" s="91" t="n">
        <v>0.55</v>
      </c>
      <c r="N665" s="92" t="n">
        <v>44000</v>
      </c>
      <c r="O665" s="92" t="n">
        <v>50000</v>
      </c>
      <c r="S665" s="91" t="n">
        <v>0.64</v>
      </c>
      <c r="T665" s="79" t="n">
        <f aca="false">B665*$AI$23/$AI$646</f>
        <v>558849.492900609</v>
      </c>
      <c r="U665" s="79" t="n">
        <f aca="false">C665*$AI$23/$AI$646</f>
        <v>651991.07505071</v>
      </c>
      <c r="W665" s="91" t="n">
        <v>0.64</v>
      </c>
      <c r="X665" s="79" t="n">
        <f aca="false">F665*$AI$23/$AI$646</f>
        <v>279424.746450304</v>
      </c>
      <c r="Y665" s="79" t="n">
        <f aca="false">G665*$AI$23/$AI$646</f>
        <v>325995.537525355</v>
      </c>
      <c r="Z665" s="80"/>
      <c r="AA665" s="91" t="n">
        <v>0.64</v>
      </c>
      <c r="AB665" s="79" t="n">
        <f aca="false">J665*$AI$23/$AI$646</f>
        <v>279424.746450304</v>
      </c>
      <c r="AC665" s="79" t="n">
        <f aca="false">K665*$AI$23/$AI$646</f>
        <v>325995.537525355</v>
      </c>
      <c r="AD665" s="98"/>
      <c r="AE665" s="91" t="n">
        <v>0.55</v>
      </c>
      <c r="AF665" s="79" t="n">
        <f aca="false">N665*$AI$23/$AI$646</f>
        <v>204911.480730223</v>
      </c>
      <c r="AG665" s="79" t="n">
        <f aca="false">O665*$AI$23/$AI$646</f>
        <v>232853.955375254</v>
      </c>
      <c r="AH665" s="1" t="str">
        <f aca="false">IF(AC663="But Not Over",Y660,"")</f>
        <v/>
      </c>
      <c r="AI665" s="81" t="str">
        <f aca="false">IF(AC663="But Not Over",VLOOKUP(AH665,'CPI Data'!$A$19:$N$117,14),"")</f>
        <v/>
      </c>
    </row>
    <row r="666" customFormat="false" ht="12" hidden="false" customHeight="false" outlineLevel="0" collapsed="false">
      <c r="A666" s="91" t="n">
        <v>0.66</v>
      </c>
      <c r="B666" s="92" t="n">
        <v>140000</v>
      </c>
      <c r="C666" s="92" t="n">
        <v>160000</v>
      </c>
      <c r="E666" s="91" t="n">
        <v>0.66</v>
      </c>
      <c r="F666" s="92" t="n">
        <v>70000</v>
      </c>
      <c r="G666" s="92" t="n">
        <v>80000</v>
      </c>
      <c r="H666" s="64"/>
      <c r="I666" s="91" t="n">
        <v>0.66</v>
      </c>
      <c r="J666" s="92" t="n">
        <v>70000</v>
      </c>
      <c r="K666" s="92" t="n">
        <v>80000</v>
      </c>
      <c r="L666" s="97"/>
      <c r="M666" s="91" t="n">
        <v>0.56</v>
      </c>
      <c r="N666" s="92" t="n">
        <v>50000</v>
      </c>
      <c r="O666" s="92" t="n">
        <v>52000</v>
      </c>
      <c r="S666" s="91" t="n">
        <v>0.66</v>
      </c>
      <c r="T666" s="79" t="n">
        <f aca="false">B666*$AI$23/$AI$646</f>
        <v>651991.07505071</v>
      </c>
      <c r="U666" s="79" t="n">
        <f aca="false">C666*$AI$23/$AI$646</f>
        <v>745132.657200811</v>
      </c>
      <c r="W666" s="91" t="n">
        <v>0.66</v>
      </c>
      <c r="X666" s="79" t="n">
        <f aca="false">F666*$AI$23/$AI$646</f>
        <v>325995.537525355</v>
      </c>
      <c r="Y666" s="79" t="n">
        <f aca="false">G666*$AI$23/$AI$646</f>
        <v>372566.328600406</v>
      </c>
      <c r="Z666" s="80"/>
      <c r="AA666" s="91" t="n">
        <v>0.66</v>
      </c>
      <c r="AB666" s="79" t="n">
        <f aca="false">J666*$AI$23/$AI$646</f>
        <v>325995.537525355</v>
      </c>
      <c r="AC666" s="79" t="n">
        <f aca="false">K666*$AI$23/$AI$646</f>
        <v>372566.328600406</v>
      </c>
      <c r="AD666" s="98"/>
      <c r="AE666" s="91" t="n">
        <v>0.56</v>
      </c>
      <c r="AF666" s="79" t="n">
        <f aca="false">N666*$AI$23/$AI$646</f>
        <v>232853.955375254</v>
      </c>
      <c r="AG666" s="79" t="n">
        <f aca="false">O666*$AI$23/$AI$646</f>
        <v>242168.113590264</v>
      </c>
      <c r="AH666" s="1" t="str">
        <f aca="false">IF(AC664="But Not Over",Y661,"")</f>
        <v/>
      </c>
      <c r="AI666" s="81" t="str">
        <f aca="false">IF(AC664="But Not Over",VLOOKUP(AH666,'CPI Data'!$A$19:$N$117,14),"")</f>
        <v/>
      </c>
    </row>
    <row r="667" customFormat="false" ht="12" hidden="false" customHeight="false" outlineLevel="0" collapsed="false">
      <c r="A667" s="91" t="n">
        <v>0.68</v>
      </c>
      <c r="B667" s="92" t="n">
        <v>160000</v>
      </c>
      <c r="C667" s="92" t="n">
        <v>180000</v>
      </c>
      <c r="E667" s="91" t="n">
        <v>0.68</v>
      </c>
      <c r="F667" s="92" t="n">
        <v>80000</v>
      </c>
      <c r="G667" s="92" t="n">
        <v>90000</v>
      </c>
      <c r="H667" s="64"/>
      <c r="I667" s="91" t="n">
        <v>0.68</v>
      </c>
      <c r="J667" s="92" t="n">
        <v>80000</v>
      </c>
      <c r="K667" s="92" t="n">
        <v>90000</v>
      </c>
      <c r="L667" s="97"/>
      <c r="M667" s="91" t="n">
        <v>0.58</v>
      </c>
      <c r="N667" s="92" t="n">
        <v>52000</v>
      </c>
      <c r="O667" s="92" t="n">
        <v>64000</v>
      </c>
      <c r="S667" s="91" t="n">
        <v>0.68</v>
      </c>
      <c r="T667" s="79" t="n">
        <f aca="false">B667*$AI$23/$AI$646</f>
        <v>745132.657200811</v>
      </c>
      <c r="U667" s="79" t="n">
        <f aca="false">C667*$AI$23/$AI$646</f>
        <v>838274.239350913</v>
      </c>
      <c r="W667" s="91" t="n">
        <v>0.68</v>
      </c>
      <c r="X667" s="79" t="n">
        <f aca="false">F667*$AI$23/$AI$646</f>
        <v>372566.328600406</v>
      </c>
      <c r="Y667" s="79" t="n">
        <f aca="false">G667*$AI$23/$AI$646</f>
        <v>419137.119675456</v>
      </c>
      <c r="Z667" s="80"/>
      <c r="AA667" s="91" t="n">
        <v>0.68</v>
      </c>
      <c r="AB667" s="79" t="n">
        <f aca="false">J667*$AI$23/$AI$646</f>
        <v>372566.328600406</v>
      </c>
      <c r="AC667" s="79" t="n">
        <f aca="false">K667*$AI$23/$AI$646</f>
        <v>419137.119675456</v>
      </c>
      <c r="AD667" s="98"/>
      <c r="AE667" s="91" t="n">
        <v>0.58</v>
      </c>
      <c r="AF667" s="79" t="n">
        <f aca="false">N667*$AI$23/$AI$646</f>
        <v>242168.113590264</v>
      </c>
      <c r="AG667" s="79" t="n">
        <f aca="false">O667*$AI$23/$AI$646</f>
        <v>298053.062880325</v>
      </c>
      <c r="AH667" s="1" t="str">
        <f aca="false">IF(AC665="But Not Over",Y662,"")</f>
        <v/>
      </c>
      <c r="AI667" s="81" t="str">
        <f aca="false">IF(AC665="But Not Over",VLOOKUP(AH667,'CPI Data'!$A$19:$N$117,14),"")</f>
        <v/>
      </c>
    </row>
    <row r="668" customFormat="false" ht="12" hidden="false" customHeight="false" outlineLevel="0" collapsed="false">
      <c r="A668" s="91" t="n">
        <v>0.69</v>
      </c>
      <c r="B668" s="92" t="n">
        <v>180000</v>
      </c>
      <c r="C668" s="92" t="n">
        <v>200000</v>
      </c>
      <c r="E668" s="91" t="n">
        <v>0.69</v>
      </c>
      <c r="F668" s="92" t="n">
        <v>90000</v>
      </c>
      <c r="G668" s="92" t="n">
        <v>100000</v>
      </c>
      <c r="H668" s="64"/>
      <c r="I668" s="91" t="n">
        <v>0.69</v>
      </c>
      <c r="J668" s="92" t="n">
        <v>90000</v>
      </c>
      <c r="K668" s="92" t="n">
        <v>100000</v>
      </c>
      <c r="L668" s="97"/>
      <c r="M668" s="91" t="n">
        <v>0.59</v>
      </c>
      <c r="N668" s="92" t="n">
        <v>64000</v>
      </c>
      <c r="O668" s="92" t="n">
        <v>70000</v>
      </c>
      <c r="S668" s="91" t="n">
        <v>0.69</v>
      </c>
      <c r="T668" s="79" t="n">
        <f aca="false">B668*$AI$23/$AI$646</f>
        <v>838274.239350913</v>
      </c>
      <c r="U668" s="79" t="n">
        <f aca="false">C668*$AI$23/$AI$646</f>
        <v>931415.821501014</v>
      </c>
      <c r="W668" s="91" t="n">
        <v>0.69</v>
      </c>
      <c r="X668" s="79" t="n">
        <f aca="false">F668*$AI$23/$AI$646</f>
        <v>419137.119675456</v>
      </c>
      <c r="Y668" s="79" t="n">
        <f aca="false">G668*$AI$23/$AI$646</f>
        <v>465707.910750507</v>
      </c>
      <c r="Z668" s="80"/>
      <c r="AA668" s="91" t="n">
        <v>0.69</v>
      </c>
      <c r="AB668" s="79" t="n">
        <f aca="false">J668*$AI$23/$AI$646</f>
        <v>419137.119675456</v>
      </c>
      <c r="AC668" s="79" t="n">
        <f aca="false">K668*$AI$23/$AI$646</f>
        <v>465707.910750507</v>
      </c>
      <c r="AD668" s="98"/>
      <c r="AE668" s="91" t="n">
        <v>0.59</v>
      </c>
      <c r="AF668" s="79" t="n">
        <f aca="false">N668*$AI$23/$AI$646</f>
        <v>298053.062880325</v>
      </c>
      <c r="AG668" s="79" t="n">
        <f aca="false">O668*$AI$23/$AI$646</f>
        <v>325995.537525355</v>
      </c>
      <c r="AH668" s="1" t="str">
        <f aca="false">IF(AC666="But Not Over",Y663,"")</f>
        <v/>
      </c>
      <c r="AI668" s="81" t="str">
        <f aca="false">IF(AC666="But Not Over",VLOOKUP(AH668,'CPI Data'!$A$19:$N$117,14),"")</f>
        <v/>
      </c>
    </row>
    <row r="669" customFormat="false" ht="12" hidden="false" customHeight="false" outlineLevel="0" collapsed="false">
      <c r="A669" s="91" t="n">
        <v>0.7</v>
      </c>
      <c r="B669" s="92" t="n">
        <v>200000</v>
      </c>
      <c r="C669" s="95" t="s">
        <v>18</v>
      </c>
      <c r="E669" s="91" t="n">
        <v>0.7</v>
      </c>
      <c r="F669" s="92" t="n">
        <v>100000</v>
      </c>
      <c r="G669" s="95" t="s">
        <v>18</v>
      </c>
      <c r="H669" s="64"/>
      <c r="I669" s="91" t="n">
        <v>0.7</v>
      </c>
      <c r="J669" s="92" t="n">
        <v>100000</v>
      </c>
      <c r="K669" s="95" t="s">
        <v>18</v>
      </c>
      <c r="L669" s="97"/>
      <c r="M669" s="91" t="n">
        <v>0.61</v>
      </c>
      <c r="N669" s="92" t="n">
        <v>70000</v>
      </c>
      <c r="O669" s="92" t="n">
        <v>76000</v>
      </c>
      <c r="S669" s="91" t="n">
        <v>0.7</v>
      </c>
      <c r="T669" s="79" t="n">
        <f aca="false">B669*$AI$23/$AI$646</f>
        <v>931415.821501014</v>
      </c>
      <c r="U669" s="79" t="s">
        <v>18</v>
      </c>
      <c r="W669" s="91" t="n">
        <v>0.7</v>
      </c>
      <c r="X669" s="79" t="n">
        <f aca="false">F669*$AI$23/$AI$646</f>
        <v>465707.910750507</v>
      </c>
      <c r="Y669" s="79" t="s">
        <v>18</v>
      </c>
      <c r="Z669" s="80"/>
      <c r="AA669" s="91" t="n">
        <v>0.7</v>
      </c>
      <c r="AB669" s="79" t="n">
        <f aca="false">J669*$AI$23/$AI$646</f>
        <v>465707.910750507</v>
      </c>
      <c r="AC669" s="79" t="s">
        <v>18</v>
      </c>
      <c r="AD669" s="98"/>
      <c r="AE669" s="91" t="n">
        <v>0.61</v>
      </c>
      <c r="AF669" s="79" t="n">
        <f aca="false">N669*$AI$23/$AI$646</f>
        <v>325995.537525355</v>
      </c>
      <c r="AG669" s="79" t="n">
        <f aca="false">O669*$AI$23/$AI$646</f>
        <v>353938.012170385</v>
      </c>
      <c r="AH669" s="1" t="str">
        <f aca="false">IF(AC667="But Not Over",Y664,"")</f>
        <v/>
      </c>
      <c r="AI669" s="81" t="str">
        <f aca="false">IF(AC667="But Not Over",VLOOKUP(AH669,'CPI Data'!$A$19:$N$117,14),"")</f>
        <v/>
      </c>
    </row>
    <row r="670" customFormat="false" ht="12" hidden="false" customHeight="false" outlineLevel="0" collapsed="false">
      <c r="A670" s="91"/>
      <c r="B670" s="92"/>
      <c r="E670" s="91"/>
      <c r="F670" s="92"/>
      <c r="H670" s="64"/>
      <c r="I670" s="91"/>
      <c r="J670" s="92"/>
      <c r="L670" s="97"/>
      <c r="M670" s="91" t="n">
        <v>0.62</v>
      </c>
      <c r="N670" s="92" t="n">
        <v>76000</v>
      </c>
      <c r="O670" s="92" t="n">
        <v>80000</v>
      </c>
      <c r="S670" s="91"/>
      <c r="W670" s="91"/>
      <c r="Z670" s="80"/>
      <c r="AA670" s="91"/>
      <c r="AD670" s="98"/>
      <c r="AE670" s="91" t="n">
        <v>0.62</v>
      </c>
      <c r="AF670" s="79" t="n">
        <f aca="false">N670*$AI$23/$AI$646</f>
        <v>353938.012170385</v>
      </c>
      <c r="AG670" s="79" t="n">
        <f aca="false">O670*$AI$23/$AI$646</f>
        <v>372566.328600406</v>
      </c>
      <c r="AH670" s="1" t="str">
        <f aca="false">IF(AC668="But Not Over",Y665,"")</f>
        <v/>
      </c>
      <c r="AI670" s="81" t="str">
        <f aca="false">IF(AC668="But Not Over",VLOOKUP(AH670,'CPI Data'!$A$19:$N$117,14),"")</f>
        <v/>
      </c>
    </row>
    <row r="671" customFormat="false" ht="12" hidden="false" customHeight="false" outlineLevel="0" collapsed="false">
      <c r="A671" s="64"/>
      <c r="E671" s="64"/>
      <c r="H671" s="64"/>
      <c r="I671" s="64"/>
      <c r="L671" s="97"/>
      <c r="M671" s="91" t="n">
        <v>0.63</v>
      </c>
      <c r="N671" s="92" t="n">
        <v>80000</v>
      </c>
      <c r="O671" s="92" t="n">
        <v>88000</v>
      </c>
      <c r="S671" s="64"/>
      <c r="W671" s="64"/>
      <c r="Z671" s="80"/>
      <c r="AA671" s="64"/>
      <c r="AD671" s="98"/>
      <c r="AE671" s="91" t="n">
        <v>0.63</v>
      </c>
      <c r="AF671" s="79" t="n">
        <f aca="false">N671*$AI$23/$AI$646</f>
        <v>372566.328600406</v>
      </c>
      <c r="AG671" s="79" t="n">
        <f aca="false">O671*$AI$23/$AI$646</f>
        <v>409822.961460446</v>
      </c>
      <c r="AH671" s="1" t="str">
        <f aca="false">IF(AC669="But Not Over",Y666,"")</f>
        <v/>
      </c>
      <c r="AI671" s="81" t="str">
        <f aca="false">IF(AC669="But Not Over",VLOOKUP(AH671,'CPI Data'!$A$19:$N$117,14),"")</f>
        <v/>
      </c>
    </row>
    <row r="672" customFormat="false" ht="12" hidden="false" customHeight="false" outlineLevel="0" collapsed="false">
      <c r="A672" s="64"/>
      <c r="E672" s="64"/>
      <c r="H672" s="64"/>
      <c r="I672" s="64"/>
      <c r="L672" s="97"/>
      <c r="M672" s="91" t="n">
        <v>0.64</v>
      </c>
      <c r="N672" s="92" t="n">
        <v>88000</v>
      </c>
      <c r="O672" s="92" t="n">
        <v>100000</v>
      </c>
      <c r="S672" s="64"/>
      <c r="W672" s="64"/>
      <c r="Z672" s="80"/>
      <c r="AA672" s="64"/>
      <c r="AD672" s="98"/>
      <c r="AE672" s="91" t="n">
        <v>0.64</v>
      </c>
      <c r="AF672" s="79" t="n">
        <f aca="false">N672*$AI$23/$AI$646</f>
        <v>409822.961460446</v>
      </c>
      <c r="AG672" s="79" t="n">
        <f aca="false">O672*$AI$23/$AI$646</f>
        <v>465707.910750507</v>
      </c>
      <c r="AH672" s="1" t="str">
        <f aca="false">IF(AC670="But Not Over",Y667,"")</f>
        <v/>
      </c>
      <c r="AI672" s="81" t="str">
        <f aca="false">IF(AC670="But Not Over",VLOOKUP(AH672,'CPI Data'!$A$19:$N$117,14),"")</f>
        <v/>
      </c>
    </row>
    <row r="673" customFormat="false" ht="12" hidden="false" customHeight="false" outlineLevel="0" collapsed="false">
      <c r="A673" s="64"/>
      <c r="E673" s="64"/>
      <c r="H673" s="64"/>
      <c r="I673" s="64"/>
      <c r="L673" s="97"/>
      <c r="M673" s="91" t="n">
        <v>0.66</v>
      </c>
      <c r="N673" s="92" t="n">
        <v>100000</v>
      </c>
      <c r="O673" s="92" t="n">
        <v>120000</v>
      </c>
      <c r="S673" s="64"/>
      <c r="W673" s="64"/>
      <c r="Z673" s="80"/>
      <c r="AA673" s="64"/>
      <c r="AD673" s="98"/>
      <c r="AE673" s="91" t="n">
        <v>0.66</v>
      </c>
      <c r="AF673" s="79" t="n">
        <f aca="false">N673*$AI$23/$AI$646</f>
        <v>465707.910750507</v>
      </c>
      <c r="AG673" s="79" t="n">
        <f aca="false">O673*$AI$23/$AI$646</f>
        <v>558849.492900609</v>
      </c>
      <c r="AH673" s="1" t="str">
        <f aca="false">IF(AC671="But Not Over",Y668,"")</f>
        <v/>
      </c>
      <c r="AI673" s="81" t="str">
        <f aca="false">IF(AC671="But Not Over",VLOOKUP(AH673,'CPI Data'!$A$19:$N$117,14),"")</f>
        <v/>
      </c>
    </row>
    <row r="674" customFormat="false" ht="12" hidden="false" customHeight="false" outlineLevel="0" collapsed="false">
      <c r="A674" s="64"/>
      <c r="E674" s="64"/>
      <c r="H674" s="64"/>
      <c r="I674" s="64"/>
      <c r="L674" s="97"/>
      <c r="M674" s="91" t="n">
        <v>0.67</v>
      </c>
      <c r="N674" s="92" t="n">
        <v>120000</v>
      </c>
      <c r="O674" s="92" t="n">
        <v>140000</v>
      </c>
      <c r="S674" s="64"/>
      <c r="W674" s="64"/>
      <c r="Z674" s="80"/>
      <c r="AA674" s="64"/>
      <c r="AD674" s="98"/>
      <c r="AE674" s="91" t="n">
        <v>0.67</v>
      </c>
      <c r="AF674" s="79" t="n">
        <f aca="false">N674*$AI$23/$AI$646</f>
        <v>558849.492900609</v>
      </c>
      <c r="AG674" s="79" t="n">
        <f aca="false">O674*$AI$23/$AI$646</f>
        <v>651991.07505071</v>
      </c>
      <c r="AH674" s="1" t="str">
        <f aca="false">IF(AC672="But Not Over",Y669,"")</f>
        <v/>
      </c>
      <c r="AI674" s="81" t="str">
        <f aca="false">IF(AC672="But Not Over",VLOOKUP(AH674,'CPI Data'!$A$19:$N$117,14),"")</f>
        <v/>
      </c>
    </row>
    <row r="675" customFormat="false" ht="12" hidden="false" customHeight="false" outlineLevel="0" collapsed="false">
      <c r="A675" s="64"/>
      <c r="E675" s="64"/>
      <c r="H675" s="64"/>
      <c r="I675" s="64"/>
      <c r="L675" s="97"/>
      <c r="M675" s="91" t="n">
        <v>0.68</v>
      </c>
      <c r="N675" s="92" t="n">
        <v>140000</v>
      </c>
      <c r="O675" s="92" t="n">
        <v>160000</v>
      </c>
      <c r="S675" s="64"/>
      <c r="W675" s="64"/>
      <c r="Z675" s="80"/>
      <c r="AA675" s="64"/>
      <c r="AD675" s="98"/>
      <c r="AE675" s="91" t="n">
        <v>0.68</v>
      </c>
      <c r="AF675" s="79" t="n">
        <f aca="false">N675*$AI$23/$AI$646</f>
        <v>651991.07505071</v>
      </c>
      <c r="AG675" s="79" t="n">
        <f aca="false">O675*$AI$23/$AI$646</f>
        <v>745132.657200811</v>
      </c>
      <c r="AH675" s="1" t="str">
        <f aca="false">IF(AC673="But Not Over",Y670,"")</f>
        <v/>
      </c>
      <c r="AI675" s="81" t="str">
        <f aca="false">IF(AC673="But Not Over",VLOOKUP(AH675,'CPI Data'!$A$19:$N$117,14),"")</f>
        <v/>
      </c>
    </row>
    <row r="676" customFormat="false" ht="12" hidden="false" customHeight="false" outlineLevel="0" collapsed="false">
      <c r="A676" s="64"/>
      <c r="E676" s="64"/>
      <c r="H676" s="64"/>
      <c r="I676" s="64"/>
      <c r="L676" s="97"/>
      <c r="M676" s="91" t="n">
        <v>0.69</v>
      </c>
      <c r="N676" s="92" t="n">
        <v>160000</v>
      </c>
      <c r="O676" s="92" t="n">
        <v>180000</v>
      </c>
      <c r="S676" s="64"/>
      <c r="W676" s="64"/>
      <c r="Z676" s="80"/>
      <c r="AA676" s="64"/>
      <c r="AD676" s="98"/>
      <c r="AE676" s="91" t="n">
        <v>0.69</v>
      </c>
      <c r="AF676" s="79" t="n">
        <f aca="false">N676*$AI$23/$AI$646</f>
        <v>745132.657200811</v>
      </c>
      <c r="AG676" s="79" t="n">
        <f aca="false">O676*$AI$23/$AI$646</f>
        <v>838274.239350913</v>
      </c>
      <c r="AH676" s="1" t="str">
        <f aca="false">IF(AC674="But Not Over",Y671,"")</f>
        <v/>
      </c>
      <c r="AI676" s="81" t="str">
        <f aca="false">IF(AC674="But Not Over",VLOOKUP(AH676,'CPI Data'!$A$19:$N$117,14),"")</f>
        <v/>
      </c>
    </row>
    <row r="677" customFormat="false" ht="12" hidden="false" customHeight="false" outlineLevel="0" collapsed="false">
      <c r="A677" s="64"/>
      <c r="E677" s="64"/>
      <c r="H677" s="64"/>
      <c r="I677" s="64"/>
      <c r="L677" s="97"/>
      <c r="M677" s="91" t="n">
        <v>0.7</v>
      </c>
      <c r="N677" s="92" t="n">
        <v>180000</v>
      </c>
      <c r="O677" s="95" t="s">
        <v>18</v>
      </c>
      <c r="S677" s="64"/>
      <c r="W677" s="64"/>
      <c r="Z677" s="80"/>
      <c r="AA677" s="64"/>
      <c r="AD677" s="98"/>
      <c r="AE677" s="91" t="n">
        <v>0.7</v>
      </c>
      <c r="AF677" s="79" t="n">
        <f aca="false">N677*$AI$23/$AI$646</f>
        <v>838274.239350913</v>
      </c>
      <c r="AG677" s="79" t="s">
        <v>18</v>
      </c>
      <c r="AH677" s="1" t="str">
        <f aca="false">IF(AC675="But Not Over",Y672,"")</f>
        <v/>
      </c>
      <c r="AI677" s="81" t="str">
        <f aca="false">IF(AC675="But Not Over",VLOOKUP(AH677,'CPI Data'!$A$19:$N$117,14),"")</f>
        <v/>
      </c>
    </row>
    <row r="678" customFormat="false" ht="12" hidden="false" customHeight="true" outlineLevel="0" collapsed="false">
      <c r="A678" s="122" t="s">
        <v>38</v>
      </c>
      <c r="B678" s="42"/>
      <c r="C678" s="42"/>
      <c r="E678" s="42"/>
      <c r="F678" s="42"/>
      <c r="G678" s="42"/>
      <c r="H678" s="67"/>
      <c r="I678" s="42"/>
      <c r="J678" s="42"/>
      <c r="K678" s="42"/>
      <c r="L678" s="42"/>
      <c r="M678" s="42"/>
      <c r="N678" s="42"/>
      <c r="O678" s="42"/>
      <c r="S678" s="122" t="s">
        <v>38</v>
      </c>
      <c r="T678" s="45"/>
      <c r="U678" s="45"/>
      <c r="W678" s="42"/>
      <c r="X678" s="45"/>
      <c r="Y678" s="45"/>
      <c r="Z678" s="68"/>
      <c r="AA678" s="42"/>
      <c r="AB678" s="45"/>
      <c r="AC678" s="45"/>
      <c r="AD678" s="47"/>
      <c r="AE678" s="42"/>
      <c r="AF678" s="45"/>
      <c r="AG678" s="45"/>
      <c r="AH678" s="1" t="str">
        <f aca="false">IF(AC676="But Not Over",Y673,"")</f>
        <v/>
      </c>
      <c r="AI678" s="81" t="str">
        <f aca="false">IF(AC676="But Not Over",VLOOKUP(AH678,'CPI Data'!$A$19:$N$117,14),"")</f>
        <v/>
      </c>
    </row>
    <row r="679" customFormat="false" ht="12" hidden="false" customHeight="false" outlineLevel="0" collapsed="false">
      <c r="A679" s="64"/>
      <c r="E679" s="64"/>
      <c r="H679" s="64"/>
      <c r="I679" s="64"/>
      <c r="L679" s="97"/>
      <c r="M679" s="64"/>
      <c r="S679" s="64"/>
      <c r="W679" s="64"/>
      <c r="Z679" s="80"/>
      <c r="AA679" s="64"/>
      <c r="AD679" s="98"/>
      <c r="AE679" s="64"/>
      <c r="AH679" s="1" t="str">
        <f aca="false">IF(AC677="But Not Over",Y674,"")</f>
        <v/>
      </c>
      <c r="AI679" s="81" t="str">
        <f aca="false">IF(AC677="But Not Over",VLOOKUP(AH679,'CPI Data'!$A$19:$N$117,14),"")</f>
        <v/>
      </c>
    </row>
    <row r="680" customFormat="false" ht="12.75" hidden="false" customHeight="false" outlineLevel="0" collapsed="false">
      <c r="A680" s="64"/>
      <c r="B680" s="74"/>
      <c r="C680" s="43" t="s">
        <v>7</v>
      </c>
      <c r="E680" s="64"/>
      <c r="G680" s="75" t="n">
        <v>1973</v>
      </c>
      <c r="H680" s="75"/>
      <c r="I680" s="75"/>
      <c r="J680" s="74"/>
      <c r="L680" s="97"/>
      <c r="M680" s="64"/>
      <c r="N680" s="74"/>
      <c r="S680" s="64"/>
      <c r="T680" s="77"/>
      <c r="U680" s="69" t="s">
        <v>21</v>
      </c>
      <c r="W680" s="64"/>
      <c r="Y680" s="75" t="n">
        <v>1973</v>
      </c>
      <c r="Z680" s="75"/>
      <c r="AA680" s="75"/>
      <c r="AB680" s="46" t="str">
        <f aca="false">CONCATENATE("CPI: ",AI685)</f>
        <v>CPI: 44.4</v>
      </c>
      <c r="AD680" s="98"/>
      <c r="AE680" s="64"/>
      <c r="AF680" s="77"/>
      <c r="AH680" s="1" t="str">
        <f aca="false">IF(AC678="But Not Over",Y675,"")</f>
        <v/>
      </c>
      <c r="AI680" s="81" t="str">
        <f aca="false">IF(AC678="But Not Over",VLOOKUP(AH680,'CPI Data'!$A$19:$N$117,14),"")</f>
        <v/>
      </c>
    </row>
    <row r="681" customFormat="false" ht="12" hidden="false" customHeight="false" outlineLevel="0" collapsed="false">
      <c r="A681" s="49"/>
      <c r="B681" s="49" t="s">
        <v>8</v>
      </c>
      <c r="C681" s="50"/>
      <c r="D681" s="50"/>
      <c r="E681" s="49"/>
      <c r="F681" s="49" t="s">
        <v>9</v>
      </c>
      <c r="G681" s="50"/>
      <c r="H681" s="49"/>
      <c r="I681" s="49"/>
      <c r="J681" s="49" t="s">
        <v>10</v>
      </c>
      <c r="K681" s="48"/>
      <c r="L681" s="48"/>
      <c r="M681" s="48"/>
      <c r="N681" s="49" t="s">
        <v>11</v>
      </c>
      <c r="O681" s="50"/>
      <c r="S681" s="49"/>
      <c r="T681" s="51" t="s">
        <v>8</v>
      </c>
      <c r="U681" s="99"/>
      <c r="V681" s="53"/>
      <c r="W681" s="49"/>
      <c r="X681" s="51" t="s">
        <v>9</v>
      </c>
      <c r="Y681" s="99"/>
      <c r="Z681" s="54"/>
      <c r="AA681" s="49"/>
      <c r="AB681" s="51" t="s">
        <v>10</v>
      </c>
      <c r="AC681" s="52"/>
      <c r="AD681" s="55"/>
      <c r="AE681" s="48"/>
      <c r="AF681" s="51" t="s">
        <v>11</v>
      </c>
      <c r="AG681" s="99"/>
      <c r="AH681" s="1" t="str">
        <f aca="false">IF(AC679="But Not Over",Y676,"")</f>
        <v/>
      </c>
      <c r="AI681" s="81" t="str">
        <f aca="false">IF(AC679="But Not Over",VLOOKUP(AH681,'CPI Data'!$A$19:$N$117,14),"")</f>
        <v/>
      </c>
    </row>
    <row r="682" customFormat="false" ht="12" hidden="false" customHeight="false" outlineLevel="0" collapsed="false">
      <c r="A682" s="56" t="s">
        <v>12</v>
      </c>
      <c r="B682" s="57" t="s">
        <v>13</v>
      </c>
      <c r="C682" s="57"/>
      <c r="D682" s="100"/>
      <c r="E682" s="56" t="s">
        <v>12</v>
      </c>
      <c r="F682" s="57" t="s">
        <v>13</v>
      </c>
      <c r="G682" s="57"/>
      <c r="H682" s="100"/>
      <c r="I682" s="56" t="s">
        <v>12</v>
      </c>
      <c r="J682" s="57" t="s">
        <v>13</v>
      </c>
      <c r="K682" s="57"/>
      <c r="L682" s="106"/>
      <c r="M682" s="56" t="s">
        <v>12</v>
      </c>
      <c r="N682" s="57" t="s">
        <v>13</v>
      </c>
      <c r="O682" s="57"/>
      <c r="S682" s="56" t="s">
        <v>12</v>
      </c>
      <c r="T682" s="58" t="s">
        <v>13</v>
      </c>
      <c r="U682" s="58"/>
      <c r="V682" s="101"/>
      <c r="W682" s="56" t="s">
        <v>12</v>
      </c>
      <c r="X682" s="58" t="s">
        <v>13</v>
      </c>
      <c r="Y682" s="58"/>
      <c r="Z682" s="101"/>
      <c r="AA682" s="56" t="s">
        <v>12</v>
      </c>
      <c r="AB682" s="58" t="s">
        <v>13</v>
      </c>
      <c r="AC682" s="58"/>
      <c r="AD682" s="107"/>
      <c r="AE682" s="56" t="s">
        <v>12</v>
      </c>
      <c r="AF682" s="58" t="s">
        <v>13</v>
      </c>
      <c r="AG682" s="58"/>
      <c r="AH682" s="1" t="str">
        <f aca="false">IF(AC680="But Not Over",Y677,"")</f>
        <v/>
      </c>
      <c r="AI682" s="81" t="str">
        <f aca="false">IF(AC680="But Not Over",VLOOKUP(AH682,'CPI Data'!$A$19:$N$117,14),"")</f>
        <v/>
      </c>
    </row>
    <row r="683" customFormat="false" ht="12" hidden="false" customHeight="false" outlineLevel="0" collapsed="false">
      <c r="A683" s="59" t="s">
        <v>14</v>
      </c>
      <c r="B683" s="60" t="s">
        <v>15</v>
      </c>
      <c r="C683" s="60" t="s">
        <v>16</v>
      </c>
      <c r="D683" s="100"/>
      <c r="E683" s="59" t="s">
        <v>14</v>
      </c>
      <c r="F683" s="60" t="s">
        <v>15</v>
      </c>
      <c r="G683" s="60" t="s">
        <v>16</v>
      </c>
      <c r="H683" s="100"/>
      <c r="I683" s="59" t="s">
        <v>14</v>
      </c>
      <c r="J683" s="60" t="s">
        <v>15</v>
      </c>
      <c r="K683" s="60" t="s">
        <v>16</v>
      </c>
      <c r="L683" s="106"/>
      <c r="M683" s="59" t="s">
        <v>14</v>
      </c>
      <c r="N683" s="60" t="s">
        <v>15</v>
      </c>
      <c r="O683" s="60" t="s">
        <v>16</v>
      </c>
      <c r="S683" s="59" t="s">
        <v>14</v>
      </c>
      <c r="T683" s="61" t="s">
        <v>15</v>
      </c>
      <c r="U683" s="61" t="s">
        <v>16</v>
      </c>
      <c r="V683" s="101"/>
      <c r="W683" s="59" t="s">
        <v>14</v>
      </c>
      <c r="X683" s="61" t="s">
        <v>15</v>
      </c>
      <c r="Y683" s="61" t="s">
        <v>16</v>
      </c>
      <c r="Z683" s="101"/>
      <c r="AA683" s="59" t="s">
        <v>14</v>
      </c>
      <c r="AB683" s="61" t="s">
        <v>15</v>
      </c>
      <c r="AC683" s="61" t="s">
        <v>16</v>
      </c>
      <c r="AD683" s="107"/>
      <c r="AE683" s="59" t="s">
        <v>14</v>
      </c>
      <c r="AF683" s="61" t="s">
        <v>15</v>
      </c>
      <c r="AG683" s="61" t="s">
        <v>16</v>
      </c>
      <c r="AH683" s="1" t="str">
        <f aca="false">IF(AC681="But Not Over",Y678,"")</f>
        <v/>
      </c>
      <c r="AI683" s="81" t="str">
        <f aca="false">IF(AC681="But Not Over",VLOOKUP(AH683,'CPI Data'!$A$19:$N$117,14),"")</f>
        <v/>
      </c>
    </row>
    <row r="684" customFormat="false" ht="12" hidden="false" customHeight="false" outlineLevel="0" collapsed="false">
      <c r="A684" s="91" t="n">
        <v>0.14</v>
      </c>
      <c r="B684" s="95" t="n">
        <v>0</v>
      </c>
      <c r="C684" s="95" t="n">
        <v>1000</v>
      </c>
      <c r="D684" s="95"/>
      <c r="E684" s="91" t="n">
        <v>0.14</v>
      </c>
      <c r="F684" s="95" t="n">
        <v>0</v>
      </c>
      <c r="G684" s="95" t="n">
        <v>500</v>
      </c>
      <c r="H684" s="102"/>
      <c r="I684" s="91" t="n">
        <v>0.14</v>
      </c>
      <c r="J684" s="95" t="n">
        <v>0</v>
      </c>
      <c r="K684" s="95" t="n">
        <v>500</v>
      </c>
      <c r="L684" s="104"/>
      <c r="M684" s="91" t="n">
        <v>0.14</v>
      </c>
      <c r="N684" s="95" t="n">
        <v>0</v>
      </c>
      <c r="O684" s="95" t="n">
        <v>1000</v>
      </c>
      <c r="S684" s="91" t="n">
        <v>0.14</v>
      </c>
      <c r="T684" s="79" t="n">
        <f aca="false">B684*$AI$23/$AI$685</f>
        <v>0</v>
      </c>
      <c r="U684" s="79" t="n">
        <f aca="false">C684*$AI$23/$AI$685</f>
        <v>5171.03603603604</v>
      </c>
      <c r="V684" s="84" t="n">
        <f aca="false">D684*$AI$23/$AI$685</f>
        <v>0</v>
      </c>
      <c r="W684" s="91" t="n">
        <v>0.14</v>
      </c>
      <c r="X684" s="79" t="n">
        <f aca="false">F684*$AI$23/$AI$685</f>
        <v>0</v>
      </c>
      <c r="Y684" s="79" t="n">
        <f aca="false">G684*$AI$23/$AI$685</f>
        <v>2585.51801801802</v>
      </c>
      <c r="Z684" s="84" t="n">
        <f aca="false">H684*$AI$23/$AI$685</f>
        <v>0</v>
      </c>
      <c r="AA684" s="91" t="n">
        <v>0.14</v>
      </c>
      <c r="AB684" s="79" t="n">
        <f aca="false">J684*$AI$23/$AI$685</f>
        <v>0</v>
      </c>
      <c r="AC684" s="79" t="n">
        <f aca="false">K684*$AI$23/$AI$685</f>
        <v>2585.51801801802</v>
      </c>
      <c r="AD684" s="84" t="n">
        <f aca="false">L684*$AI$23/$AI$685</f>
        <v>0</v>
      </c>
      <c r="AE684" s="91" t="n">
        <v>0.14</v>
      </c>
      <c r="AF684" s="79" t="n">
        <f aca="false">N684*$AI$23/$AI$685</f>
        <v>0</v>
      </c>
      <c r="AG684" s="79" t="n">
        <f aca="false">O684*$AI$23/$AI$685</f>
        <v>5171.03603603604</v>
      </c>
      <c r="AH684" s="1" t="str">
        <f aca="false">IF(AC682="But Not Over",Y679,"")</f>
        <v/>
      </c>
      <c r="AI684" s="81" t="str">
        <f aca="false">IF(AC682="But Not Over",VLOOKUP(AH684,'CPI Data'!$A$19:$N$117,14),"")</f>
        <v/>
      </c>
    </row>
    <row r="685" customFormat="false" ht="12" hidden="false" customHeight="false" outlineLevel="0" collapsed="false">
      <c r="A685" s="91" t="n">
        <v>0.15</v>
      </c>
      <c r="B685" s="95" t="n">
        <v>1000</v>
      </c>
      <c r="C685" s="95" t="n">
        <v>2000</v>
      </c>
      <c r="D685" s="95"/>
      <c r="E685" s="91" t="n">
        <v>0.15</v>
      </c>
      <c r="F685" s="95" t="n">
        <v>500</v>
      </c>
      <c r="G685" s="95" t="n">
        <v>1000</v>
      </c>
      <c r="H685" s="102"/>
      <c r="I685" s="91" t="n">
        <v>0.15</v>
      </c>
      <c r="J685" s="95" t="n">
        <v>500</v>
      </c>
      <c r="K685" s="95" t="n">
        <v>1000</v>
      </c>
      <c r="L685" s="104"/>
      <c r="M685" s="91" t="n">
        <v>0.16</v>
      </c>
      <c r="N685" s="95" t="n">
        <v>1000</v>
      </c>
      <c r="O685" s="95" t="n">
        <v>2000</v>
      </c>
      <c r="S685" s="91" t="n">
        <v>0.15</v>
      </c>
      <c r="T685" s="79" t="n">
        <f aca="false">B685*$AI$23/$AI$685</f>
        <v>5171.03603603604</v>
      </c>
      <c r="U685" s="79" t="n">
        <f aca="false">C685*$AI$23/$AI$685</f>
        <v>10342.0720720721</v>
      </c>
      <c r="V685" s="84"/>
      <c r="W685" s="91" t="n">
        <v>0.15</v>
      </c>
      <c r="X685" s="79" t="n">
        <f aca="false">F685*$AI$23/$AI$685</f>
        <v>2585.51801801802</v>
      </c>
      <c r="Y685" s="79" t="n">
        <f aca="false">G685*$AI$23/$AI$685</f>
        <v>5171.03603603604</v>
      </c>
      <c r="Z685" s="80"/>
      <c r="AA685" s="91" t="n">
        <v>0.15</v>
      </c>
      <c r="AB685" s="79" t="n">
        <f aca="false">J685*$AI$23/$AI$685</f>
        <v>2585.51801801802</v>
      </c>
      <c r="AC685" s="79" t="n">
        <f aca="false">K685*$AI$23/$AI$685</f>
        <v>5171.03603603604</v>
      </c>
      <c r="AD685" s="105"/>
      <c r="AE685" s="91" t="n">
        <v>0.16</v>
      </c>
      <c r="AF685" s="79" t="n">
        <f aca="false">N685*$AI$23/$AI$685</f>
        <v>5171.03603603604</v>
      </c>
      <c r="AG685" s="79" t="n">
        <f aca="false">O685*$AI$23/$AI$685</f>
        <v>10342.0720720721</v>
      </c>
      <c r="AH685" s="1" t="n">
        <f aca="false">IF(AC683="But Not Over",Y680,"")</f>
        <v>1973</v>
      </c>
      <c r="AI685" s="81" t="n">
        <f aca="false">IF(AC683="But Not Over",VLOOKUP(AH685,'CPI Data'!$A$19:$N$117,14),"")</f>
        <v>44.4</v>
      </c>
    </row>
    <row r="686" customFormat="false" ht="12" hidden="false" customHeight="false" outlineLevel="0" collapsed="false">
      <c r="A686" s="91" t="n">
        <v>0.16</v>
      </c>
      <c r="B686" s="95" t="n">
        <v>2000</v>
      </c>
      <c r="C686" s="95" t="n">
        <v>3000</v>
      </c>
      <c r="D686" s="95"/>
      <c r="E686" s="91" t="n">
        <v>0.16</v>
      </c>
      <c r="F686" s="95" t="n">
        <v>1000</v>
      </c>
      <c r="G686" s="95" t="n">
        <v>1500</v>
      </c>
      <c r="H686" s="102"/>
      <c r="I686" s="91" t="n">
        <v>0.16</v>
      </c>
      <c r="J686" s="95" t="n">
        <v>1000</v>
      </c>
      <c r="K686" s="95" t="n">
        <v>1500</v>
      </c>
      <c r="L686" s="104"/>
      <c r="M686" s="91" t="n">
        <v>0.18</v>
      </c>
      <c r="N686" s="95" t="n">
        <v>2000</v>
      </c>
      <c r="O686" s="95" t="n">
        <v>4000</v>
      </c>
      <c r="S686" s="91" t="n">
        <v>0.16</v>
      </c>
      <c r="T686" s="79" t="n">
        <f aca="false">B686*$AI$23/$AI$685</f>
        <v>10342.0720720721</v>
      </c>
      <c r="U686" s="79" t="n">
        <f aca="false">C686*$AI$23/$AI$685</f>
        <v>15513.1081081081</v>
      </c>
      <c r="V686" s="84"/>
      <c r="W686" s="91" t="n">
        <v>0.16</v>
      </c>
      <c r="X686" s="79" t="n">
        <f aca="false">F686*$AI$23/$AI$685</f>
        <v>5171.03603603604</v>
      </c>
      <c r="Y686" s="79" t="n">
        <f aca="false">G686*$AI$23/$AI$685</f>
        <v>7756.55405405405</v>
      </c>
      <c r="Z686" s="80"/>
      <c r="AA686" s="91" t="n">
        <v>0.16</v>
      </c>
      <c r="AB686" s="79" t="n">
        <f aca="false">J686*$AI$23/$AI$685</f>
        <v>5171.03603603604</v>
      </c>
      <c r="AC686" s="79" t="n">
        <f aca="false">K686*$AI$23/$AI$685</f>
        <v>7756.55405405405</v>
      </c>
      <c r="AD686" s="105"/>
      <c r="AE686" s="91" t="n">
        <v>0.18</v>
      </c>
      <c r="AF686" s="79" t="n">
        <f aca="false">N686*$AI$23/$AI$685</f>
        <v>10342.0720720721</v>
      </c>
      <c r="AG686" s="79" t="n">
        <f aca="false">O686*$AI$23/$AI$685</f>
        <v>20684.1441441441</v>
      </c>
      <c r="AH686" s="1" t="str">
        <f aca="false">IF(AC684="But Not Over",Y681,"")</f>
        <v/>
      </c>
      <c r="AI686" s="81" t="str">
        <f aca="false">IF(AC684="But Not Over",VLOOKUP(AH686,'CPI Data'!$A$19:$N$117,14),"")</f>
        <v/>
      </c>
    </row>
    <row r="687" customFormat="false" ht="12" hidden="false" customHeight="false" outlineLevel="0" collapsed="false">
      <c r="A687" s="91" t="n">
        <v>0.17</v>
      </c>
      <c r="B687" s="95" t="n">
        <v>3000</v>
      </c>
      <c r="C687" s="95" t="n">
        <v>4000</v>
      </c>
      <c r="D687" s="95"/>
      <c r="E687" s="91" t="n">
        <v>0.17</v>
      </c>
      <c r="F687" s="95" t="n">
        <v>1500</v>
      </c>
      <c r="G687" s="95" t="n">
        <v>2000</v>
      </c>
      <c r="H687" s="102"/>
      <c r="I687" s="91" t="n">
        <v>0.17</v>
      </c>
      <c r="J687" s="95" t="n">
        <v>1500</v>
      </c>
      <c r="K687" s="95" t="n">
        <v>2000</v>
      </c>
      <c r="L687" s="104"/>
      <c r="M687" s="91" t="n">
        <v>0.19</v>
      </c>
      <c r="N687" s="95" t="n">
        <v>4000</v>
      </c>
      <c r="O687" s="95" t="n">
        <v>6000</v>
      </c>
      <c r="S687" s="91" t="n">
        <v>0.17</v>
      </c>
      <c r="T687" s="79" t="n">
        <f aca="false">B687*$AI$23/$AI$685</f>
        <v>15513.1081081081</v>
      </c>
      <c r="U687" s="79" t="n">
        <f aca="false">C687*$AI$23/$AI$685</f>
        <v>20684.1441441441</v>
      </c>
      <c r="V687" s="84"/>
      <c r="W687" s="91" t="n">
        <v>0.17</v>
      </c>
      <c r="X687" s="79" t="n">
        <f aca="false">F687*$AI$23/$AI$685</f>
        <v>7756.55405405405</v>
      </c>
      <c r="Y687" s="79" t="n">
        <f aca="false">G687*$AI$23/$AI$685</f>
        <v>10342.0720720721</v>
      </c>
      <c r="Z687" s="80"/>
      <c r="AA687" s="91" t="n">
        <v>0.17</v>
      </c>
      <c r="AB687" s="79" t="n">
        <f aca="false">J687*$AI$23/$AI$685</f>
        <v>7756.55405405405</v>
      </c>
      <c r="AC687" s="79" t="n">
        <f aca="false">K687*$AI$23/$AI$685</f>
        <v>10342.0720720721</v>
      </c>
      <c r="AD687" s="105"/>
      <c r="AE687" s="91" t="n">
        <v>0.19</v>
      </c>
      <c r="AF687" s="79" t="n">
        <f aca="false">N687*$AI$23/$AI$685</f>
        <v>20684.1441441441</v>
      </c>
      <c r="AG687" s="79" t="n">
        <f aca="false">O687*$AI$23/$AI$685</f>
        <v>31026.2162162162</v>
      </c>
      <c r="AH687" s="1" t="str">
        <f aca="false">IF(AC685="But Not Over",Y682,"")</f>
        <v/>
      </c>
      <c r="AI687" s="81" t="str">
        <f aca="false">IF(AC685="But Not Over",VLOOKUP(AH687,'CPI Data'!$A$19:$N$117,14),"")</f>
        <v/>
      </c>
    </row>
    <row r="688" customFormat="false" ht="12" hidden="false" customHeight="false" outlineLevel="0" collapsed="false">
      <c r="A688" s="91" t="n">
        <v>0.19</v>
      </c>
      <c r="B688" s="95" t="n">
        <v>4000</v>
      </c>
      <c r="C688" s="95" t="n">
        <v>8000</v>
      </c>
      <c r="D688" s="95"/>
      <c r="E688" s="91" t="n">
        <v>0.19</v>
      </c>
      <c r="F688" s="95" t="n">
        <v>2000</v>
      </c>
      <c r="G688" s="95" t="n">
        <v>4000</v>
      </c>
      <c r="H688" s="102"/>
      <c r="I688" s="91" t="n">
        <v>0.19</v>
      </c>
      <c r="J688" s="95" t="n">
        <v>2000</v>
      </c>
      <c r="K688" s="95" t="n">
        <v>4000</v>
      </c>
      <c r="L688" s="104"/>
      <c r="M688" s="91" t="n">
        <v>0.22</v>
      </c>
      <c r="N688" s="95" t="n">
        <v>6000</v>
      </c>
      <c r="O688" s="95" t="n">
        <v>8000</v>
      </c>
      <c r="S688" s="91" t="n">
        <v>0.19</v>
      </c>
      <c r="T688" s="79" t="n">
        <f aca="false">B688*$AI$23/$AI$685</f>
        <v>20684.1441441441</v>
      </c>
      <c r="U688" s="79" t="n">
        <f aca="false">C688*$AI$23/$AI$685</f>
        <v>41368.2882882883</v>
      </c>
      <c r="V688" s="84"/>
      <c r="W688" s="91" t="n">
        <v>0.19</v>
      </c>
      <c r="X688" s="79" t="n">
        <f aca="false">F688*$AI$23/$AI$685</f>
        <v>10342.0720720721</v>
      </c>
      <c r="Y688" s="79" t="n">
        <f aca="false">G688*$AI$23/$AI$685</f>
        <v>20684.1441441441</v>
      </c>
      <c r="Z688" s="80"/>
      <c r="AA688" s="91" t="n">
        <v>0.19</v>
      </c>
      <c r="AB688" s="79" t="n">
        <f aca="false">J688*$AI$23/$AI$685</f>
        <v>10342.0720720721</v>
      </c>
      <c r="AC688" s="79" t="n">
        <f aca="false">K688*$AI$23/$AI$685</f>
        <v>20684.1441441441</v>
      </c>
      <c r="AD688" s="105"/>
      <c r="AE688" s="91" t="n">
        <v>0.22</v>
      </c>
      <c r="AF688" s="79" t="n">
        <f aca="false">N688*$AI$23/$AI$685</f>
        <v>31026.2162162162</v>
      </c>
      <c r="AG688" s="79" t="n">
        <f aca="false">O688*$AI$23/$AI$685</f>
        <v>41368.2882882883</v>
      </c>
      <c r="AH688" s="1" t="str">
        <f aca="false">IF(AC686="But Not Over",Y683,"")</f>
        <v/>
      </c>
      <c r="AI688" s="81" t="str">
        <f aca="false">IF(AC686="But Not Over",VLOOKUP(AH688,'CPI Data'!$A$19:$N$117,14),"")</f>
        <v/>
      </c>
    </row>
    <row r="689" customFormat="false" ht="12" hidden="false" customHeight="false" outlineLevel="0" collapsed="false">
      <c r="A689" s="91" t="n">
        <v>0.22</v>
      </c>
      <c r="B689" s="95" t="n">
        <v>8000</v>
      </c>
      <c r="C689" s="95" t="n">
        <v>12000</v>
      </c>
      <c r="D689" s="95"/>
      <c r="E689" s="91" t="n">
        <v>0.22</v>
      </c>
      <c r="F689" s="95" t="n">
        <v>4000</v>
      </c>
      <c r="G689" s="95" t="n">
        <v>6000</v>
      </c>
      <c r="H689" s="102"/>
      <c r="I689" s="91" t="n">
        <v>0.21</v>
      </c>
      <c r="J689" s="95" t="n">
        <v>4000</v>
      </c>
      <c r="K689" s="95" t="n">
        <v>6000</v>
      </c>
      <c r="L689" s="104"/>
      <c r="M689" s="91" t="n">
        <v>0.23</v>
      </c>
      <c r="N689" s="95" t="n">
        <v>8000</v>
      </c>
      <c r="O689" s="95" t="n">
        <v>10000</v>
      </c>
      <c r="S689" s="91" t="n">
        <v>0.22</v>
      </c>
      <c r="T689" s="79" t="n">
        <f aca="false">B689*$AI$23/$AI$685</f>
        <v>41368.2882882883</v>
      </c>
      <c r="U689" s="79" t="n">
        <f aca="false">C689*$AI$23/$AI$685</f>
        <v>62052.4324324324</v>
      </c>
      <c r="V689" s="84"/>
      <c r="W689" s="91" t="n">
        <v>0.22</v>
      </c>
      <c r="X689" s="79" t="n">
        <f aca="false">F689*$AI$23/$AI$685</f>
        <v>20684.1441441441</v>
      </c>
      <c r="Y689" s="79" t="n">
        <f aca="false">G689*$AI$23/$AI$685</f>
        <v>31026.2162162162</v>
      </c>
      <c r="Z689" s="80"/>
      <c r="AA689" s="91" t="n">
        <v>0.21</v>
      </c>
      <c r="AB689" s="79" t="n">
        <f aca="false">J689*$AI$23/$AI$685</f>
        <v>20684.1441441441</v>
      </c>
      <c r="AC689" s="79" t="n">
        <f aca="false">K689*$AI$23/$AI$685</f>
        <v>31026.2162162162</v>
      </c>
      <c r="AD689" s="105"/>
      <c r="AE689" s="91" t="n">
        <v>0.23</v>
      </c>
      <c r="AF689" s="79" t="n">
        <f aca="false">N689*$AI$23/$AI$685</f>
        <v>41368.2882882883</v>
      </c>
      <c r="AG689" s="79" t="n">
        <f aca="false">O689*$AI$23/$AI$685</f>
        <v>51710.3603603604</v>
      </c>
      <c r="AH689" s="1" t="str">
        <f aca="false">IF(AC687="But Not Over",Y684,"")</f>
        <v/>
      </c>
      <c r="AI689" s="81" t="str">
        <f aca="false">IF(AC687="But Not Over",VLOOKUP(AH689,'CPI Data'!$A$19:$N$117,14),"")</f>
        <v/>
      </c>
    </row>
    <row r="690" customFormat="false" ht="12" hidden="false" customHeight="false" outlineLevel="0" collapsed="false">
      <c r="A690" s="91" t="n">
        <v>0.25</v>
      </c>
      <c r="B690" s="95" t="n">
        <v>12000</v>
      </c>
      <c r="C690" s="95" t="n">
        <v>16000</v>
      </c>
      <c r="D690" s="95"/>
      <c r="E690" s="91" t="n">
        <v>0.25</v>
      </c>
      <c r="F690" s="95" t="n">
        <v>6000</v>
      </c>
      <c r="G690" s="95" t="n">
        <v>8000</v>
      </c>
      <c r="H690" s="102"/>
      <c r="I690" s="91" t="n">
        <v>0.24</v>
      </c>
      <c r="J690" s="95" t="n">
        <v>6000</v>
      </c>
      <c r="K690" s="95" t="n">
        <v>8000</v>
      </c>
      <c r="L690" s="104"/>
      <c r="M690" s="91" t="n">
        <v>0.25</v>
      </c>
      <c r="N690" s="95" t="n">
        <v>10000</v>
      </c>
      <c r="O690" s="95" t="n">
        <v>12000</v>
      </c>
      <c r="S690" s="91" t="n">
        <v>0.25</v>
      </c>
      <c r="T690" s="79" t="n">
        <f aca="false">B690*$AI$23/$AI$685</f>
        <v>62052.4324324324</v>
      </c>
      <c r="U690" s="79" t="n">
        <f aca="false">C690*$AI$23/$AI$685</f>
        <v>82736.5765765766</v>
      </c>
      <c r="V690" s="84"/>
      <c r="W690" s="91" t="n">
        <v>0.25</v>
      </c>
      <c r="X690" s="79" t="n">
        <f aca="false">F690*$AI$23/$AI$685</f>
        <v>31026.2162162162</v>
      </c>
      <c r="Y690" s="79" t="n">
        <f aca="false">G690*$AI$23/$AI$685</f>
        <v>41368.2882882883</v>
      </c>
      <c r="Z690" s="80"/>
      <c r="AA690" s="91" t="n">
        <v>0.24</v>
      </c>
      <c r="AB690" s="79" t="n">
        <f aca="false">J690*$AI$23/$AI$685</f>
        <v>31026.2162162162</v>
      </c>
      <c r="AC690" s="79" t="n">
        <f aca="false">K690*$AI$23/$AI$685</f>
        <v>41368.2882882883</v>
      </c>
      <c r="AD690" s="105"/>
      <c r="AE690" s="91" t="n">
        <v>0.25</v>
      </c>
      <c r="AF690" s="79" t="n">
        <f aca="false">N690*$AI$23/$AI$685</f>
        <v>51710.3603603604</v>
      </c>
      <c r="AG690" s="79" t="n">
        <f aca="false">O690*$AI$23/$AI$685</f>
        <v>62052.4324324324</v>
      </c>
      <c r="AH690" s="1" t="str">
        <f aca="false">IF(AC688="But Not Over",Y685,"")</f>
        <v/>
      </c>
      <c r="AI690" s="81" t="str">
        <f aca="false">IF(AC688="But Not Over",VLOOKUP(AH690,'CPI Data'!$A$19:$N$117,14),"")</f>
        <v/>
      </c>
    </row>
    <row r="691" customFormat="false" ht="12" hidden="false" customHeight="false" outlineLevel="0" collapsed="false">
      <c r="A691" s="91" t="n">
        <v>0.28</v>
      </c>
      <c r="B691" s="95" t="n">
        <v>16000</v>
      </c>
      <c r="C691" s="95" t="n">
        <v>20000</v>
      </c>
      <c r="D691" s="95"/>
      <c r="E691" s="91" t="n">
        <v>0.28</v>
      </c>
      <c r="F691" s="95" t="n">
        <v>8000</v>
      </c>
      <c r="G691" s="95" t="n">
        <v>10000</v>
      </c>
      <c r="H691" s="102"/>
      <c r="I691" s="91" t="n">
        <v>0.25</v>
      </c>
      <c r="J691" s="95" t="n">
        <v>8000</v>
      </c>
      <c r="K691" s="95" t="n">
        <v>10000</v>
      </c>
      <c r="L691" s="104"/>
      <c r="M691" s="91" t="n">
        <v>0.27</v>
      </c>
      <c r="N691" s="95" t="n">
        <v>12000</v>
      </c>
      <c r="O691" s="95" t="n">
        <v>14000</v>
      </c>
      <c r="S691" s="91" t="n">
        <v>0.28</v>
      </c>
      <c r="T691" s="79" t="n">
        <f aca="false">B691*$AI$23/$AI$685</f>
        <v>82736.5765765766</v>
      </c>
      <c r="U691" s="79" t="n">
        <f aca="false">C691*$AI$23/$AI$685</f>
        <v>103420.720720721</v>
      </c>
      <c r="V691" s="84"/>
      <c r="W691" s="91" t="n">
        <v>0.28</v>
      </c>
      <c r="X691" s="79" t="n">
        <f aca="false">F691*$AI$23/$AI$685</f>
        <v>41368.2882882883</v>
      </c>
      <c r="Y691" s="79" t="n">
        <f aca="false">G691*$AI$23/$AI$685</f>
        <v>51710.3603603604</v>
      </c>
      <c r="Z691" s="80"/>
      <c r="AA691" s="91" t="n">
        <v>0.25</v>
      </c>
      <c r="AB691" s="79" t="n">
        <f aca="false">J691*$AI$23/$AI$685</f>
        <v>41368.2882882883</v>
      </c>
      <c r="AC691" s="79" t="n">
        <f aca="false">K691*$AI$23/$AI$685</f>
        <v>51710.3603603604</v>
      </c>
      <c r="AD691" s="105"/>
      <c r="AE691" s="91" t="n">
        <v>0.27</v>
      </c>
      <c r="AF691" s="79" t="n">
        <f aca="false">N691*$AI$23/$AI$685</f>
        <v>62052.4324324324</v>
      </c>
      <c r="AG691" s="79" t="n">
        <f aca="false">O691*$AI$23/$AI$685</f>
        <v>72394.5045045045</v>
      </c>
      <c r="AH691" s="1" t="str">
        <f aca="false">IF(AC689="But Not Over",Y686,"")</f>
        <v/>
      </c>
      <c r="AI691" s="81" t="str">
        <f aca="false">IF(AC689="But Not Over",VLOOKUP(AH691,'CPI Data'!$A$19:$N$117,14),"")</f>
        <v/>
      </c>
    </row>
    <row r="692" customFormat="false" ht="12" hidden="false" customHeight="false" outlineLevel="0" collapsed="false">
      <c r="A692" s="91" t="n">
        <v>0.32</v>
      </c>
      <c r="B692" s="95" t="n">
        <v>20000</v>
      </c>
      <c r="C692" s="95" t="n">
        <v>24000</v>
      </c>
      <c r="D692" s="95"/>
      <c r="E692" s="91" t="n">
        <v>0.32</v>
      </c>
      <c r="F692" s="95" t="n">
        <v>10000</v>
      </c>
      <c r="G692" s="95" t="n">
        <v>12000</v>
      </c>
      <c r="H692" s="102"/>
      <c r="I692" s="91" t="n">
        <v>0.27</v>
      </c>
      <c r="J692" s="95" t="n">
        <v>10000</v>
      </c>
      <c r="K692" s="95" t="n">
        <v>12000</v>
      </c>
      <c r="L692" s="104"/>
      <c r="M692" s="91" t="n">
        <v>0.28</v>
      </c>
      <c r="N692" s="95" t="n">
        <v>14000</v>
      </c>
      <c r="O692" s="95" t="n">
        <v>16000</v>
      </c>
      <c r="S692" s="91" t="n">
        <v>0.32</v>
      </c>
      <c r="T692" s="79" t="n">
        <f aca="false">B692*$AI$23/$AI$685</f>
        <v>103420.720720721</v>
      </c>
      <c r="U692" s="79" t="n">
        <f aca="false">C692*$AI$23/$AI$685</f>
        <v>124104.864864865</v>
      </c>
      <c r="V692" s="84"/>
      <c r="W692" s="91" t="n">
        <v>0.32</v>
      </c>
      <c r="X692" s="79" t="n">
        <f aca="false">F692*$AI$23/$AI$685</f>
        <v>51710.3603603604</v>
      </c>
      <c r="Y692" s="79" t="n">
        <f aca="false">G692*$AI$23/$AI$685</f>
        <v>62052.4324324324</v>
      </c>
      <c r="Z692" s="80"/>
      <c r="AA692" s="91" t="n">
        <v>0.27</v>
      </c>
      <c r="AB692" s="79" t="n">
        <f aca="false">J692*$AI$23/$AI$685</f>
        <v>51710.3603603604</v>
      </c>
      <c r="AC692" s="79" t="n">
        <f aca="false">K692*$AI$23/$AI$685</f>
        <v>62052.4324324324</v>
      </c>
      <c r="AD692" s="105"/>
      <c r="AE692" s="91" t="n">
        <v>0.28</v>
      </c>
      <c r="AF692" s="79" t="n">
        <f aca="false">N692*$AI$23/$AI$685</f>
        <v>72394.5045045045</v>
      </c>
      <c r="AG692" s="79" t="n">
        <f aca="false">O692*$AI$23/$AI$685</f>
        <v>82736.5765765766</v>
      </c>
      <c r="AH692" s="1" t="str">
        <f aca="false">IF(AC690="But Not Over",Y687,"")</f>
        <v/>
      </c>
      <c r="AI692" s="81" t="str">
        <f aca="false">IF(AC690="But Not Over",VLOOKUP(AH692,'CPI Data'!$A$19:$N$117,14),"")</f>
        <v/>
      </c>
    </row>
    <row r="693" customFormat="false" ht="12" hidden="false" customHeight="false" outlineLevel="0" collapsed="false">
      <c r="A693" s="91" t="n">
        <v>0.36</v>
      </c>
      <c r="B693" s="95" t="n">
        <v>24000</v>
      </c>
      <c r="C693" s="95" t="n">
        <v>28000</v>
      </c>
      <c r="D693" s="95"/>
      <c r="E693" s="91" t="n">
        <v>0.36</v>
      </c>
      <c r="F693" s="95" t="n">
        <v>12000</v>
      </c>
      <c r="G693" s="95" t="n">
        <v>14000</v>
      </c>
      <c r="H693" s="102"/>
      <c r="I693" s="91" t="n">
        <v>0.29</v>
      </c>
      <c r="J693" s="95" t="n">
        <v>12000</v>
      </c>
      <c r="K693" s="95" t="n">
        <v>14000</v>
      </c>
      <c r="L693" s="104"/>
      <c r="M693" s="91" t="n">
        <v>0.31</v>
      </c>
      <c r="N693" s="95" t="n">
        <v>16000</v>
      </c>
      <c r="O693" s="95" t="n">
        <v>18000</v>
      </c>
      <c r="S693" s="91" t="n">
        <v>0.36</v>
      </c>
      <c r="T693" s="79" t="n">
        <f aca="false">B693*$AI$23/$AI$685</f>
        <v>124104.864864865</v>
      </c>
      <c r="U693" s="79" t="n">
        <f aca="false">C693*$AI$23/$AI$685</f>
        <v>144789.009009009</v>
      </c>
      <c r="V693" s="84"/>
      <c r="W693" s="91" t="n">
        <v>0.36</v>
      </c>
      <c r="X693" s="79" t="n">
        <f aca="false">F693*$AI$23/$AI$685</f>
        <v>62052.4324324324</v>
      </c>
      <c r="Y693" s="79" t="n">
        <f aca="false">G693*$AI$23/$AI$685</f>
        <v>72394.5045045045</v>
      </c>
      <c r="Z693" s="80"/>
      <c r="AA693" s="91" t="n">
        <v>0.29</v>
      </c>
      <c r="AB693" s="79" t="n">
        <f aca="false">J693*$AI$23/$AI$685</f>
        <v>62052.4324324324</v>
      </c>
      <c r="AC693" s="79" t="n">
        <f aca="false">K693*$AI$23/$AI$685</f>
        <v>72394.5045045045</v>
      </c>
      <c r="AD693" s="105"/>
      <c r="AE693" s="91" t="n">
        <v>0.31</v>
      </c>
      <c r="AF693" s="79" t="n">
        <f aca="false">N693*$AI$23/$AI$685</f>
        <v>82736.5765765766</v>
      </c>
      <c r="AG693" s="79" t="n">
        <f aca="false">O693*$AI$23/$AI$685</f>
        <v>93078.6486486486</v>
      </c>
      <c r="AH693" s="1" t="str">
        <f aca="false">IF(AC691="But Not Over",Y688,"")</f>
        <v/>
      </c>
      <c r="AI693" s="81" t="str">
        <f aca="false">IF(AC691="But Not Over",VLOOKUP(AH693,'CPI Data'!$A$19:$N$117,14),"")</f>
        <v/>
      </c>
    </row>
    <row r="694" customFormat="false" ht="12" hidden="false" customHeight="false" outlineLevel="0" collapsed="false">
      <c r="A694" s="91" t="n">
        <v>0.39</v>
      </c>
      <c r="B694" s="95" t="n">
        <v>28000</v>
      </c>
      <c r="C694" s="95" t="n">
        <v>32000</v>
      </c>
      <c r="D694" s="95"/>
      <c r="E694" s="91" t="n">
        <v>0.39</v>
      </c>
      <c r="F694" s="95" t="n">
        <v>14000</v>
      </c>
      <c r="G694" s="95" t="n">
        <v>16000</v>
      </c>
      <c r="H694" s="102"/>
      <c r="I694" s="91" t="n">
        <v>0.31</v>
      </c>
      <c r="J694" s="95" t="n">
        <v>14000</v>
      </c>
      <c r="K694" s="95" t="n">
        <v>16000</v>
      </c>
      <c r="L694" s="104"/>
      <c r="M694" s="91" t="n">
        <v>0.32</v>
      </c>
      <c r="N694" s="95" t="n">
        <v>18000</v>
      </c>
      <c r="O694" s="95" t="n">
        <v>20000</v>
      </c>
      <c r="S694" s="91" t="n">
        <v>0.39</v>
      </c>
      <c r="T694" s="79" t="n">
        <f aca="false">B694*$AI$23/$AI$685</f>
        <v>144789.009009009</v>
      </c>
      <c r="U694" s="79" t="n">
        <f aca="false">C694*$AI$23/$AI$685</f>
        <v>165473.153153153</v>
      </c>
      <c r="V694" s="84"/>
      <c r="W694" s="91" t="n">
        <v>0.39</v>
      </c>
      <c r="X694" s="79" t="n">
        <f aca="false">F694*$AI$23/$AI$685</f>
        <v>72394.5045045045</v>
      </c>
      <c r="Y694" s="79" t="n">
        <f aca="false">G694*$AI$23/$AI$685</f>
        <v>82736.5765765766</v>
      </c>
      <c r="Z694" s="80"/>
      <c r="AA694" s="91" t="n">
        <v>0.31</v>
      </c>
      <c r="AB694" s="79" t="n">
        <f aca="false">J694*$AI$23/$AI$685</f>
        <v>72394.5045045045</v>
      </c>
      <c r="AC694" s="79" t="n">
        <f aca="false">K694*$AI$23/$AI$685</f>
        <v>82736.5765765766</v>
      </c>
      <c r="AD694" s="105"/>
      <c r="AE694" s="91" t="n">
        <v>0.32</v>
      </c>
      <c r="AF694" s="79" t="n">
        <f aca="false">N694*$AI$23/$AI$685</f>
        <v>93078.6486486486</v>
      </c>
      <c r="AG694" s="79" t="n">
        <f aca="false">O694*$AI$23/$AI$685</f>
        <v>103420.720720721</v>
      </c>
      <c r="AH694" s="1" t="str">
        <f aca="false">IF(AC692="But Not Over",Y689,"")</f>
        <v/>
      </c>
      <c r="AI694" s="81" t="str">
        <f aca="false">IF(AC692="But Not Over",VLOOKUP(AH694,'CPI Data'!$A$19:$N$117,14),"")</f>
        <v/>
      </c>
    </row>
    <row r="695" customFormat="false" ht="12" hidden="false" customHeight="false" outlineLevel="0" collapsed="false">
      <c r="A695" s="91" t="n">
        <v>0.42</v>
      </c>
      <c r="B695" s="95" t="n">
        <v>32000</v>
      </c>
      <c r="C695" s="95" t="n">
        <v>36000</v>
      </c>
      <c r="D695" s="95"/>
      <c r="E695" s="91" t="n">
        <v>0.42</v>
      </c>
      <c r="F695" s="95" t="n">
        <v>16000</v>
      </c>
      <c r="G695" s="95" t="n">
        <v>18000</v>
      </c>
      <c r="H695" s="102"/>
      <c r="I695" s="91" t="n">
        <v>0.34</v>
      </c>
      <c r="J695" s="95" t="n">
        <v>16000</v>
      </c>
      <c r="K695" s="95" t="n">
        <v>18000</v>
      </c>
      <c r="L695" s="104"/>
      <c r="M695" s="91" t="n">
        <v>0.35</v>
      </c>
      <c r="N695" s="95" t="n">
        <v>20000</v>
      </c>
      <c r="O695" s="95" t="n">
        <v>22000</v>
      </c>
      <c r="S695" s="91" t="n">
        <v>0.42</v>
      </c>
      <c r="T695" s="79" t="n">
        <f aca="false">B695*$AI$23/$AI$685</f>
        <v>165473.153153153</v>
      </c>
      <c r="U695" s="79" t="n">
        <f aca="false">C695*$AI$23/$AI$685</f>
        <v>186157.297297297</v>
      </c>
      <c r="V695" s="84"/>
      <c r="W695" s="91" t="n">
        <v>0.42</v>
      </c>
      <c r="X695" s="79" t="n">
        <f aca="false">F695*$AI$23/$AI$685</f>
        <v>82736.5765765766</v>
      </c>
      <c r="Y695" s="79" t="n">
        <f aca="false">G695*$AI$23/$AI$685</f>
        <v>93078.6486486486</v>
      </c>
      <c r="Z695" s="80"/>
      <c r="AA695" s="91" t="n">
        <v>0.34</v>
      </c>
      <c r="AB695" s="79" t="n">
        <f aca="false">J695*$AI$23/$AI$685</f>
        <v>82736.5765765766</v>
      </c>
      <c r="AC695" s="79" t="n">
        <f aca="false">K695*$AI$23/$AI$685</f>
        <v>93078.6486486486</v>
      </c>
      <c r="AD695" s="105"/>
      <c r="AE695" s="91" t="n">
        <v>0.35</v>
      </c>
      <c r="AF695" s="79" t="n">
        <f aca="false">N695*$AI$23/$AI$685</f>
        <v>103420.720720721</v>
      </c>
      <c r="AG695" s="79" t="n">
        <f aca="false">O695*$AI$23/$AI$685</f>
        <v>113762.792792793</v>
      </c>
      <c r="AH695" s="1" t="str">
        <f aca="false">IF(AC693="But Not Over",Y690,"")</f>
        <v/>
      </c>
      <c r="AI695" s="81" t="str">
        <f aca="false">IF(AC693="But Not Over",VLOOKUP(AH695,'CPI Data'!$A$19:$N$117,14),"")</f>
        <v/>
      </c>
    </row>
    <row r="696" customFormat="false" ht="12" hidden="false" customHeight="false" outlineLevel="0" collapsed="false">
      <c r="A696" s="91" t="n">
        <v>0.45</v>
      </c>
      <c r="B696" s="95" t="n">
        <v>36000</v>
      </c>
      <c r="C696" s="92" t="n">
        <v>40000</v>
      </c>
      <c r="D696" s="92"/>
      <c r="E696" s="91" t="n">
        <v>0.45</v>
      </c>
      <c r="F696" s="95" t="n">
        <v>18000</v>
      </c>
      <c r="G696" s="92" t="n">
        <v>20000</v>
      </c>
      <c r="H696" s="102"/>
      <c r="I696" s="91" t="n">
        <v>0.36</v>
      </c>
      <c r="J696" s="95" t="n">
        <v>18000</v>
      </c>
      <c r="K696" s="92" t="n">
        <v>20000</v>
      </c>
      <c r="L696" s="103"/>
      <c r="M696" s="91" t="n">
        <v>0.36</v>
      </c>
      <c r="N696" s="95" t="n">
        <v>22000</v>
      </c>
      <c r="O696" s="92" t="n">
        <v>24000</v>
      </c>
      <c r="S696" s="91" t="n">
        <v>0.45</v>
      </c>
      <c r="T696" s="79" t="n">
        <f aca="false">B696*$AI$23/$AI$685</f>
        <v>186157.297297297</v>
      </c>
      <c r="U696" s="79" t="n">
        <f aca="false">C696*$AI$23/$AI$685</f>
        <v>206841.441441441</v>
      </c>
      <c r="W696" s="91" t="n">
        <v>0.45</v>
      </c>
      <c r="X696" s="79" t="n">
        <f aca="false">F696*$AI$23/$AI$685</f>
        <v>93078.6486486486</v>
      </c>
      <c r="Y696" s="79" t="n">
        <f aca="false">G696*$AI$23/$AI$685</f>
        <v>103420.720720721</v>
      </c>
      <c r="Z696" s="80"/>
      <c r="AA696" s="91" t="n">
        <v>0.36</v>
      </c>
      <c r="AB696" s="79" t="n">
        <f aca="false">J696*$AI$23/$AI$685</f>
        <v>93078.6486486486</v>
      </c>
      <c r="AC696" s="79" t="n">
        <f aca="false">K696*$AI$23/$AI$685</f>
        <v>103420.720720721</v>
      </c>
      <c r="AD696" s="98"/>
      <c r="AE696" s="91" t="n">
        <v>0.36</v>
      </c>
      <c r="AF696" s="79" t="n">
        <f aca="false">N696*$AI$23/$AI$685</f>
        <v>113762.792792793</v>
      </c>
      <c r="AG696" s="79" t="n">
        <f aca="false">O696*$AI$23/$AI$685</f>
        <v>124104.864864865</v>
      </c>
      <c r="AH696" s="1" t="str">
        <f aca="false">IF(AC694="But Not Over",Y691,"")</f>
        <v/>
      </c>
      <c r="AI696" s="81" t="str">
        <f aca="false">IF(AC694="But Not Over",VLOOKUP(AH696,'CPI Data'!$A$19:$N$117,14),"")</f>
        <v/>
      </c>
    </row>
    <row r="697" customFormat="false" ht="12" hidden="false" customHeight="false" outlineLevel="0" collapsed="false">
      <c r="A697" s="91" t="n">
        <v>0.48</v>
      </c>
      <c r="B697" s="92" t="n">
        <v>40000</v>
      </c>
      <c r="C697" s="92" t="n">
        <v>44000</v>
      </c>
      <c r="D697" s="92"/>
      <c r="E697" s="91" t="n">
        <v>0.48</v>
      </c>
      <c r="F697" s="92" t="n">
        <v>20000</v>
      </c>
      <c r="G697" s="92" t="n">
        <v>22000</v>
      </c>
      <c r="H697" s="102"/>
      <c r="I697" s="91" t="n">
        <v>0.38</v>
      </c>
      <c r="J697" s="92" t="n">
        <v>20000</v>
      </c>
      <c r="K697" s="92" t="n">
        <v>22000</v>
      </c>
      <c r="L697" s="103"/>
      <c r="M697" s="91" t="n">
        <v>0.38</v>
      </c>
      <c r="N697" s="92" t="n">
        <v>24000</v>
      </c>
      <c r="O697" s="92" t="n">
        <v>26000</v>
      </c>
      <c r="S697" s="91" t="n">
        <v>0.48</v>
      </c>
      <c r="T697" s="79" t="n">
        <f aca="false">B697*$AI$23/$AI$685</f>
        <v>206841.441441441</v>
      </c>
      <c r="U697" s="79" t="n">
        <f aca="false">C697*$AI$23/$AI$685</f>
        <v>227525.585585586</v>
      </c>
      <c r="W697" s="91" t="n">
        <v>0.48</v>
      </c>
      <c r="X697" s="79" t="n">
        <f aca="false">F697*$AI$23/$AI$685</f>
        <v>103420.720720721</v>
      </c>
      <c r="Y697" s="79" t="n">
        <f aca="false">G697*$AI$23/$AI$685</f>
        <v>113762.792792793</v>
      </c>
      <c r="Z697" s="80"/>
      <c r="AA697" s="91" t="n">
        <v>0.38</v>
      </c>
      <c r="AB697" s="79" t="n">
        <f aca="false">J697*$AI$23/$AI$685</f>
        <v>103420.720720721</v>
      </c>
      <c r="AC697" s="79" t="n">
        <f aca="false">K697*$AI$23/$AI$685</f>
        <v>113762.792792793</v>
      </c>
      <c r="AD697" s="98"/>
      <c r="AE697" s="91" t="n">
        <v>0.38</v>
      </c>
      <c r="AF697" s="79" t="n">
        <f aca="false">N697*$AI$23/$AI$685</f>
        <v>124104.864864865</v>
      </c>
      <c r="AG697" s="79" t="n">
        <f aca="false">O697*$AI$23/$AI$685</f>
        <v>134446.936936937</v>
      </c>
      <c r="AH697" s="1" t="str">
        <f aca="false">IF(AC695="But Not Over",Y692,"")</f>
        <v/>
      </c>
      <c r="AI697" s="81" t="str">
        <f aca="false">IF(AC695="But Not Over",VLOOKUP(AH697,'CPI Data'!$A$19:$N$117,14),"")</f>
        <v/>
      </c>
    </row>
    <row r="698" customFormat="false" ht="12" hidden="false" customHeight="false" outlineLevel="0" collapsed="false">
      <c r="A698" s="91" t="n">
        <v>0.5</v>
      </c>
      <c r="B698" s="92" t="n">
        <v>44000</v>
      </c>
      <c r="C698" s="92" t="n">
        <v>52000</v>
      </c>
      <c r="D698" s="92"/>
      <c r="E698" s="91" t="n">
        <v>0.5</v>
      </c>
      <c r="F698" s="92" t="n">
        <v>22000</v>
      </c>
      <c r="G698" s="92" t="n">
        <v>26000</v>
      </c>
      <c r="H698" s="102"/>
      <c r="I698" s="91" t="n">
        <v>0.4</v>
      </c>
      <c r="J698" s="92" t="n">
        <v>22000</v>
      </c>
      <c r="K698" s="92" t="n">
        <v>26000</v>
      </c>
      <c r="L698" s="103"/>
      <c r="M698" s="91" t="n">
        <v>0.41</v>
      </c>
      <c r="N698" s="92" t="n">
        <v>26000</v>
      </c>
      <c r="O698" s="92" t="n">
        <v>28000</v>
      </c>
      <c r="S698" s="91" t="n">
        <v>0.5</v>
      </c>
      <c r="T698" s="79" t="n">
        <f aca="false">B698*$AI$23/$AI$685</f>
        <v>227525.585585586</v>
      </c>
      <c r="U698" s="79" t="n">
        <f aca="false">C698*$AI$23/$AI$685</f>
        <v>268893.873873874</v>
      </c>
      <c r="W698" s="91" t="n">
        <v>0.5</v>
      </c>
      <c r="X698" s="79" t="n">
        <f aca="false">F698*$AI$23/$AI$685</f>
        <v>113762.792792793</v>
      </c>
      <c r="Y698" s="79" t="n">
        <f aca="false">G698*$AI$23/$AI$685</f>
        <v>134446.936936937</v>
      </c>
      <c r="Z698" s="80"/>
      <c r="AA698" s="91" t="n">
        <v>0.4</v>
      </c>
      <c r="AB698" s="79" t="n">
        <f aca="false">J698*$AI$23/$AI$685</f>
        <v>113762.792792793</v>
      </c>
      <c r="AC698" s="79" t="n">
        <f aca="false">K698*$AI$23/$AI$685</f>
        <v>134446.936936937</v>
      </c>
      <c r="AD698" s="98"/>
      <c r="AE698" s="91" t="n">
        <v>0.41</v>
      </c>
      <c r="AF698" s="79" t="n">
        <f aca="false">N698*$AI$23/$AI$685</f>
        <v>134446.936936937</v>
      </c>
      <c r="AG698" s="79" t="n">
        <f aca="false">O698*$AI$23/$AI$685</f>
        <v>144789.009009009</v>
      </c>
      <c r="AH698" s="1" t="str">
        <f aca="false">IF(AC696="But Not Over",Y693,"")</f>
        <v/>
      </c>
      <c r="AI698" s="81" t="str">
        <f aca="false">IF(AC696="But Not Over",VLOOKUP(AH698,'CPI Data'!$A$19:$N$117,14),"")</f>
        <v/>
      </c>
    </row>
    <row r="699" customFormat="false" ht="12" hidden="false" customHeight="false" outlineLevel="0" collapsed="false">
      <c r="A699" s="91" t="n">
        <v>0.53</v>
      </c>
      <c r="B699" s="92" t="n">
        <v>52000</v>
      </c>
      <c r="C699" s="92" t="n">
        <v>64000</v>
      </c>
      <c r="D699" s="95"/>
      <c r="E699" s="91" t="n">
        <v>0.53</v>
      </c>
      <c r="F699" s="92" t="n">
        <v>26000</v>
      </c>
      <c r="G699" s="92" t="n">
        <v>32000</v>
      </c>
      <c r="H699" s="102"/>
      <c r="I699" s="91" t="n">
        <v>0.45</v>
      </c>
      <c r="J699" s="92" t="n">
        <v>26000</v>
      </c>
      <c r="K699" s="92" t="n">
        <v>32000</v>
      </c>
      <c r="L699" s="104"/>
      <c r="M699" s="91" t="n">
        <v>0.42</v>
      </c>
      <c r="N699" s="92" t="n">
        <v>28000</v>
      </c>
      <c r="O699" s="92" t="n">
        <v>32000</v>
      </c>
      <c r="S699" s="91" t="n">
        <v>0.53</v>
      </c>
      <c r="T699" s="79" t="n">
        <f aca="false">B699*$AI$23/$AI$685</f>
        <v>268893.873873874</v>
      </c>
      <c r="U699" s="79" t="n">
        <f aca="false">C699*$AI$23/$AI$685</f>
        <v>330946.306306306</v>
      </c>
      <c r="V699" s="84"/>
      <c r="W699" s="91" t="n">
        <v>0.53</v>
      </c>
      <c r="X699" s="79" t="n">
        <f aca="false">F699*$AI$23/$AI$685</f>
        <v>134446.936936937</v>
      </c>
      <c r="Y699" s="79" t="n">
        <f aca="false">G699*$AI$23/$AI$685</f>
        <v>165473.153153153</v>
      </c>
      <c r="Z699" s="80"/>
      <c r="AA699" s="91" t="n">
        <v>0.45</v>
      </c>
      <c r="AB699" s="79" t="n">
        <f aca="false">J699*$AI$23/$AI$685</f>
        <v>134446.936936937</v>
      </c>
      <c r="AC699" s="79" t="n">
        <f aca="false">K699*$AI$23/$AI$685</f>
        <v>165473.153153153</v>
      </c>
      <c r="AD699" s="105"/>
      <c r="AE699" s="91" t="n">
        <v>0.42</v>
      </c>
      <c r="AF699" s="79" t="n">
        <f aca="false">N699*$AI$23/$AI$685</f>
        <v>144789.009009009</v>
      </c>
      <c r="AG699" s="79" t="n">
        <f aca="false">O699*$AI$23/$AI$685</f>
        <v>165473.153153153</v>
      </c>
      <c r="AH699" s="1" t="str">
        <f aca="false">IF(AC697="But Not Over",Y694,"")</f>
        <v/>
      </c>
      <c r="AI699" s="81" t="str">
        <f aca="false">IF(AC697="But Not Over",VLOOKUP(AH699,'CPI Data'!$A$19:$N$117,14),"")</f>
        <v/>
      </c>
    </row>
    <row r="700" customFormat="false" ht="12" hidden="false" customHeight="false" outlineLevel="0" collapsed="false">
      <c r="A700" s="91" t="n">
        <v>0.55</v>
      </c>
      <c r="B700" s="92" t="n">
        <v>64000</v>
      </c>
      <c r="C700" s="92" t="n">
        <v>76000</v>
      </c>
      <c r="E700" s="91" t="n">
        <v>0.55</v>
      </c>
      <c r="F700" s="92" t="n">
        <v>32000</v>
      </c>
      <c r="G700" s="92" t="n">
        <v>38000</v>
      </c>
      <c r="H700" s="64"/>
      <c r="I700" s="91" t="n">
        <v>0.5</v>
      </c>
      <c r="J700" s="92" t="n">
        <v>32000</v>
      </c>
      <c r="K700" s="92" t="n">
        <v>38000</v>
      </c>
      <c r="L700" s="97"/>
      <c r="M700" s="91" t="n">
        <v>0.45</v>
      </c>
      <c r="N700" s="92" t="n">
        <v>32000</v>
      </c>
      <c r="O700" s="92" t="n">
        <v>36000</v>
      </c>
      <c r="S700" s="91" t="n">
        <v>0.55</v>
      </c>
      <c r="T700" s="79" t="n">
        <f aca="false">B700*$AI$23/$AI$685</f>
        <v>330946.306306306</v>
      </c>
      <c r="U700" s="79" t="n">
        <f aca="false">C700*$AI$23/$AI$685</f>
        <v>392998.738738739</v>
      </c>
      <c r="W700" s="91" t="n">
        <v>0.55</v>
      </c>
      <c r="X700" s="79" t="n">
        <f aca="false">F700*$AI$23/$AI$685</f>
        <v>165473.153153153</v>
      </c>
      <c r="Y700" s="79" t="n">
        <f aca="false">G700*$AI$23/$AI$685</f>
        <v>196499.369369369</v>
      </c>
      <c r="Z700" s="80"/>
      <c r="AA700" s="91" t="n">
        <v>0.5</v>
      </c>
      <c r="AB700" s="79" t="n">
        <f aca="false">J700*$AI$23/$AI$685</f>
        <v>165473.153153153</v>
      </c>
      <c r="AC700" s="79" t="n">
        <f aca="false">K700*$AI$23/$AI$685</f>
        <v>196499.369369369</v>
      </c>
      <c r="AD700" s="98"/>
      <c r="AE700" s="91" t="n">
        <v>0.45</v>
      </c>
      <c r="AF700" s="79" t="n">
        <f aca="false">N700*$AI$23/$AI$685</f>
        <v>165473.153153153</v>
      </c>
      <c r="AG700" s="79" t="n">
        <f aca="false">O700*$AI$23/$AI$685</f>
        <v>186157.297297297</v>
      </c>
      <c r="AH700" s="1" t="str">
        <f aca="false">IF(AC698="But Not Over",Y695,"")</f>
        <v/>
      </c>
      <c r="AI700" s="81" t="str">
        <f aca="false">IF(AC698="But Not Over",VLOOKUP(AH700,'CPI Data'!$A$19:$N$117,14),"")</f>
        <v/>
      </c>
    </row>
    <row r="701" customFormat="false" ht="12" hidden="false" customHeight="false" outlineLevel="0" collapsed="false">
      <c r="A701" s="91" t="n">
        <v>0.58</v>
      </c>
      <c r="B701" s="92" t="n">
        <v>76000</v>
      </c>
      <c r="C701" s="92" t="n">
        <v>88000</v>
      </c>
      <c r="E701" s="91" t="n">
        <v>0.58</v>
      </c>
      <c r="F701" s="92" t="n">
        <v>38000</v>
      </c>
      <c r="G701" s="92" t="n">
        <v>44000</v>
      </c>
      <c r="H701" s="64"/>
      <c r="I701" s="91" t="n">
        <v>0.55</v>
      </c>
      <c r="J701" s="92" t="n">
        <v>38000</v>
      </c>
      <c r="K701" s="92" t="n">
        <v>44000</v>
      </c>
      <c r="L701" s="97"/>
      <c r="M701" s="91" t="n">
        <v>0.48</v>
      </c>
      <c r="N701" s="92" t="n">
        <v>36000</v>
      </c>
      <c r="O701" s="92" t="n">
        <v>38000</v>
      </c>
      <c r="S701" s="91" t="n">
        <v>0.58</v>
      </c>
      <c r="T701" s="79" t="n">
        <f aca="false">B701*$AI$23/$AI$685</f>
        <v>392998.738738739</v>
      </c>
      <c r="U701" s="79" t="n">
        <f aca="false">C701*$AI$23/$AI$685</f>
        <v>455051.171171171</v>
      </c>
      <c r="W701" s="91" t="n">
        <v>0.58</v>
      </c>
      <c r="X701" s="79" t="n">
        <f aca="false">F701*$AI$23/$AI$685</f>
        <v>196499.369369369</v>
      </c>
      <c r="Y701" s="79" t="n">
        <f aca="false">G701*$AI$23/$AI$685</f>
        <v>227525.585585586</v>
      </c>
      <c r="Z701" s="80"/>
      <c r="AA701" s="91" t="n">
        <v>0.55</v>
      </c>
      <c r="AB701" s="79" t="n">
        <f aca="false">J701*$AI$23/$AI$685</f>
        <v>196499.369369369</v>
      </c>
      <c r="AC701" s="79" t="n">
        <f aca="false">K701*$AI$23/$AI$685</f>
        <v>227525.585585586</v>
      </c>
      <c r="AD701" s="98"/>
      <c r="AE701" s="91" t="n">
        <v>0.48</v>
      </c>
      <c r="AF701" s="79" t="n">
        <f aca="false">N701*$AI$23/$AI$685</f>
        <v>186157.297297297</v>
      </c>
      <c r="AG701" s="79" t="n">
        <f aca="false">O701*$AI$23/$AI$685</f>
        <v>196499.369369369</v>
      </c>
      <c r="AH701" s="1" t="str">
        <f aca="false">IF(AC699="But Not Over",Y696,"")</f>
        <v/>
      </c>
      <c r="AI701" s="81" t="str">
        <f aca="false">IF(AC699="But Not Over",VLOOKUP(AH701,'CPI Data'!$A$19:$N$117,14),"")</f>
        <v/>
      </c>
    </row>
    <row r="702" customFormat="false" ht="12" hidden="false" customHeight="false" outlineLevel="0" collapsed="false">
      <c r="A702" s="91" t="n">
        <v>0.6</v>
      </c>
      <c r="B702" s="92" t="n">
        <v>88000</v>
      </c>
      <c r="C702" s="92" t="n">
        <v>100000</v>
      </c>
      <c r="E702" s="91" t="n">
        <v>0.6</v>
      </c>
      <c r="F702" s="92" t="n">
        <v>44000</v>
      </c>
      <c r="G702" s="92" t="n">
        <v>50000</v>
      </c>
      <c r="H702" s="64"/>
      <c r="I702" s="91" t="n">
        <v>0.6</v>
      </c>
      <c r="J702" s="92" t="n">
        <v>44000</v>
      </c>
      <c r="K702" s="92" t="n">
        <v>50000</v>
      </c>
      <c r="L702" s="97"/>
      <c r="M702" s="91" t="n">
        <v>0.51</v>
      </c>
      <c r="N702" s="92" t="n">
        <v>38000</v>
      </c>
      <c r="O702" s="92" t="n">
        <v>40000</v>
      </c>
      <c r="S702" s="91" t="n">
        <v>0.6</v>
      </c>
      <c r="T702" s="79" t="n">
        <f aca="false">B702*$AI$23/$AI$685</f>
        <v>455051.171171171</v>
      </c>
      <c r="U702" s="79" t="n">
        <f aca="false">C702*$AI$23/$AI$685</f>
        <v>517103.603603604</v>
      </c>
      <c r="W702" s="91" t="n">
        <v>0.6</v>
      </c>
      <c r="X702" s="79" t="n">
        <f aca="false">F702*$AI$23/$AI$685</f>
        <v>227525.585585586</v>
      </c>
      <c r="Y702" s="79" t="n">
        <f aca="false">G702*$AI$23/$AI$685</f>
        <v>258551.801801802</v>
      </c>
      <c r="Z702" s="80"/>
      <c r="AA702" s="91" t="n">
        <v>0.6</v>
      </c>
      <c r="AB702" s="79" t="n">
        <f aca="false">J702*$AI$23/$AI$685</f>
        <v>227525.585585586</v>
      </c>
      <c r="AC702" s="79" t="n">
        <f aca="false">K702*$AI$23/$AI$685</f>
        <v>258551.801801802</v>
      </c>
      <c r="AD702" s="98"/>
      <c r="AE702" s="91" t="n">
        <v>0.51</v>
      </c>
      <c r="AF702" s="79" t="n">
        <f aca="false">N702*$AI$23/$AI$685</f>
        <v>196499.369369369</v>
      </c>
      <c r="AG702" s="79" t="n">
        <f aca="false">O702*$AI$23/$AI$685</f>
        <v>206841.441441441</v>
      </c>
      <c r="AH702" s="1" t="str">
        <f aca="false">IF(AC700="But Not Over",Y697,"")</f>
        <v/>
      </c>
      <c r="AI702" s="81" t="str">
        <f aca="false">IF(AC700="But Not Over",VLOOKUP(AH702,'CPI Data'!$A$19:$N$117,14),"")</f>
        <v/>
      </c>
    </row>
    <row r="703" customFormat="false" ht="12" hidden="false" customHeight="false" outlineLevel="0" collapsed="false">
      <c r="A703" s="91" t="n">
        <v>0.62</v>
      </c>
      <c r="B703" s="92" t="n">
        <v>100000</v>
      </c>
      <c r="C703" s="92" t="n">
        <v>120000</v>
      </c>
      <c r="E703" s="91" t="n">
        <v>0.62</v>
      </c>
      <c r="F703" s="92" t="n">
        <v>50000</v>
      </c>
      <c r="G703" s="92" t="n">
        <v>60000</v>
      </c>
      <c r="H703" s="64"/>
      <c r="I703" s="91" t="n">
        <v>0.62</v>
      </c>
      <c r="J703" s="92" t="n">
        <v>50000</v>
      </c>
      <c r="K703" s="92" t="n">
        <v>60000</v>
      </c>
      <c r="L703" s="97"/>
      <c r="M703" s="91" t="n">
        <v>0.52</v>
      </c>
      <c r="N703" s="92" t="n">
        <v>40000</v>
      </c>
      <c r="O703" s="92" t="n">
        <v>44000</v>
      </c>
      <c r="S703" s="91" t="n">
        <v>0.62</v>
      </c>
      <c r="T703" s="79" t="n">
        <f aca="false">B703*$AI$23/$AI$685</f>
        <v>517103.603603604</v>
      </c>
      <c r="U703" s="79" t="n">
        <f aca="false">C703*$AI$23/$AI$685</f>
        <v>620524.324324324</v>
      </c>
      <c r="W703" s="91" t="n">
        <v>0.62</v>
      </c>
      <c r="X703" s="79" t="n">
        <f aca="false">F703*$AI$23/$AI$685</f>
        <v>258551.801801802</v>
      </c>
      <c r="Y703" s="79" t="n">
        <f aca="false">G703*$AI$23/$AI$685</f>
        <v>310262.162162162</v>
      </c>
      <c r="Z703" s="80"/>
      <c r="AA703" s="91" t="n">
        <v>0.62</v>
      </c>
      <c r="AB703" s="79" t="n">
        <f aca="false">J703*$AI$23/$AI$685</f>
        <v>258551.801801802</v>
      </c>
      <c r="AC703" s="79" t="n">
        <f aca="false">K703*$AI$23/$AI$685</f>
        <v>310262.162162162</v>
      </c>
      <c r="AD703" s="98"/>
      <c r="AE703" s="91" t="n">
        <v>0.52</v>
      </c>
      <c r="AF703" s="79" t="n">
        <f aca="false">N703*$AI$23/$AI$685</f>
        <v>206841.441441441</v>
      </c>
      <c r="AG703" s="79" t="n">
        <f aca="false">O703*$AI$23/$AI$685</f>
        <v>227525.585585586</v>
      </c>
      <c r="AH703" s="1" t="str">
        <f aca="false">IF(AC701="But Not Over",Y698,"")</f>
        <v/>
      </c>
      <c r="AI703" s="81" t="str">
        <f aca="false">IF(AC701="But Not Over",VLOOKUP(AH703,'CPI Data'!$A$19:$N$117,14),"")</f>
        <v/>
      </c>
    </row>
    <row r="704" customFormat="false" ht="12" hidden="false" customHeight="false" outlineLevel="0" collapsed="false">
      <c r="A704" s="91" t="n">
        <v>0.64</v>
      </c>
      <c r="B704" s="92" t="n">
        <v>120000</v>
      </c>
      <c r="C704" s="92" t="n">
        <v>140000</v>
      </c>
      <c r="E704" s="91" t="n">
        <v>0.64</v>
      </c>
      <c r="F704" s="92" t="n">
        <v>60000</v>
      </c>
      <c r="G704" s="92" t="n">
        <v>70000</v>
      </c>
      <c r="H704" s="64"/>
      <c r="I704" s="91" t="n">
        <v>0.64</v>
      </c>
      <c r="J704" s="92" t="n">
        <v>60000</v>
      </c>
      <c r="K704" s="92" t="n">
        <v>70000</v>
      </c>
      <c r="L704" s="97"/>
      <c r="M704" s="91" t="n">
        <v>0.55</v>
      </c>
      <c r="N704" s="92" t="n">
        <v>44000</v>
      </c>
      <c r="O704" s="92" t="n">
        <v>50000</v>
      </c>
      <c r="S704" s="91" t="n">
        <v>0.64</v>
      </c>
      <c r="T704" s="79" t="n">
        <f aca="false">B704*$AI$23/$AI$685</f>
        <v>620524.324324324</v>
      </c>
      <c r="U704" s="79" t="n">
        <f aca="false">C704*$AI$23/$AI$685</f>
        <v>723945.045045045</v>
      </c>
      <c r="W704" s="91" t="n">
        <v>0.64</v>
      </c>
      <c r="X704" s="79" t="n">
        <f aca="false">F704*$AI$23/$AI$685</f>
        <v>310262.162162162</v>
      </c>
      <c r="Y704" s="79" t="n">
        <f aca="false">G704*$AI$23/$AI$685</f>
        <v>361972.522522523</v>
      </c>
      <c r="Z704" s="80"/>
      <c r="AA704" s="91" t="n">
        <v>0.64</v>
      </c>
      <c r="AB704" s="79" t="n">
        <f aca="false">J704*$AI$23/$AI$685</f>
        <v>310262.162162162</v>
      </c>
      <c r="AC704" s="79" t="n">
        <f aca="false">K704*$AI$23/$AI$685</f>
        <v>361972.522522523</v>
      </c>
      <c r="AD704" s="98"/>
      <c r="AE704" s="91" t="n">
        <v>0.55</v>
      </c>
      <c r="AF704" s="79" t="n">
        <f aca="false">N704*$AI$23/$AI$685</f>
        <v>227525.585585586</v>
      </c>
      <c r="AG704" s="79" t="n">
        <f aca="false">O704*$AI$23/$AI$685</f>
        <v>258551.801801802</v>
      </c>
      <c r="AH704" s="1" t="str">
        <f aca="false">IF(AC702="But Not Over",Y699,"")</f>
        <v/>
      </c>
      <c r="AI704" s="81" t="str">
        <f aca="false">IF(AC702="But Not Over",VLOOKUP(AH704,'CPI Data'!$A$19:$N$117,14),"")</f>
        <v/>
      </c>
    </row>
    <row r="705" customFormat="false" ht="12" hidden="false" customHeight="false" outlineLevel="0" collapsed="false">
      <c r="A705" s="91" t="n">
        <v>0.66</v>
      </c>
      <c r="B705" s="92" t="n">
        <v>140000</v>
      </c>
      <c r="C705" s="92" t="n">
        <v>160000</v>
      </c>
      <c r="E705" s="91" t="n">
        <v>0.66</v>
      </c>
      <c r="F705" s="92" t="n">
        <v>70000</v>
      </c>
      <c r="G705" s="92" t="n">
        <v>80000</v>
      </c>
      <c r="H705" s="64"/>
      <c r="I705" s="91" t="n">
        <v>0.66</v>
      </c>
      <c r="J705" s="92" t="n">
        <v>70000</v>
      </c>
      <c r="K705" s="92" t="n">
        <v>80000</v>
      </c>
      <c r="L705" s="97"/>
      <c r="M705" s="91" t="n">
        <v>0.56</v>
      </c>
      <c r="N705" s="92" t="n">
        <v>50000</v>
      </c>
      <c r="O705" s="92" t="n">
        <v>52000</v>
      </c>
      <c r="S705" s="91" t="n">
        <v>0.66</v>
      </c>
      <c r="T705" s="79" t="n">
        <f aca="false">B705*$AI$23/$AI$685</f>
        <v>723945.045045045</v>
      </c>
      <c r="U705" s="79" t="n">
        <f aca="false">C705*$AI$23/$AI$685</f>
        <v>827365.765765766</v>
      </c>
      <c r="W705" s="91" t="n">
        <v>0.66</v>
      </c>
      <c r="X705" s="79" t="n">
        <f aca="false">F705*$AI$23/$AI$685</f>
        <v>361972.522522523</v>
      </c>
      <c r="Y705" s="79" t="n">
        <f aca="false">G705*$AI$23/$AI$685</f>
        <v>413682.882882883</v>
      </c>
      <c r="Z705" s="80"/>
      <c r="AA705" s="91" t="n">
        <v>0.66</v>
      </c>
      <c r="AB705" s="79" t="n">
        <f aca="false">J705*$AI$23/$AI$685</f>
        <v>361972.522522523</v>
      </c>
      <c r="AC705" s="79" t="n">
        <f aca="false">K705*$AI$23/$AI$685</f>
        <v>413682.882882883</v>
      </c>
      <c r="AD705" s="98"/>
      <c r="AE705" s="91" t="n">
        <v>0.56</v>
      </c>
      <c r="AF705" s="79" t="n">
        <f aca="false">N705*$AI$23/$AI$685</f>
        <v>258551.801801802</v>
      </c>
      <c r="AG705" s="79" t="n">
        <f aca="false">O705*$AI$23/$AI$685</f>
        <v>268893.873873874</v>
      </c>
      <c r="AH705" s="1" t="str">
        <f aca="false">IF(AC703="But Not Over",Y700,"")</f>
        <v/>
      </c>
      <c r="AI705" s="81" t="str">
        <f aca="false">IF(AC703="But Not Over",VLOOKUP(AH705,'CPI Data'!$A$19:$N$117,14),"")</f>
        <v/>
      </c>
    </row>
    <row r="706" customFormat="false" ht="12" hidden="false" customHeight="false" outlineLevel="0" collapsed="false">
      <c r="A706" s="91" t="n">
        <v>0.68</v>
      </c>
      <c r="B706" s="92" t="n">
        <v>160000</v>
      </c>
      <c r="C706" s="92" t="n">
        <v>180000</v>
      </c>
      <c r="E706" s="91" t="n">
        <v>0.68</v>
      </c>
      <c r="F706" s="92" t="n">
        <v>80000</v>
      </c>
      <c r="G706" s="92" t="n">
        <v>90000</v>
      </c>
      <c r="H706" s="64"/>
      <c r="I706" s="91" t="n">
        <v>0.68</v>
      </c>
      <c r="J706" s="92" t="n">
        <v>80000</v>
      </c>
      <c r="K706" s="92" t="n">
        <v>90000</v>
      </c>
      <c r="L706" s="97"/>
      <c r="M706" s="91" t="n">
        <v>0.58</v>
      </c>
      <c r="N706" s="92" t="n">
        <v>52000</v>
      </c>
      <c r="O706" s="92" t="n">
        <v>64000</v>
      </c>
      <c r="S706" s="91" t="n">
        <v>0.68</v>
      </c>
      <c r="T706" s="79" t="n">
        <f aca="false">B706*$AI$23/$AI$685</f>
        <v>827365.765765766</v>
      </c>
      <c r="U706" s="79" t="n">
        <f aca="false">C706*$AI$23/$AI$685</f>
        <v>930786.486486486</v>
      </c>
      <c r="W706" s="91" t="n">
        <v>0.68</v>
      </c>
      <c r="X706" s="79" t="n">
        <f aca="false">F706*$AI$23/$AI$685</f>
        <v>413682.882882883</v>
      </c>
      <c r="Y706" s="79" t="n">
        <f aca="false">G706*$AI$23/$AI$685</f>
        <v>465393.243243243</v>
      </c>
      <c r="Z706" s="80"/>
      <c r="AA706" s="91" t="n">
        <v>0.68</v>
      </c>
      <c r="AB706" s="79" t="n">
        <f aca="false">J706*$AI$23/$AI$685</f>
        <v>413682.882882883</v>
      </c>
      <c r="AC706" s="79" t="n">
        <f aca="false">K706*$AI$23/$AI$685</f>
        <v>465393.243243243</v>
      </c>
      <c r="AD706" s="98"/>
      <c r="AE706" s="91" t="n">
        <v>0.58</v>
      </c>
      <c r="AF706" s="79" t="n">
        <f aca="false">N706*$AI$23/$AI$685</f>
        <v>268893.873873874</v>
      </c>
      <c r="AG706" s="79" t="n">
        <f aca="false">O706*$AI$23/$AI$685</f>
        <v>330946.306306306</v>
      </c>
      <c r="AH706" s="1" t="str">
        <f aca="false">IF(AC704="But Not Over",Y701,"")</f>
        <v/>
      </c>
      <c r="AI706" s="81" t="str">
        <f aca="false">IF(AC704="But Not Over",VLOOKUP(AH706,'CPI Data'!$A$19:$N$117,14),"")</f>
        <v/>
      </c>
    </row>
    <row r="707" customFormat="false" ht="12" hidden="false" customHeight="false" outlineLevel="0" collapsed="false">
      <c r="A707" s="91" t="n">
        <v>0.69</v>
      </c>
      <c r="B707" s="92" t="n">
        <v>180000</v>
      </c>
      <c r="C707" s="92" t="n">
        <v>200000</v>
      </c>
      <c r="E707" s="91" t="n">
        <v>0.69</v>
      </c>
      <c r="F707" s="92" t="n">
        <v>90000</v>
      </c>
      <c r="G707" s="92" t="n">
        <v>100000</v>
      </c>
      <c r="H707" s="64"/>
      <c r="I707" s="91" t="n">
        <v>0.69</v>
      </c>
      <c r="J707" s="92" t="n">
        <v>90000</v>
      </c>
      <c r="K707" s="92" t="n">
        <v>100000</v>
      </c>
      <c r="L707" s="97"/>
      <c r="M707" s="91" t="n">
        <v>0.59</v>
      </c>
      <c r="N707" s="92" t="n">
        <v>64000</v>
      </c>
      <c r="O707" s="92" t="n">
        <v>70000</v>
      </c>
      <c r="S707" s="91" t="n">
        <v>0.69</v>
      </c>
      <c r="T707" s="79" t="n">
        <f aca="false">B707*$AI$23/$AI$685</f>
        <v>930786.486486486</v>
      </c>
      <c r="U707" s="125" t="n">
        <f aca="false">C707*$AI$23/$AI$685</f>
        <v>1034207.20720721</v>
      </c>
      <c r="W707" s="91" t="n">
        <v>0.69</v>
      </c>
      <c r="X707" s="79" t="n">
        <f aca="false">F707*$AI$23/$AI$685</f>
        <v>465393.243243243</v>
      </c>
      <c r="Y707" s="79" t="n">
        <f aca="false">G707*$AI$23/$AI$685</f>
        <v>517103.603603604</v>
      </c>
      <c r="Z707" s="80"/>
      <c r="AA707" s="91" t="n">
        <v>0.69</v>
      </c>
      <c r="AB707" s="79" t="n">
        <f aca="false">J707*$AI$23/$AI$685</f>
        <v>465393.243243243</v>
      </c>
      <c r="AC707" s="79" t="n">
        <f aca="false">K707*$AI$23/$AI$685</f>
        <v>517103.603603604</v>
      </c>
      <c r="AD707" s="98"/>
      <c r="AE707" s="91" t="n">
        <v>0.59</v>
      </c>
      <c r="AF707" s="79" t="n">
        <f aca="false">N707*$AI$23/$AI$685</f>
        <v>330946.306306306</v>
      </c>
      <c r="AG707" s="79" t="n">
        <f aca="false">O707*$AI$23/$AI$685</f>
        <v>361972.522522523</v>
      </c>
      <c r="AH707" s="1" t="str">
        <f aca="false">IF(AC705="But Not Over",Y702,"")</f>
        <v/>
      </c>
      <c r="AI707" s="81" t="str">
        <f aca="false">IF(AC705="But Not Over",VLOOKUP(AH707,'CPI Data'!$A$19:$N$117,14),"")</f>
        <v/>
      </c>
    </row>
    <row r="708" customFormat="false" ht="12" hidden="false" customHeight="false" outlineLevel="0" collapsed="false">
      <c r="A708" s="91" t="n">
        <v>0.7</v>
      </c>
      <c r="B708" s="92" t="n">
        <v>200000</v>
      </c>
      <c r="C708" s="95" t="s">
        <v>18</v>
      </c>
      <c r="E708" s="91" t="n">
        <v>0.7</v>
      </c>
      <c r="F708" s="92" t="n">
        <v>100000</v>
      </c>
      <c r="G708" s="95" t="s">
        <v>18</v>
      </c>
      <c r="H708" s="64"/>
      <c r="I708" s="91" t="n">
        <v>0.7</v>
      </c>
      <c r="J708" s="92" t="n">
        <v>100000</v>
      </c>
      <c r="K708" s="95" t="s">
        <v>18</v>
      </c>
      <c r="L708" s="97"/>
      <c r="M708" s="91" t="n">
        <v>0.61</v>
      </c>
      <c r="N708" s="92" t="n">
        <v>70000</v>
      </c>
      <c r="O708" s="92" t="n">
        <v>76000</v>
      </c>
      <c r="S708" s="91" t="n">
        <v>0.7</v>
      </c>
      <c r="T708" s="79" t="n">
        <f aca="false">B708*$AI$23/$AI$685</f>
        <v>1034207.20720721</v>
      </c>
      <c r="U708" s="79" t="s">
        <v>18</v>
      </c>
      <c r="W708" s="91" t="n">
        <v>0.7</v>
      </c>
      <c r="X708" s="79" t="n">
        <f aca="false">F708*$AI$23/$AI$685</f>
        <v>517103.603603604</v>
      </c>
      <c r="Y708" s="79" t="s">
        <v>18</v>
      </c>
      <c r="Z708" s="80"/>
      <c r="AA708" s="91" t="n">
        <v>0.7</v>
      </c>
      <c r="AB708" s="79" t="n">
        <f aca="false">J708*$AI$23/$AI$685</f>
        <v>517103.603603604</v>
      </c>
      <c r="AC708" s="79" t="s">
        <v>18</v>
      </c>
      <c r="AD708" s="98"/>
      <c r="AE708" s="91" t="n">
        <v>0.61</v>
      </c>
      <c r="AF708" s="79" t="n">
        <f aca="false">N708*$AI$23/$AI$685</f>
        <v>361972.522522523</v>
      </c>
      <c r="AG708" s="79" t="n">
        <f aca="false">O708*$AI$23/$AI$685</f>
        <v>392998.738738739</v>
      </c>
      <c r="AH708" s="1" t="str">
        <f aca="false">IF(AC706="But Not Over",Y703,"")</f>
        <v/>
      </c>
      <c r="AI708" s="81" t="str">
        <f aca="false">IF(AC706="But Not Over",VLOOKUP(AH708,'CPI Data'!$A$19:$N$117,14),"")</f>
        <v/>
      </c>
    </row>
    <row r="709" customFormat="false" ht="12" hidden="false" customHeight="false" outlineLevel="0" collapsed="false">
      <c r="A709" s="91"/>
      <c r="B709" s="92"/>
      <c r="E709" s="91"/>
      <c r="F709" s="92"/>
      <c r="H709" s="64"/>
      <c r="I709" s="91"/>
      <c r="J709" s="92"/>
      <c r="L709" s="97"/>
      <c r="M709" s="91" t="n">
        <v>0.62</v>
      </c>
      <c r="N709" s="92" t="n">
        <v>76000</v>
      </c>
      <c r="O709" s="92" t="n">
        <v>80000</v>
      </c>
      <c r="S709" s="91"/>
      <c r="W709" s="91"/>
      <c r="Z709" s="80"/>
      <c r="AA709" s="91"/>
      <c r="AD709" s="98"/>
      <c r="AE709" s="91" t="n">
        <v>0.62</v>
      </c>
      <c r="AF709" s="79" t="n">
        <f aca="false">N709*$AI$23/$AI$685</f>
        <v>392998.738738739</v>
      </c>
      <c r="AG709" s="79" t="n">
        <f aca="false">O709*$AI$23/$AI$685</f>
        <v>413682.882882883</v>
      </c>
      <c r="AH709" s="1" t="str">
        <f aca="false">IF(AC707="But Not Over",Y704,"")</f>
        <v/>
      </c>
      <c r="AI709" s="81" t="str">
        <f aca="false">IF(AC707="But Not Over",VLOOKUP(AH709,'CPI Data'!$A$19:$N$117,14),"")</f>
        <v/>
      </c>
    </row>
    <row r="710" customFormat="false" ht="12" hidden="false" customHeight="false" outlineLevel="0" collapsed="false">
      <c r="A710" s="64"/>
      <c r="E710" s="64"/>
      <c r="H710" s="64"/>
      <c r="I710" s="64"/>
      <c r="L710" s="97"/>
      <c r="M710" s="91" t="n">
        <v>0.63</v>
      </c>
      <c r="N710" s="92" t="n">
        <v>80000</v>
      </c>
      <c r="O710" s="92" t="n">
        <v>88000</v>
      </c>
      <c r="S710" s="64"/>
      <c r="W710" s="64"/>
      <c r="Z710" s="80"/>
      <c r="AA710" s="64"/>
      <c r="AD710" s="98"/>
      <c r="AE710" s="91" t="n">
        <v>0.63</v>
      </c>
      <c r="AF710" s="79" t="n">
        <f aca="false">N710*$AI$23/$AI$685</f>
        <v>413682.882882883</v>
      </c>
      <c r="AG710" s="79" t="n">
        <f aca="false">O710*$AI$23/$AI$685</f>
        <v>455051.171171171</v>
      </c>
      <c r="AH710" s="1" t="str">
        <f aca="false">IF(AC708="But Not Over",Y705,"")</f>
        <v/>
      </c>
      <c r="AI710" s="81" t="str">
        <f aca="false">IF(AC708="But Not Over",VLOOKUP(AH710,'CPI Data'!$A$19:$N$117,14),"")</f>
        <v/>
      </c>
    </row>
    <row r="711" customFormat="false" ht="12" hidden="false" customHeight="false" outlineLevel="0" collapsed="false">
      <c r="A711" s="64"/>
      <c r="E711" s="64"/>
      <c r="H711" s="64"/>
      <c r="I711" s="64"/>
      <c r="L711" s="97"/>
      <c r="M711" s="91" t="n">
        <v>0.64</v>
      </c>
      <c r="N711" s="92" t="n">
        <v>88000</v>
      </c>
      <c r="O711" s="92" t="n">
        <v>100000</v>
      </c>
      <c r="S711" s="64"/>
      <c r="W711" s="64"/>
      <c r="Z711" s="80"/>
      <c r="AA711" s="64"/>
      <c r="AD711" s="98"/>
      <c r="AE711" s="91" t="n">
        <v>0.64</v>
      </c>
      <c r="AF711" s="79" t="n">
        <f aca="false">N711*$AI$23/$AI$685</f>
        <v>455051.171171171</v>
      </c>
      <c r="AG711" s="79" t="n">
        <f aca="false">O711*$AI$23/$AI$685</f>
        <v>517103.603603604</v>
      </c>
      <c r="AH711" s="1" t="str">
        <f aca="false">IF(AC709="But Not Over",Y706,"")</f>
        <v/>
      </c>
      <c r="AI711" s="81" t="str">
        <f aca="false">IF(AC709="But Not Over",VLOOKUP(AH711,'CPI Data'!$A$19:$N$117,14),"")</f>
        <v/>
      </c>
    </row>
    <row r="712" customFormat="false" ht="12" hidden="false" customHeight="false" outlineLevel="0" collapsed="false">
      <c r="A712" s="64"/>
      <c r="E712" s="64"/>
      <c r="H712" s="64"/>
      <c r="I712" s="64"/>
      <c r="L712" s="97"/>
      <c r="M712" s="91" t="n">
        <v>0.66</v>
      </c>
      <c r="N712" s="92" t="n">
        <v>100000</v>
      </c>
      <c r="O712" s="92" t="n">
        <v>120000</v>
      </c>
      <c r="S712" s="64"/>
      <c r="W712" s="64"/>
      <c r="Z712" s="80"/>
      <c r="AA712" s="64"/>
      <c r="AD712" s="98"/>
      <c r="AE712" s="91" t="n">
        <v>0.66</v>
      </c>
      <c r="AF712" s="79" t="n">
        <f aca="false">N712*$AI$23/$AI$685</f>
        <v>517103.603603604</v>
      </c>
      <c r="AG712" s="79" t="n">
        <f aca="false">O712*$AI$23/$AI$685</f>
        <v>620524.324324324</v>
      </c>
      <c r="AH712" s="1" t="str">
        <f aca="false">IF(AC710="But Not Over",Y707,"")</f>
        <v/>
      </c>
      <c r="AI712" s="81" t="str">
        <f aca="false">IF(AC710="But Not Over",VLOOKUP(AH712,'CPI Data'!$A$19:$N$117,14),"")</f>
        <v/>
      </c>
    </row>
    <row r="713" customFormat="false" ht="12" hidden="false" customHeight="false" outlineLevel="0" collapsed="false">
      <c r="A713" s="64"/>
      <c r="E713" s="64"/>
      <c r="H713" s="64"/>
      <c r="I713" s="64"/>
      <c r="L713" s="97"/>
      <c r="M713" s="91" t="n">
        <v>0.67</v>
      </c>
      <c r="N713" s="92" t="n">
        <v>120000</v>
      </c>
      <c r="O713" s="92" t="n">
        <v>140000</v>
      </c>
      <c r="S713" s="64"/>
      <c r="W713" s="64"/>
      <c r="Z713" s="80"/>
      <c r="AA713" s="64"/>
      <c r="AD713" s="98"/>
      <c r="AE713" s="91" t="n">
        <v>0.67</v>
      </c>
      <c r="AF713" s="79" t="n">
        <f aca="false">N713*$AI$23/$AI$685</f>
        <v>620524.324324324</v>
      </c>
      <c r="AG713" s="79" t="n">
        <f aca="false">O713*$AI$23/$AI$685</f>
        <v>723945.045045045</v>
      </c>
      <c r="AH713" s="1" t="str">
        <f aca="false">IF(AC711="But Not Over",Y708,"")</f>
        <v/>
      </c>
      <c r="AI713" s="81" t="str">
        <f aca="false">IF(AC711="But Not Over",VLOOKUP(AH713,'CPI Data'!$A$19:$N$117,14),"")</f>
        <v/>
      </c>
    </row>
    <row r="714" customFormat="false" ht="12" hidden="false" customHeight="false" outlineLevel="0" collapsed="false">
      <c r="A714" s="64"/>
      <c r="E714" s="64"/>
      <c r="H714" s="64"/>
      <c r="I714" s="64"/>
      <c r="L714" s="97"/>
      <c r="M714" s="91" t="n">
        <v>0.68</v>
      </c>
      <c r="N714" s="92" t="n">
        <v>140000</v>
      </c>
      <c r="O714" s="92" t="n">
        <v>160000</v>
      </c>
      <c r="S714" s="64"/>
      <c r="W714" s="64"/>
      <c r="Z714" s="80"/>
      <c r="AA714" s="64"/>
      <c r="AD714" s="98"/>
      <c r="AE714" s="91" t="n">
        <v>0.68</v>
      </c>
      <c r="AF714" s="79" t="n">
        <f aca="false">N714*$AI$23/$AI$685</f>
        <v>723945.045045045</v>
      </c>
      <c r="AG714" s="79" t="n">
        <f aca="false">O714*$AI$23/$AI$685</f>
        <v>827365.765765766</v>
      </c>
      <c r="AH714" s="1" t="str">
        <f aca="false">IF(AC712="But Not Over",Y709,"")</f>
        <v/>
      </c>
      <c r="AI714" s="81" t="str">
        <f aca="false">IF(AC712="But Not Over",VLOOKUP(AH714,'CPI Data'!$A$19:$N$117,14),"")</f>
        <v/>
      </c>
    </row>
    <row r="715" customFormat="false" ht="12" hidden="false" customHeight="false" outlineLevel="0" collapsed="false">
      <c r="A715" s="64"/>
      <c r="E715" s="64"/>
      <c r="H715" s="64"/>
      <c r="I715" s="64"/>
      <c r="L715" s="97"/>
      <c r="M715" s="91" t="n">
        <v>0.69</v>
      </c>
      <c r="N715" s="92" t="n">
        <v>160000</v>
      </c>
      <c r="O715" s="92" t="n">
        <v>180000</v>
      </c>
      <c r="S715" s="64"/>
      <c r="W715" s="64"/>
      <c r="Z715" s="80"/>
      <c r="AA715" s="64"/>
      <c r="AD715" s="98"/>
      <c r="AE715" s="91" t="n">
        <v>0.69</v>
      </c>
      <c r="AF715" s="79" t="n">
        <f aca="false">N715*$AI$23/$AI$685</f>
        <v>827365.765765766</v>
      </c>
      <c r="AG715" s="79" t="n">
        <f aca="false">O715*$AI$23/$AI$685</f>
        <v>930786.486486486</v>
      </c>
      <c r="AH715" s="1" t="str">
        <f aca="false">IF(AC713="But Not Over",Y710,"")</f>
        <v/>
      </c>
      <c r="AI715" s="81" t="str">
        <f aca="false">IF(AC713="But Not Over",VLOOKUP(AH715,'CPI Data'!$A$19:$N$117,14),"")</f>
        <v/>
      </c>
    </row>
    <row r="716" customFormat="false" ht="12" hidden="false" customHeight="false" outlineLevel="0" collapsed="false">
      <c r="A716" s="64"/>
      <c r="E716" s="64"/>
      <c r="H716" s="64"/>
      <c r="I716" s="64"/>
      <c r="L716" s="97"/>
      <c r="M716" s="91" t="n">
        <v>0.7</v>
      </c>
      <c r="N716" s="92" t="n">
        <v>180000</v>
      </c>
      <c r="O716" s="95" t="s">
        <v>18</v>
      </c>
      <c r="S716" s="64"/>
      <c r="W716" s="64"/>
      <c r="Z716" s="80"/>
      <c r="AA716" s="64"/>
      <c r="AD716" s="98"/>
      <c r="AE716" s="91" t="n">
        <v>0.7</v>
      </c>
      <c r="AF716" s="79" t="n">
        <f aca="false">N716*$AI$23/$AI$685</f>
        <v>930786.486486486</v>
      </c>
      <c r="AG716" s="79" t="s">
        <v>18</v>
      </c>
      <c r="AH716" s="1" t="str">
        <f aca="false">IF(AC714="But Not Over",Y711,"")</f>
        <v/>
      </c>
      <c r="AI716" s="81" t="str">
        <f aca="false">IF(AC714="But Not Over",VLOOKUP(AH716,'CPI Data'!$A$19:$N$117,14),"")</f>
        <v/>
      </c>
    </row>
    <row r="717" customFormat="false" ht="12" hidden="false" customHeight="true" outlineLevel="0" collapsed="false">
      <c r="A717" s="122" t="s">
        <v>38</v>
      </c>
      <c r="B717" s="42"/>
      <c r="C717" s="42"/>
      <c r="E717" s="42"/>
      <c r="F717" s="42"/>
      <c r="G717" s="42"/>
      <c r="H717" s="67"/>
      <c r="I717" s="42"/>
      <c r="J717" s="42"/>
      <c r="K717" s="42"/>
      <c r="L717" s="42"/>
      <c r="M717" s="42"/>
      <c r="N717" s="42"/>
      <c r="O717" s="42"/>
      <c r="S717" s="122" t="s">
        <v>38</v>
      </c>
      <c r="T717" s="45"/>
      <c r="U717" s="45"/>
      <c r="W717" s="42"/>
      <c r="X717" s="45"/>
      <c r="Y717" s="45"/>
      <c r="Z717" s="68"/>
      <c r="AA717" s="42"/>
      <c r="AB717" s="45"/>
      <c r="AC717" s="45"/>
      <c r="AD717" s="47"/>
      <c r="AE717" s="42"/>
      <c r="AF717" s="45"/>
      <c r="AG717" s="45"/>
      <c r="AH717" s="1" t="str">
        <f aca="false">IF(AC715="But Not Over",Y712,"")</f>
        <v/>
      </c>
      <c r="AI717" s="81" t="str">
        <f aca="false">IF(AC715="But Not Over",VLOOKUP(AH717,'CPI Data'!$A$19:$N$117,14),"")</f>
        <v/>
      </c>
    </row>
    <row r="718" customFormat="false" ht="12" hidden="false" customHeight="false" outlineLevel="0" collapsed="false">
      <c r="A718" s="64"/>
      <c r="E718" s="64"/>
      <c r="H718" s="64"/>
      <c r="I718" s="64"/>
      <c r="L718" s="97"/>
      <c r="M718" s="64"/>
      <c r="S718" s="64"/>
      <c r="W718" s="64"/>
      <c r="Z718" s="80"/>
      <c r="AA718" s="64"/>
      <c r="AD718" s="98"/>
      <c r="AE718" s="64"/>
      <c r="AH718" s="1" t="str">
        <f aca="false">IF(AC716="But Not Over",Y713,"")</f>
        <v/>
      </c>
      <c r="AI718" s="81" t="str">
        <f aca="false">IF(AC716="But Not Over",VLOOKUP(AH718,'CPI Data'!$A$19:$N$117,14),"")</f>
        <v/>
      </c>
    </row>
    <row r="719" customFormat="false" ht="12.75" hidden="false" customHeight="false" outlineLevel="0" collapsed="false">
      <c r="A719" s="64"/>
      <c r="B719" s="74"/>
      <c r="C719" s="43" t="s">
        <v>7</v>
      </c>
      <c r="E719" s="64"/>
      <c r="G719" s="75" t="n">
        <v>1972</v>
      </c>
      <c r="H719" s="75"/>
      <c r="I719" s="75"/>
      <c r="J719" s="74"/>
      <c r="L719" s="97"/>
      <c r="M719" s="64"/>
      <c r="N719" s="74"/>
      <c r="S719" s="64"/>
      <c r="T719" s="77"/>
      <c r="U719" s="69" t="s">
        <v>21</v>
      </c>
      <c r="W719" s="64"/>
      <c r="Y719" s="75" t="n">
        <v>1972</v>
      </c>
      <c r="Z719" s="75"/>
      <c r="AA719" s="75"/>
      <c r="AB719" s="46" t="str">
        <f aca="false">CONCATENATE("CPI: ",AI724)</f>
        <v>CPI: 41.8</v>
      </c>
      <c r="AD719" s="98"/>
      <c r="AE719" s="64"/>
      <c r="AF719" s="77"/>
      <c r="AH719" s="1" t="str">
        <f aca="false">IF(AC717="But Not Over",Y714,"")</f>
        <v/>
      </c>
      <c r="AI719" s="81" t="str">
        <f aca="false">IF(AC717="But Not Over",VLOOKUP(AH719,'CPI Data'!$A$19:$N$117,14),"")</f>
        <v/>
      </c>
    </row>
    <row r="720" customFormat="false" ht="12" hidden="false" customHeight="false" outlineLevel="0" collapsed="false">
      <c r="A720" s="49"/>
      <c r="B720" s="49" t="s">
        <v>8</v>
      </c>
      <c r="C720" s="50"/>
      <c r="D720" s="50"/>
      <c r="E720" s="49"/>
      <c r="F720" s="49" t="s">
        <v>9</v>
      </c>
      <c r="G720" s="50"/>
      <c r="H720" s="49"/>
      <c r="I720" s="49"/>
      <c r="J720" s="49" t="s">
        <v>10</v>
      </c>
      <c r="K720" s="48"/>
      <c r="L720" s="48"/>
      <c r="M720" s="48"/>
      <c r="N720" s="49" t="s">
        <v>11</v>
      </c>
      <c r="O720" s="50"/>
      <c r="S720" s="49"/>
      <c r="T720" s="51" t="s">
        <v>8</v>
      </c>
      <c r="U720" s="99"/>
      <c r="V720" s="53"/>
      <c r="W720" s="49"/>
      <c r="X720" s="51" t="s">
        <v>9</v>
      </c>
      <c r="Y720" s="99"/>
      <c r="Z720" s="54"/>
      <c r="AA720" s="49"/>
      <c r="AB720" s="51" t="s">
        <v>10</v>
      </c>
      <c r="AC720" s="52"/>
      <c r="AD720" s="55"/>
      <c r="AE720" s="48"/>
      <c r="AF720" s="51" t="s">
        <v>11</v>
      </c>
      <c r="AG720" s="99"/>
      <c r="AH720" s="1" t="str">
        <f aca="false">IF(AC718="But Not Over",Y715,"")</f>
        <v/>
      </c>
      <c r="AI720" s="81" t="str">
        <f aca="false">IF(AC718="But Not Over",VLOOKUP(AH720,'CPI Data'!$A$19:$N$117,14),"")</f>
        <v/>
      </c>
    </row>
    <row r="721" customFormat="false" ht="12" hidden="false" customHeight="false" outlineLevel="0" collapsed="false">
      <c r="A721" s="56" t="s">
        <v>12</v>
      </c>
      <c r="B721" s="57" t="s">
        <v>13</v>
      </c>
      <c r="C721" s="57"/>
      <c r="D721" s="100"/>
      <c r="E721" s="56" t="s">
        <v>12</v>
      </c>
      <c r="F721" s="57" t="s">
        <v>13</v>
      </c>
      <c r="G721" s="57"/>
      <c r="H721" s="100"/>
      <c r="I721" s="56" t="s">
        <v>12</v>
      </c>
      <c r="J721" s="57" t="s">
        <v>13</v>
      </c>
      <c r="K721" s="57"/>
      <c r="L721" s="106"/>
      <c r="M721" s="56" t="s">
        <v>12</v>
      </c>
      <c r="N721" s="57" t="s">
        <v>13</v>
      </c>
      <c r="O721" s="57"/>
      <c r="S721" s="56" t="s">
        <v>12</v>
      </c>
      <c r="T721" s="58" t="s">
        <v>13</v>
      </c>
      <c r="U721" s="58"/>
      <c r="V721" s="101"/>
      <c r="W721" s="56" t="s">
        <v>12</v>
      </c>
      <c r="X721" s="58" t="s">
        <v>13</v>
      </c>
      <c r="Y721" s="58"/>
      <c r="Z721" s="101"/>
      <c r="AA721" s="56" t="s">
        <v>12</v>
      </c>
      <c r="AB721" s="58" t="s">
        <v>13</v>
      </c>
      <c r="AC721" s="58"/>
      <c r="AD721" s="107"/>
      <c r="AE721" s="56" t="s">
        <v>12</v>
      </c>
      <c r="AF721" s="58" t="s">
        <v>13</v>
      </c>
      <c r="AG721" s="58"/>
      <c r="AH721" s="1" t="str">
        <f aca="false">IF(AC719="But Not Over",Y716,"")</f>
        <v/>
      </c>
      <c r="AI721" s="81" t="str">
        <f aca="false">IF(AC719="But Not Over",VLOOKUP(AH721,'CPI Data'!$A$19:$N$117,14),"")</f>
        <v/>
      </c>
    </row>
    <row r="722" customFormat="false" ht="12" hidden="false" customHeight="false" outlineLevel="0" collapsed="false">
      <c r="A722" s="59" t="s">
        <v>14</v>
      </c>
      <c r="B722" s="60" t="s">
        <v>15</v>
      </c>
      <c r="C722" s="60" t="s">
        <v>16</v>
      </c>
      <c r="D722" s="100"/>
      <c r="E722" s="59" t="s">
        <v>14</v>
      </c>
      <c r="F722" s="60" t="s">
        <v>15</v>
      </c>
      <c r="G722" s="60" t="s">
        <v>16</v>
      </c>
      <c r="H722" s="100"/>
      <c r="I722" s="59" t="s">
        <v>14</v>
      </c>
      <c r="J722" s="60" t="s">
        <v>15</v>
      </c>
      <c r="K722" s="60" t="s">
        <v>16</v>
      </c>
      <c r="L722" s="106"/>
      <c r="M722" s="59" t="s">
        <v>14</v>
      </c>
      <c r="N722" s="60" t="s">
        <v>15</v>
      </c>
      <c r="O722" s="60" t="s">
        <v>16</v>
      </c>
      <c r="S722" s="59" t="s">
        <v>14</v>
      </c>
      <c r="T722" s="61" t="s">
        <v>15</v>
      </c>
      <c r="U722" s="61" t="s">
        <v>16</v>
      </c>
      <c r="V722" s="101"/>
      <c r="W722" s="59" t="s">
        <v>14</v>
      </c>
      <c r="X722" s="61" t="s">
        <v>15</v>
      </c>
      <c r="Y722" s="61" t="s">
        <v>16</v>
      </c>
      <c r="Z722" s="101"/>
      <c r="AA722" s="59" t="s">
        <v>14</v>
      </c>
      <c r="AB722" s="61" t="s">
        <v>15</v>
      </c>
      <c r="AC722" s="61" t="s">
        <v>16</v>
      </c>
      <c r="AD722" s="107"/>
      <c r="AE722" s="59" t="s">
        <v>14</v>
      </c>
      <c r="AF722" s="61" t="s">
        <v>15</v>
      </c>
      <c r="AG722" s="61" t="s">
        <v>16</v>
      </c>
      <c r="AH722" s="1" t="str">
        <f aca="false">IF(AC720="But Not Over",Y717,"")</f>
        <v/>
      </c>
      <c r="AI722" s="81" t="str">
        <f aca="false">IF(AC720="But Not Over",VLOOKUP(AH722,'CPI Data'!$A$19:$N$117,14),"")</f>
        <v/>
      </c>
    </row>
    <row r="723" customFormat="false" ht="12" hidden="false" customHeight="false" outlineLevel="0" collapsed="false">
      <c r="A723" s="91" t="n">
        <v>0.14</v>
      </c>
      <c r="B723" s="95" t="n">
        <v>0</v>
      </c>
      <c r="C723" s="95" t="n">
        <v>1000</v>
      </c>
      <c r="D723" s="95"/>
      <c r="E723" s="91" t="n">
        <v>0.14</v>
      </c>
      <c r="F723" s="95" t="n">
        <v>0</v>
      </c>
      <c r="G723" s="95" t="n">
        <v>500</v>
      </c>
      <c r="H723" s="102"/>
      <c r="I723" s="91" t="n">
        <v>0.14</v>
      </c>
      <c r="J723" s="95" t="n">
        <v>0</v>
      </c>
      <c r="K723" s="95" t="n">
        <v>500</v>
      </c>
      <c r="L723" s="104"/>
      <c r="M723" s="91" t="n">
        <v>0.14</v>
      </c>
      <c r="N723" s="95" t="n">
        <v>0</v>
      </c>
      <c r="O723" s="95" t="n">
        <v>1000</v>
      </c>
      <c r="S723" s="91" t="n">
        <v>0.14</v>
      </c>
      <c r="T723" s="79" t="n">
        <f aca="false">B723*$AI$23/$AI$724</f>
        <v>0</v>
      </c>
      <c r="U723" s="79" t="n">
        <f aca="false">C723*$AI$23/$AI$724</f>
        <v>5492.67942583732</v>
      </c>
      <c r="V723" s="84" t="n">
        <f aca="false">D723*$AI$23/$AI$724</f>
        <v>0</v>
      </c>
      <c r="W723" s="91" t="n">
        <v>0.14</v>
      </c>
      <c r="X723" s="79" t="n">
        <f aca="false">F723*$AI$23/$AI$724</f>
        <v>0</v>
      </c>
      <c r="Y723" s="79" t="n">
        <f aca="false">G723*$AI$23/$AI$724</f>
        <v>2746.33971291866</v>
      </c>
      <c r="Z723" s="84" t="n">
        <f aca="false">H723*$AI$23/$AI$724</f>
        <v>0</v>
      </c>
      <c r="AA723" s="91" t="n">
        <v>0.14</v>
      </c>
      <c r="AB723" s="79" t="n">
        <f aca="false">J723*$AI$23/$AI$724</f>
        <v>0</v>
      </c>
      <c r="AC723" s="79" t="n">
        <f aca="false">K723*$AI$23/$AI$724</f>
        <v>2746.33971291866</v>
      </c>
      <c r="AD723" s="84" t="n">
        <f aca="false">L723*$AI$23/$AI$724</f>
        <v>0</v>
      </c>
      <c r="AE723" s="91" t="n">
        <v>0.14</v>
      </c>
      <c r="AF723" s="79" t="n">
        <f aca="false">N723*$AI$23/$AI$724</f>
        <v>0</v>
      </c>
      <c r="AG723" s="79" t="n">
        <f aca="false">O723*$AI$23/$AI$724</f>
        <v>5492.67942583732</v>
      </c>
      <c r="AH723" s="1" t="str">
        <f aca="false">IF(AC721="But Not Over",Y718,"")</f>
        <v/>
      </c>
      <c r="AI723" s="81" t="str">
        <f aca="false">IF(AC721="But Not Over",VLOOKUP(AH723,'CPI Data'!$A$19:$N$117,14),"")</f>
        <v/>
      </c>
    </row>
    <row r="724" customFormat="false" ht="12" hidden="false" customHeight="false" outlineLevel="0" collapsed="false">
      <c r="A724" s="91" t="n">
        <v>0.15</v>
      </c>
      <c r="B724" s="95" t="n">
        <v>1000</v>
      </c>
      <c r="C724" s="95" t="n">
        <v>2000</v>
      </c>
      <c r="D724" s="95"/>
      <c r="E724" s="91" t="n">
        <v>0.15</v>
      </c>
      <c r="F724" s="95" t="n">
        <v>500</v>
      </c>
      <c r="G724" s="95" t="n">
        <v>1000</v>
      </c>
      <c r="H724" s="102"/>
      <c r="I724" s="91" t="n">
        <v>0.15</v>
      </c>
      <c r="J724" s="95" t="n">
        <v>500</v>
      </c>
      <c r="K724" s="95" t="n">
        <v>1000</v>
      </c>
      <c r="L724" s="104"/>
      <c r="M724" s="91" t="n">
        <v>0.16</v>
      </c>
      <c r="N724" s="95" t="n">
        <v>1000</v>
      </c>
      <c r="O724" s="95" t="n">
        <v>2000</v>
      </c>
      <c r="S724" s="91" t="n">
        <v>0.15</v>
      </c>
      <c r="T724" s="79" t="n">
        <f aca="false">B724*$AI$23/$AI$724</f>
        <v>5492.67942583732</v>
      </c>
      <c r="U724" s="79" t="n">
        <f aca="false">C724*$AI$23/$AI$724</f>
        <v>10985.3588516746</v>
      </c>
      <c r="V724" s="84"/>
      <c r="W724" s="91" t="n">
        <v>0.15</v>
      </c>
      <c r="X724" s="79" t="n">
        <f aca="false">F724*$AI$23/$AI$724</f>
        <v>2746.33971291866</v>
      </c>
      <c r="Y724" s="79" t="n">
        <f aca="false">G724*$AI$23/$AI$724</f>
        <v>5492.67942583732</v>
      </c>
      <c r="Z724" s="80"/>
      <c r="AA724" s="91" t="n">
        <v>0.15</v>
      </c>
      <c r="AB724" s="79" t="n">
        <f aca="false">J724*$AI$23/$AI$724</f>
        <v>2746.33971291866</v>
      </c>
      <c r="AC724" s="79" t="n">
        <f aca="false">K724*$AI$23/$AI$724</f>
        <v>5492.67942583732</v>
      </c>
      <c r="AD724" s="105"/>
      <c r="AE724" s="91" t="n">
        <v>0.16</v>
      </c>
      <c r="AF724" s="79" t="n">
        <f aca="false">N724*$AI$23/$AI$724</f>
        <v>5492.67942583732</v>
      </c>
      <c r="AG724" s="79" t="n">
        <f aca="false">O724*$AI$23/$AI$724</f>
        <v>10985.3588516746</v>
      </c>
      <c r="AH724" s="1" t="n">
        <f aca="false">IF(AC722="But Not Over",Y719,"")</f>
        <v>1972</v>
      </c>
      <c r="AI724" s="81" t="n">
        <f aca="false">IF(AC722="But Not Over",VLOOKUP(AH724,'CPI Data'!$A$19:$N$117,14),"")</f>
        <v>41.8</v>
      </c>
    </row>
    <row r="725" customFormat="false" ht="12" hidden="false" customHeight="false" outlineLevel="0" collapsed="false">
      <c r="A725" s="91" t="n">
        <v>0.16</v>
      </c>
      <c r="B725" s="95" t="n">
        <v>2000</v>
      </c>
      <c r="C725" s="95" t="n">
        <v>3000</v>
      </c>
      <c r="D725" s="95"/>
      <c r="E725" s="91" t="n">
        <v>0.16</v>
      </c>
      <c r="F725" s="95" t="n">
        <v>1000</v>
      </c>
      <c r="G725" s="95" t="n">
        <v>1500</v>
      </c>
      <c r="H725" s="102"/>
      <c r="I725" s="91" t="n">
        <v>0.16</v>
      </c>
      <c r="J725" s="95" t="n">
        <v>1000</v>
      </c>
      <c r="K725" s="95" t="n">
        <v>1500</v>
      </c>
      <c r="L725" s="104"/>
      <c r="M725" s="91" t="n">
        <v>0.18</v>
      </c>
      <c r="N725" s="95" t="n">
        <v>2000</v>
      </c>
      <c r="O725" s="95" t="n">
        <v>4000</v>
      </c>
      <c r="S725" s="91" t="n">
        <v>0.16</v>
      </c>
      <c r="T725" s="79" t="n">
        <f aca="false">B725*$AI$23/$AI$724</f>
        <v>10985.3588516746</v>
      </c>
      <c r="U725" s="79" t="n">
        <f aca="false">C725*$AI$23/$AI$724</f>
        <v>16478.038277512</v>
      </c>
      <c r="V725" s="84"/>
      <c r="W725" s="91" t="n">
        <v>0.16</v>
      </c>
      <c r="X725" s="79" t="n">
        <f aca="false">F725*$AI$23/$AI$724</f>
        <v>5492.67942583732</v>
      </c>
      <c r="Y725" s="79" t="n">
        <f aca="false">G725*$AI$23/$AI$724</f>
        <v>8239.01913875598</v>
      </c>
      <c r="Z725" s="80"/>
      <c r="AA725" s="91" t="n">
        <v>0.16</v>
      </c>
      <c r="AB725" s="79" t="n">
        <f aca="false">J725*$AI$23/$AI$724</f>
        <v>5492.67942583732</v>
      </c>
      <c r="AC725" s="79" t="n">
        <f aca="false">K725*$AI$23/$AI$724</f>
        <v>8239.01913875598</v>
      </c>
      <c r="AD725" s="105"/>
      <c r="AE725" s="91" t="n">
        <v>0.18</v>
      </c>
      <c r="AF725" s="79" t="n">
        <f aca="false">N725*$AI$23/$AI$724</f>
        <v>10985.3588516746</v>
      </c>
      <c r="AG725" s="79" t="n">
        <f aca="false">O725*$AI$23/$AI$724</f>
        <v>21970.7177033493</v>
      </c>
      <c r="AH725" s="1" t="str">
        <f aca="false">IF(AC723="But Not Over",Y720,"")</f>
        <v/>
      </c>
      <c r="AI725" s="81" t="str">
        <f aca="false">IF(AC723="But Not Over",VLOOKUP(AH725,'CPI Data'!$A$19:$N$117,14),"")</f>
        <v/>
      </c>
    </row>
    <row r="726" customFormat="false" ht="12" hidden="false" customHeight="false" outlineLevel="0" collapsed="false">
      <c r="A726" s="91" t="n">
        <v>0.17</v>
      </c>
      <c r="B726" s="95" t="n">
        <v>3000</v>
      </c>
      <c r="C726" s="95" t="n">
        <v>4000</v>
      </c>
      <c r="D726" s="95"/>
      <c r="E726" s="91" t="n">
        <v>0.17</v>
      </c>
      <c r="F726" s="95" t="n">
        <v>1500</v>
      </c>
      <c r="G726" s="95" t="n">
        <v>2000</v>
      </c>
      <c r="H726" s="102"/>
      <c r="I726" s="91" t="n">
        <v>0.17</v>
      </c>
      <c r="J726" s="95" t="n">
        <v>1500</v>
      </c>
      <c r="K726" s="95" t="n">
        <v>2000</v>
      </c>
      <c r="L726" s="104"/>
      <c r="M726" s="91" t="n">
        <v>0.19</v>
      </c>
      <c r="N726" s="95" t="n">
        <v>4000</v>
      </c>
      <c r="O726" s="95" t="n">
        <v>6000</v>
      </c>
      <c r="S726" s="91" t="n">
        <v>0.17</v>
      </c>
      <c r="T726" s="79" t="n">
        <f aca="false">B726*$AI$23/$AI$724</f>
        <v>16478.038277512</v>
      </c>
      <c r="U726" s="79" t="n">
        <f aca="false">C726*$AI$23/$AI$724</f>
        <v>21970.7177033493</v>
      </c>
      <c r="V726" s="84"/>
      <c r="W726" s="91" t="n">
        <v>0.17</v>
      </c>
      <c r="X726" s="79" t="n">
        <f aca="false">F726*$AI$23/$AI$724</f>
        <v>8239.01913875598</v>
      </c>
      <c r="Y726" s="79" t="n">
        <f aca="false">G726*$AI$23/$AI$724</f>
        <v>10985.3588516746</v>
      </c>
      <c r="Z726" s="80"/>
      <c r="AA726" s="91" t="n">
        <v>0.17</v>
      </c>
      <c r="AB726" s="79" t="n">
        <f aca="false">J726*$AI$23/$AI$724</f>
        <v>8239.01913875598</v>
      </c>
      <c r="AC726" s="79" t="n">
        <f aca="false">K726*$AI$23/$AI$724</f>
        <v>10985.3588516746</v>
      </c>
      <c r="AD726" s="105"/>
      <c r="AE726" s="91" t="n">
        <v>0.19</v>
      </c>
      <c r="AF726" s="79" t="n">
        <f aca="false">N726*$AI$23/$AI$724</f>
        <v>21970.7177033493</v>
      </c>
      <c r="AG726" s="79" t="n">
        <f aca="false">O726*$AI$23/$AI$724</f>
        <v>32956.0765550239</v>
      </c>
      <c r="AH726" s="1" t="str">
        <f aca="false">IF(AC724="But Not Over",Y721,"")</f>
        <v/>
      </c>
      <c r="AI726" s="81" t="str">
        <f aca="false">IF(AC724="But Not Over",VLOOKUP(AH726,'CPI Data'!$A$19:$N$117,14),"")</f>
        <v/>
      </c>
    </row>
    <row r="727" customFormat="false" ht="12" hidden="false" customHeight="false" outlineLevel="0" collapsed="false">
      <c r="A727" s="91" t="n">
        <v>0.19</v>
      </c>
      <c r="B727" s="95" t="n">
        <v>4000</v>
      </c>
      <c r="C727" s="95" t="n">
        <v>8000</v>
      </c>
      <c r="D727" s="95"/>
      <c r="E727" s="91" t="n">
        <v>0.19</v>
      </c>
      <c r="F727" s="95" t="n">
        <v>2000</v>
      </c>
      <c r="G727" s="95" t="n">
        <v>4000</v>
      </c>
      <c r="H727" s="102"/>
      <c r="I727" s="91" t="n">
        <v>0.19</v>
      </c>
      <c r="J727" s="95" t="n">
        <v>2000</v>
      </c>
      <c r="K727" s="95" t="n">
        <v>4000</v>
      </c>
      <c r="L727" s="104"/>
      <c r="M727" s="91" t="n">
        <v>0.22</v>
      </c>
      <c r="N727" s="95" t="n">
        <v>6000</v>
      </c>
      <c r="O727" s="95" t="n">
        <v>8000</v>
      </c>
      <c r="S727" s="91" t="n">
        <v>0.19</v>
      </c>
      <c r="T727" s="79" t="n">
        <f aca="false">B727*$AI$23/$AI$724</f>
        <v>21970.7177033493</v>
      </c>
      <c r="U727" s="79" t="n">
        <f aca="false">C727*$AI$23/$AI$724</f>
        <v>43941.4354066986</v>
      </c>
      <c r="V727" s="84"/>
      <c r="W727" s="91" t="n">
        <v>0.19</v>
      </c>
      <c r="X727" s="79" t="n">
        <f aca="false">F727*$AI$23/$AI$724</f>
        <v>10985.3588516746</v>
      </c>
      <c r="Y727" s="79" t="n">
        <f aca="false">G727*$AI$23/$AI$724</f>
        <v>21970.7177033493</v>
      </c>
      <c r="Z727" s="80"/>
      <c r="AA727" s="91" t="n">
        <v>0.19</v>
      </c>
      <c r="AB727" s="79" t="n">
        <f aca="false">J727*$AI$23/$AI$724</f>
        <v>10985.3588516746</v>
      </c>
      <c r="AC727" s="79" t="n">
        <f aca="false">K727*$AI$23/$AI$724</f>
        <v>21970.7177033493</v>
      </c>
      <c r="AD727" s="105"/>
      <c r="AE727" s="91" t="n">
        <v>0.22</v>
      </c>
      <c r="AF727" s="79" t="n">
        <f aca="false">N727*$AI$23/$AI$724</f>
        <v>32956.0765550239</v>
      </c>
      <c r="AG727" s="79" t="n">
        <f aca="false">O727*$AI$23/$AI$724</f>
        <v>43941.4354066986</v>
      </c>
      <c r="AH727" s="1" t="str">
        <f aca="false">IF(AC725="But Not Over",Y722,"")</f>
        <v/>
      </c>
      <c r="AI727" s="81" t="str">
        <f aca="false">IF(AC725="But Not Over",VLOOKUP(AH727,'CPI Data'!$A$19:$N$117,14),"")</f>
        <v/>
      </c>
    </row>
    <row r="728" customFormat="false" ht="12" hidden="false" customHeight="false" outlineLevel="0" collapsed="false">
      <c r="A728" s="91" t="n">
        <v>0.22</v>
      </c>
      <c r="B728" s="95" t="n">
        <v>8000</v>
      </c>
      <c r="C728" s="95" t="n">
        <v>12000</v>
      </c>
      <c r="D728" s="95"/>
      <c r="E728" s="91" t="n">
        <v>0.22</v>
      </c>
      <c r="F728" s="95" t="n">
        <v>4000</v>
      </c>
      <c r="G728" s="95" t="n">
        <v>6000</v>
      </c>
      <c r="H728" s="102"/>
      <c r="I728" s="91" t="n">
        <v>0.21</v>
      </c>
      <c r="J728" s="95" t="n">
        <v>4000</v>
      </c>
      <c r="K728" s="95" t="n">
        <v>6000</v>
      </c>
      <c r="L728" s="104"/>
      <c r="M728" s="91" t="n">
        <v>0.23</v>
      </c>
      <c r="N728" s="95" t="n">
        <v>8000</v>
      </c>
      <c r="O728" s="95" t="n">
        <v>10000</v>
      </c>
      <c r="S728" s="91" t="n">
        <v>0.22</v>
      </c>
      <c r="T728" s="79" t="n">
        <f aca="false">B728*$AI$23/$AI$724</f>
        <v>43941.4354066986</v>
      </c>
      <c r="U728" s="79" t="n">
        <f aca="false">C728*$AI$23/$AI$724</f>
        <v>65912.1531100478</v>
      </c>
      <c r="V728" s="84"/>
      <c r="W728" s="91" t="n">
        <v>0.22</v>
      </c>
      <c r="X728" s="79" t="n">
        <f aca="false">F728*$AI$23/$AI$724</f>
        <v>21970.7177033493</v>
      </c>
      <c r="Y728" s="79" t="n">
        <f aca="false">G728*$AI$23/$AI$724</f>
        <v>32956.0765550239</v>
      </c>
      <c r="Z728" s="80"/>
      <c r="AA728" s="91" t="n">
        <v>0.21</v>
      </c>
      <c r="AB728" s="79" t="n">
        <f aca="false">J728*$AI$23/$AI$724</f>
        <v>21970.7177033493</v>
      </c>
      <c r="AC728" s="79" t="n">
        <f aca="false">K728*$AI$23/$AI$724</f>
        <v>32956.0765550239</v>
      </c>
      <c r="AD728" s="105"/>
      <c r="AE728" s="91" t="n">
        <v>0.23</v>
      </c>
      <c r="AF728" s="79" t="n">
        <f aca="false">N728*$AI$23/$AI$724</f>
        <v>43941.4354066986</v>
      </c>
      <c r="AG728" s="79" t="n">
        <f aca="false">O728*$AI$23/$AI$724</f>
        <v>54926.7942583732</v>
      </c>
      <c r="AH728" s="1" t="str">
        <f aca="false">IF(AC726="But Not Over",Y723,"")</f>
        <v/>
      </c>
      <c r="AI728" s="81" t="str">
        <f aca="false">IF(AC726="But Not Over",VLOOKUP(AH728,'CPI Data'!$A$19:$N$117,14),"")</f>
        <v/>
      </c>
    </row>
    <row r="729" customFormat="false" ht="12" hidden="false" customHeight="false" outlineLevel="0" collapsed="false">
      <c r="A729" s="91" t="n">
        <v>0.25</v>
      </c>
      <c r="B729" s="95" t="n">
        <v>12000</v>
      </c>
      <c r="C729" s="95" t="n">
        <v>16000</v>
      </c>
      <c r="D729" s="95"/>
      <c r="E729" s="91" t="n">
        <v>0.25</v>
      </c>
      <c r="F729" s="95" t="n">
        <v>6000</v>
      </c>
      <c r="G729" s="95" t="n">
        <v>8000</v>
      </c>
      <c r="H729" s="102"/>
      <c r="I729" s="91" t="n">
        <v>0.24</v>
      </c>
      <c r="J729" s="95" t="n">
        <v>6000</v>
      </c>
      <c r="K729" s="95" t="n">
        <v>8000</v>
      </c>
      <c r="L729" s="104"/>
      <c r="M729" s="91" t="n">
        <v>0.25</v>
      </c>
      <c r="N729" s="95" t="n">
        <v>10000</v>
      </c>
      <c r="O729" s="95" t="n">
        <v>12000</v>
      </c>
      <c r="S729" s="91" t="n">
        <v>0.25</v>
      </c>
      <c r="T729" s="79" t="n">
        <f aca="false">B729*$AI$23/$AI$724</f>
        <v>65912.1531100478</v>
      </c>
      <c r="U729" s="79" t="n">
        <f aca="false">C729*$AI$23/$AI$724</f>
        <v>87882.8708133971</v>
      </c>
      <c r="V729" s="84"/>
      <c r="W729" s="91" t="n">
        <v>0.25</v>
      </c>
      <c r="X729" s="79" t="n">
        <f aca="false">F729*$AI$23/$AI$724</f>
        <v>32956.0765550239</v>
      </c>
      <c r="Y729" s="79" t="n">
        <f aca="false">G729*$AI$23/$AI$724</f>
        <v>43941.4354066986</v>
      </c>
      <c r="Z729" s="80"/>
      <c r="AA729" s="91" t="n">
        <v>0.24</v>
      </c>
      <c r="AB729" s="79" t="n">
        <f aca="false">J729*$AI$23/$AI$724</f>
        <v>32956.0765550239</v>
      </c>
      <c r="AC729" s="79" t="n">
        <f aca="false">K729*$AI$23/$AI$724</f>
        <v>43941.4354066986</v>
      </c>
      <c r="AD729" s="105"/>
      <c r="AE729" s="91" t="n">
        <v>0.25</v>
      </c>
      <c r="AF729" s="79" t="n">
        <f aca="false">N729*$AI$23/$AI$724</f>
        <v>54926.7942583732</v>
      </c>
      <c r="AG729" s="79" t="n">
        <f aca="false">O729*$AI$23/$AI$724</f>
        <v>65912.1531100478</v>
      </c>
      <c r="AH729" s="1" t="str">
        <f aca="false">IF(AC727="But Not Over",Y724,"")</f>
        <v/>
      </c>
      <c r="AI729" s="81" t="str">
        <f aca="false">IF(AC727="But Not Over",VLOOKUP(AH729,'CPI Data'!$A$19:$N$117,14),"")</f>
        <v/>
      </c>
    </row>
    <row r="730" customFormat="false" ht="12" hidden="false" customHeight="false" outlineLevel="0" collapsed="false">
      <c r="A730" s="91" t="n">
        <v>0.28</v>
      </c>
      <c r="B730" s="95" t="n">
        <v>16000</v>
      </c>
      <c r="C730" s="95" t="n">
        <v>20000</v>
      </c>
      <c r="D730" s="95"/>
      <c r="E730" s="91" t="n">
        <v>0.28</v>
      </c>
      <c r="F730" s="95" t="n">
        <v>8000</v>
      </c>
      <c r="G730" s="95" t="n">
        <v>10000</v>
      </c>
      <c r="H730" s="102"/>
      <c r="I730" s="91" t="n">
        <v>0.25</v>
      </c>
      <c r="J730" s="95" t="n">
        <v>8000</v>
      </c>
      <c r="K730" s="95" t="n">
        <v>10000</v>
      </c>
      <c r="L730" s="104"/>
      <c r="M730" s="91" t="n">
        <v>0.27</v>
      </c>
      <c r="N730" s="95" t="n">
        <v>12000</v>
      </c>
      <c r="O730" s="95" t="n">
        <v>14000</v>
      </c>
      <c r="S730" s="91" t="n">
        <v>0.28</v>
      </c>
      <c r="T730" s="79" t="n">
        <f aca="false">B730*$AI$23/$AI$724</f>
        <v>87882.8708133971</v>
      </c>
      <c r="U730" s="79" t="n">
        <f aca="false">C730*$AI$23/$AI$724</f>
        <v>109853.588516746</v>
      </c>
      <c r="V730" s="84"/>
      <c r="W730" s="91" t="n">
        <v>0.28</v>
      </c>
      <c r="X730" s="79" t="n">
        <f aca="false">F730*$AI$23/$AI$724</f>
        <v>43941.4354066986</v>
      </c>
      <c r="Y730" s="79" t="n">
        <f aca="false">G730*$AI$23/$AI$724</f>
        <v>54926.7942583732</v>
      </c>
      <c r="Z730" s="80"/>
      <c r="AA730" s="91" t="n">
        <v>0.25</v>
      </c>
      <c r="AB730" s="79" t="n">
        <f aca="false">J730*$AI$23/$AI$724</f>
        <v>43941.4354066986</v>
      </c>
      <c r="AC730" s="79" t="n">
        <f aca="false">K730*$AI$23/$AI$724</f>
        <v>54926.7942583732</v>
      </c>
      <c r="AD730" s="105"/>
      <c r="AE730" s="91" t="n">
        <v>0.27</v>
      </c>
      <c r="AF730" s="79" t="n">
        <f aca="false">N730*$AI$23/$AI$724</f>
        <v>65912.1531100478</v>
      </c>
      <c r="AG730" s="79" t="n">
        <f aca="false">O730*$AI$23/$AI$724</f>
        <v>76897.5119617225</v>
      </c>
      <c r="AH730" s="1" t="str">
        <f aca="false">IF(AC728="But Not Over",Y725,"")</f>
        <v/>
      </c>
      <c r="AI730" s="81" t="str">
        <f aca="false">IF(AC728="But Not Over",VLOOKUP(AH730,'CPI Data'!$A$19:$N$117,14),"")</f>
        <v/>
      </c>
    </row>
    <row r="731" customFormat="false" ht="12" hidden="false" customHeight="false" outlineLevel="0" collapsed="false">
      <c r="A731" s="91" t="n">
        <v>0.32</v>
      </c>
      <c r="B731" s="95" t="n">
        <v>20000</v>
      </c>
      <c r="C731" s="95" t="n">
        <v>24000</v>
      </c>
      <c r="D731" s="95"/>
      <c r="E731" s="91" t="n">
        <v>0.32</v>
      </c>
      <c r="F731" s="95" t="n">
        <v>10000</v>
      </c>
      <c r="G731" s="95" t="n">
        <v>12000</v>
      </c>
      <c r="H731" s="102"/>
      <c r="I731" s="91" t="n">
        <v>0.27</v>
      </c>
      <c r="J731" s="95" t="n">
        <v>10000</v>
      </c>
      <c r="K731" s="95" t="n">
        <v>12000</v>
      </c>
      <c r="L731" s="104"/>
      <c r="M731" s="91" t="n">
        <v>0.28</v>
      </c>
      <c r="N731" s="95" t="n">
        <v>14000</v>
      </c>
      <c r="O731" s="95" t="n">
        <v>16000</v>
      </c>
      <c r="S731" s="91" t="n">
        <v>0.32</v>
      </c>
      <c r="T731" s="79" t="n">
        <f aca="false">B731*$AI$23/$AI$724</f>
        <v>109853.588516746</v>
      </c>
      <c r="U731" s="79" t="n">
        <f aca="false">C731*$AI$23/$AI$724</f>
        <v>131824.306220096</v>
      </c>
      <c r="V731" s="84"/>
      <c r="W731" s="91" t="n">
        <v>0.32</v>
      </c>
      <c r="X731" s="79" t="n">
        <f aca="false">F731*$AI$23/$AI$724</f>
        <v>54926.7942583732</v>
      </c>
      <c r="Y731" s="79" t="n">
        <f aca="false">G731*$AI$23/$AI$724</f>
        <v>65912.1531100478</v>
      </c>
      <c r="Z731" s="80"/>
      <c r="AA731" s="91" t="n">
        <v>0.27</v>
      </c>
      <c r="AB731" s="79" t="n">
        <f aca="false">J731*$AI$23/$AI$724</f>
        <v>54926.7942583732</v>
      </c>
      <c r="AC731" s="79" t="n">
        <f aca="false">K731*$AI$23/$AI$724</f>
        <v>65912.1531100478</v>
      </c>
      <c r="AD731" s="105"/>
      <c r="AE731" s="91" t="n">
        <v>0.28</v>
      </c>
      <c r="AF731" s="79" t="n">
        <f aca="false">N731*$AI$23/$AI$724</f>
        <v>76897.5119617225</v>
      </c>
      <c r="AG731" s="79" t="n">
        <f aca="false">O731*$AI$23/$AI$724</f>
        <v>87882.8708133971</v>
      </c>
      <c r="AH731" s="1" t="str">
        <f aca="false">IF(AC729="But Not Over",Y726,"")</f>
        <v/>
      </c>
      <c r="AI731" s="81" t="str">
        <f aca="false">IF(AC729="But Not Over",VLOOKUP(AH731,'CPI Data'!$A$19:$N$117,14),"")</f>
        <v/>
      </c>
    </row>
    <row r="732" customFormat="false" ht="12" hidden="false" customHeight="false" outlineLevel="0" collapsed="false">
      <c r="A732" s="91" t="n">
        <v>0.36</v>
      </c>
      <c r="B732" s="95" t="n">
        <v>24000</v>
      </c>
      <c r="C732" s="95" t="n">
        <v>28000</v>
      </c>
      <c r="D732" s="95"/>
      <c r="E732" s="91" t="n">
        <v>0.36</v>
      </c>
      <c r="F732" s="95" t="n">
        <v>12000</v>
      </c>
      <c r="G732" s="95" t="n">
        <v>14000</v>
      </c>
      <c r="H732" s="102"/>
      <c r="I732" s="91" t="n">
        <v>0.29</v>
      </c>
      <c r="J732" s="95" t="n">
        <v>12000</v>
      </c>
      <c r="K732" s="95" t="n">
        <v>14000</v>
      </c>
      <c r="L732" s="104"/>
      <c r="M732" s="91" t="n">
        <v>0.31</v>
      </c>
      <c r="N732" s="95" t="n">
        <v>16000</v>
      </c>
      <c r="O732" s="95" t="n">
        <v>18000</v>
      </c>
      <c r="S732" s="91" t="n">
        <v>0.36</v>
      </c>
      <c r="T732" s="79" t="n">
        <f aca="false">B732*$AI$23/$AI$724</f>
        <v>131824.306220096</v>
      </c>
      <c r="U732" s="79" t="n">
        <f aca="false">C732*$AI$23/$AI$724</f>
        <v>153795.023923445</v>
      </c>
      <c r="V732" s="84"/>
      <c r="W732" s="91" t="n">
        <v>0.36</v>
      </c>
      <c r="X732" s="79" t="n">
        <f aca="false">F732*$AI$23/$AI$724</f>
        <v>65912.1531100478</v>
      </c>
      <c r="Y732" s="79" t="n">
        <f aca="false">G732*$AI$23/$AI$724</f>
        <v>76897.5119617225</v>
      </c>
      <c r="Z732" s="80"/>
      <c r="AA732" s="91" t="n">
        <v>0.29</v>
      </c>
      <c r="AB732" s="79" t="n">
        <f aca="false">J732*$AI$23/$AI$724</f>
        <v>65912.1531100478</v>
      </c>
      <c r="AC732" s="79" t="n">
        <f aca="false">K732*$AI$23/$AI$724</f>
        <v>76897.5119617225</v>
      </c>
      <c r="AD732" s="105"/>
      <c r="AE732" s="91" t="n">
        <v>0.31</v>
      </c>
      <c r="AF732" s="79" t="n">
        <f aca="false">N732*$AI$23/$AI$724</f>
        <v>87882.8708133971</v>
      </c>
      <c r="AG732" s="79" t="n">
        <f aca="false">O732*$AI$23/$AI$724</f>
        <v>98868.2296650718</v>
      </c>
      <c r="AH732" s="1" t="str">
        <f aca="false">IF(AC730="But Not Over",Y727,"")</f>
        <v/>
      </c>
      <c r="AI732" s="81" t="str">
        <f aca="false">IF(AC730="But Not Over",VLOOKUP(AH732,'CPI Data'!$A$19:$N$117,14),"")</f>
        <v/>
      </c>
    </row>
    <row r="733" customFormat="false" ht="12" hidden="false" customHeight="false" outlineLevel="0" collapsed="false">
      <c r="A733" s="91" t="n">
        <v>0.39</v>
      </c>
      <c r="B733" s="95" t="n">
        <v>28000</v>
      </c>
      <c r="C733" s="95" t="n">
        <v>32000</v>
      </c>
      <c r="D733" s="95"/>
      <c r="E733" s="91" t="n">
        <v>0.39</v>
      </c>
      <c r="F733" s="95" t="n">
        <v>14000</v>
      </c>
      <c r="G733" s="95" t="n">
        <v>16000</v>
      </c>
      <c r="H733" s="102"/>
      <c r="I733" s="91" t="n">
        <v>0.31</v>
      </c>
      <c r="J733" s="95" t="n">
        <v>14000</v>
      </c>
      <c r="K733" s="95" t="n">
        <v>16000</v>
      </c>
      <c r="L733" s="104"/>
      <c r="M733" s="91" t="n">
        <v>0.32</v>
      </c>
      <c r="N733" s="95" t="n">
        <v>18000</v>
      </c>
      <c r="O733" s="95" t="n">
        <v>20000</v>
      </c>
      <c r="S733" s="91" t="n">
        <v>0.39</v>
      </c>
      <c r="T733" s="79" t="n">
        <f aca="false">B733*$AI$23/$AI$724</f>
        <v>153795.023923445</v>
      </c>
      <c r="U733" s="79" t="n">
        <f aca="false">C733*$AI$23/$AI$724</f>
        <v>175765.741626794</v>
      </c>
      <c r="V733" s="84"/>
      <c r="W733" s="91" t="n">
        <v>0.39</v>
      </c>
      <c r="X733" s="79" t="n">
        <f aca="false">F733*$AI$23/$AI$724</f>
        <v>76897.5119617225</v>
      </c>
      <c r="Y733" s="79" t="n">
        <f aca="false">G733*$AI$23/$AI$724</f>
        <v>87882.8708133971</v>
      </c>
      <c r="Z733" s="80"/>
      <c r="AA733" s="91" t="n">
        <v>0.31</v>
      </c>
      <c r="AB733" s="79" t="n">
        <f aca="false">J733*$AI$23/$AI$724</f>
        <v>76897.5119617225</v>
      </c>
      <c r="AC733" s="79" t="n">
        <f aca="false">K733*$AI$23/$AI$724</f>
        <v>87882.8708133971</v>
      </c>
      <c r="AD733" s="105"/>
      <c r="AE733" s="91" t="n">
        <v>0.32</v>
      </c>
      <c r="AF733" s="79" t="n">
        <f aca="false">N733*$AI$23/$AI$724</f>
        <v>98868.2296650718</v>
      </c>
      <c r="AG733" s="79" t="n">
        <f aca="false">O733*$AI$23/$AI$724</f>
        <v>109853.588516746</v>
      </c>
      <c r="AH733" s="1" t="str">
        <f aca="false">IF(AC731="But Not Over",Y728,"")</f>
        <v/>
      </c>
      <c r="AI733" s="81" t="str">
        <f aca="false">IF(AC731="But Not Over",VLOOKUP(AH733,'CPI Data'!$A$19:$N$117,14),"")</f>
        <v/>
      </c>
    </row>
    <row r="734" customFormat="false" ht="12" hidden="false" customHeight="false" outlineLevel="0" collapsed="false">
      <c r="A734" s="91" t="n">
        <v>0.42</v>
      </c>
      <c r="B734" s="95" t="n">
        <v>32000</v>
      </c>
      <c r="C734" s="95" t="n">
        <v>36000</v>
      </c>
      <c r="D734" s="95"/>
      <c r="E734" s="91" t="n">
        <v>0.42</v>
      </c>
      <c r="F734" s="95" t="n">
        <v>16000</v>
      </c>
      <c r="G734" s="95" t="n">
        <v>18000</v>
      </c>
      <c r="H734" s="102"/>
      <c r="I734" s="91" t="n">
        <v>0.34</v>
      </c>
      <c r="J734" s="95" t="n">
        <v>16000</v>
      </c>
      <c r="K734" s="95" t="n">
        <v>18000</v>
      </c>
      <c r="L734" s="104"/>
      <c r="M734" s="91" t="n">
        <v>0.35</v>
      </c>
      <c r="N734" s="95" t="n">
        <v>20000</v>
      </c>
      <c r="O734" s="95" t="n">
        <v>22000</v>
      </c>
      <c r="S734" s="91" t="n">
        <v>0.42</v>
      </c>
      <c r="T734" s="79" t="n">
        <f aca="false">B734*$AI$23/$AI$724</f>
        <v>175765.741626794</v>
      </c>
      <c r="U734" s="79" t="n">
        <f aca="false">C734*$AI$23/$AI$724</f>
        <v>197736.459330144</v>
      </c>
      <c r="V734" s="84"/>
      <c r="W734" s="91" t="n">
        <v>0.42</v>
      </c>
      <c r="X734" s="79" t="n">
        <f aca="false">F734*$AI$23/$AI$724</f>
        <v>87882.8708133971</v>
      </c>
      <c r="Y734" s="79" t="n">
        <f aca="false">G734*$AI$23/$AI$724</f>
        <v>98868.2296650718</v>
      </c>
      <c r="Z734" s="80"/>
      <c r="AA734" s="91" t="n">
        <v>0.34</v>
      </c>
      <c r="AB734" s="79" t="n">
        <f aca="false">J734*$AI$23/$AI$724</f>
        <v>87882.8708133971</v>
      </c>
      <c r="AC734" s="79" t="n">
        <f aca="false">K734*$AI$23/$AI$724</f>
        <v>98868.2296650718</v>
      </c>
      <c r="AD734" s="105"/>
      <c r="AE734" s="91" t="n">
        <v>0.35</v>
      </c>
      <c r="AF734" s="79" t="n">
        <f aca="false">N734*$AI$23/$AI$724</f>
        <v>109853.588516746</v>
      </c>
      <c r="AG734" s="79" t="n">
        <f aca="false">O734*$AI$23/$AI$724</f>
        <v>120838.947368421</v>
      </c>
      <c r="AH734" s="1" t="str">
        <f aca="false">IF(AC732="But Not Over",Y729,"")</f>
        <v/>
      </c>
      <c r="AI734" s="81" t="str">
        <f aca="false">IF(AC732="But Not Over",VLOOKUP(AH734,'CPI Data'!$A$19:$N$117,14),"")</f>
        <v/>
      </c>
    </row>
    <row r="735" customFormat="false" ht="12" hidden="false" customHeight="false" outlineLevel="0" collapsed="false">
      <c r="A735" s="91" t="n">
        <v>0.45</v>
      </c>
      <c r="B735" s="95" t="n">
        <v>36000</v>
      </c>
      <c r="C735" s="92" t="n">
        <v>40000</v>
      </c>
      <c r="D735" s="92"/>
      <c r="E735" s="91" t="n">
        <v>0.45</v>
      </c>
      <c r="F735" s="95" t="n">
        <v>18000</v>
      </c>
      <c r="G735" s="92" t="n">
        <v>20000</v>
      </c>
      <c r="H735" s="102"/>
      <c r="I735" s="91" t="n">
        <v>0.36</v>
      </c>
      <c r="J735" s="95" t="n">
        <v>18000</v>
      </c>
      <c r="K735" s="92" t="n">
        <v>20000</v>
      </c>
      <c r="L735" s="103"/>
      <c r="M735" s="91" t="n">
        <v>0.36</v>
      </c>
      <c r="N735" s="95" t="n">
        <v>22000</v>
      </c>
      <c r="O735" s="92" t="n">
        <v>24000</v>
      </c>
      <c r="S735" s="91" t="n">
        <v>0.45</v>
      </c>
      <c r="T735" s="79" t="n">
        <f aca="false">B735*$AI$23/$AI$724</f>
        <v>197736.459330144</v>
      </c>
      <c r="U735" s="79" t="n">
        <f aca="false">C735*$AI$23/$AI$724</f>
        <v>219707.177033493</v>
      </c>
      <c r="W735" s="91" t="n">
        <v>0.45</v>
      </c>
      <c r="X735" s="79" t="n">
        <f aca="false">F735*$AI$23/$AI$724</f>
        <v>98868.2296650718</v>
      </c>
      <c r="Y735" s="79" t="n">
        <f aca="false">G735*$AI$23/$AI$724</f>
        <v>109853.588516746</v>
      </c>
      <c r="Z735" s="80"/>
      <c r="AA735" s="91" t="n">
        <v>0.36</v>
      </c>
      <c r="AB735" s="79" t="n">
        <f aca="false">J735*$AI$23/$AI$724</f>
        <v>98868.2296650718</v>
      </c>
      <c r="AC735" s="79" t="n">
        <f aca="false">K735*$AI$23/$AI$724</f>
        <v>109853.588516746</v>
      </c>
      <c r="AD735" s="98"/>
      <c r="AE735" s="91" t="n">
        <v>0.36</v>
      </c>
      <c r="AF735" s="79" t="n">
        <f aca="false">N735*$AI$23/$AI$724</f>
        <v>120838.947368421</v>
      </c>
      <c r="AG735" s="79" t="n">
        <f aca="false">O735*$AI$23/$AI$724</f>
        <v>131824.306220096</v>
      </c>
      <c r="AH735" s="1" t="str">
        <f aca="false">IF(AC733="But Not Over",Y730,"")</f>
        <v/>
      </c>
      <c r="AI735" s="81" t="str">
        <f aca="false">IF(AC733="But Not Over",VLOOKUP(AH735,'CPI Data'!$A$19:$N$117,14),"")</f>
        <v/>
      </c>
    </row>
    <row r="736" customFormat="false" ht="12" hidden="false" customHeight="false" outlineLevel="0" collapsed="false">
      <c r="A736" s="91" t="n">
        <v>0.48</v>
      </c>
      <c r="B736" s="92" t="n">
        <v>40000</v>
      </c>
      <c r="C736" s="92" t="n">
        <v>44000</v>
      </c>
      <c r="D736" s="92"/>
      <c r="E736" s="91" t="n">
        <v>0.48</v>
      </c>
      <c r="F736" s="92" t="n">
        <v>20000</v>
      </c>
      <c r="G736" s="92" t="n">
        <v>22000</v>
      </c>
      <c r="H736" s="102"/>
      <c r="I736" s="91" t="n">
        <v>0.38</v>
      </c>
      <c r="J736" s="92" t="n">
        <v>20000</v>
      </c>
      <c r="K736" s="92" t="n">
        <v>22000</v>
      </c>
      <c r="L736" s="103"/>
      <c r="M736" s="91" t="n">
        <v>0.38</v>
      </c>
      <c r="N736" s="92" t="n">
        <v>24000</v>
      </c>
      <c r="O736" s="92" t="n">
        <v>26000</v>
      </c>
      <c r="S736" s="91" t="n">
        <v>0.48</v>
      </c>
      <c r="T736" s="79" t="n">
        <f aca="false">B736*$AI$23/$AI$724</f>
        <v>219707.177033493</v>
      </c>
      <c r="U736" s="79" t="n">
        <f aca="false">C736*$AI$23/$AI$724</f>
        <v>241677.894736842</v>
      </c>
      <c r="W736" s="91" t="n">
        <v>0.48</v>
      </c>
      <c r="X736" s="79" t="n">
        <f aca="false">F736*$AI$23/$AI$724</f>
        <v>109853.588516746</v>
      </c>
      <c r="Y736" s="79" t="n">
        <f aca="false">G736*$AI$23/$AI$724</f>
        <v>120838.947368421</v>
      </c>
      <c r="Z736" s="80"/>
      <c r="AA736" s="91" t="n">
        <v>0.38</v>
      </c>
      <c r="AB736" s="79" t="n">
        <f aca="false">J736*$AI$23/$AI$724</f>
        <v>109853.588516746</v>
      </c>
      <c r="AC736" s="79" t="n">
        <f aca="false">K736*$AI$23/$AI$724</f>
        <v>120838.947368421</v>
      </c>
      <c r="AD736" s="98"/>
      <c r="AE736" s="91" t="n">
        <v>0.38</v>
      </c>
      <c r="AF736" s="79" t="n">
        <f aca="false">N736*$AI$23/$AI$724</f>
        <v>131824.306220096</v>
      </c>
      <c r="AG736" s="79" t="n">
        <f aca="false">O736*$AI$23/$AI$724</f>
        <v>142809.66507177</v>
      </c>
      <c r="AH736" s="1" t="str">
        <f aca="false">IF(AC734="But Not Over",Y731,"")</f>
        <v/>
      </c>
      <c r="AI736" s="81" t="str">
        <f aca="false">IF(AC734="But Not Over",VLOOKUP(AH736,'CPI Data'!$A$19:$N$117,14),"")</f>
        <v/>
      </c>
    </row>
    <row r="737" customFormat="false" ht="12" hidden="false" customHeight="false" outlineLevel="0" collapsed="false">
      <c r="A737" s="91" t="n">
        <v>0.5</v>
      </c>
      <c r="B737" s="92" t="n">
        <v>44000</v>
      </c>
      <c r="C737" s="92" t="n">
        <v>52000</v>
      </c>
      <c r="D737" s="92"/>
      <c r="E737" s="91" t="n">
        <v>0.5</v>
      </c>
      <c r="F737" s="92" t="n">
        <v>22000</v>
      </c>
      <c r="G737" s="92" t="n">
        <v>26000</v>
      </c>
      <c r="H737" s="102"/>
      <c r="I737" s="91" t="n">
        <v>0.4</v>
      </c>
      <c r="J737" s="92" t="n">
        <v>22000</v>
      </c>
      <c r="K737" s="92" t="n">
        <v>26000</v>
      </c>
      <c r="L737" s="103"/>
      <c r="M737" s="91" t="n">
        <v>0.41</v>
      </c>
      <c r="N737" s="92" t="n">
        <v>26000</v>
      </c>
      <c r="O737" s="92" t="n">
        <v>28000</v>
      </c>
      <c r="S737" s="91" t="n">
        <v>0.5</v>
      </c>
      <c r="T737" s="79" t="n">
        <f aca="false">B737*$AI$23/$AI$724</f>
        <v>241677.894736842</v>
      </c>
      <c r="U737" s="79" t="n">
        <f aca="false">C737*$AI$23/$AI$724</f>
        <v>285619.330143541</v>
      </c>
      <c r="W737" s="91" t="n">
        <v>0.5</v>
      </c>
      <c r="X737" s="79" t="n">
        <f aca="false">F737*$AI$23/$AI$724</f>
        <v>120838.947368421</v>
      </c>
      <c r="Y737" s="79" t="n">
        <f aca="false">G737*$AI$23/$AI$724</f>
        <v>142809.66507177</v>
      </c>
      <c r="Z737" s="80"/>
      <c r="AA737" s="91" t="n">
        <v>0.4</v>
      </c>
      <c r="AB737" s="79" t="n">
        <f aca="false">J737*$AI$23/$AI$724</f>
        <v>120838.947368421</v>
      </c>
      <c r="AC737" s="79" t="n">
        <f aca="false">K737*$AI$23/$AI$724</f>
        <v>142809.66507177</v>
      </c>
      <c r="AD737" s="98"/>
      <c r="AE737" s="91" t="n">
        <v>0.41</v>
      </c>
      <c r="AF737" s="79" t="n">
        <f aca="false">N737*$AI$23/$AI$724</f>
        <v>142809.66507177</v>
      </c>
      <c r="AG737" s="79" t="n">
        <f aca="false">O737*$AI$23/$AI$724</f>
        <v>153795.023923445</v>
      </c>
      <c r="AH737" s="1" t="str">
        <f aca="false">IF(AC735="But Not Over",Y732,"")</f>
        <v/>
      </c>
      <c r="AI737" s="81" t="str">
        <f aca="false">IF(AC735="But Not Over",VLOOKUP(AH737,'CPI Data'!$A$19:$N$117,14),"")</f>
        <v/>
      </c>
    </row>
    <row r="738" customFormat="false" ht="12" hidden="false" customHeight="false" outlineLevel="0" collapsed="false">
      <c r="A738" s="91" t="n">
        <v>0.53</v>
      </c>
      <c r="B738" s="92" t="n">
        <v>52000</v>
      </c>
      <c r="C738" s="92" t="n">
        <v>64000</v>
      </c>
      <c r="D738" s="95"/>
      <c r="E738" s="91" t="n">
        <v>0.53</v>
      </c>
      <c r="F738" s="92" t="n">
        <v>26000</v>
      </c>
      <c r="G738" s="92" t="n">
        <v>32000</v>
      </c>
      <c r="H738" s="102"/>
      <c r="I738" s="91" t="n">
        <v>0.45</v>
      </c>
      <c r="J738" s="92" t="n">
        <v>26000</v>
      </c>
      <c r="K738" s="92" t="n">
        <v>32000</v>
      </c>
      <c r="L738" s="104"/>
      <c r="M738" s="91" t="n">
        <v>0.42</v>
      </c>
      <c r="N738" s="92" t="n">
        <v>28000</v>
      </c>
      <c r="O738" s="92" t="n">
        <v>32000</v>
      </c>
      <c r="S738" s="91" t="n">
        <v>0.53</v>
      </c>
      <c r="T738" s="79" t="n">
        <f aca="false">B738*$AI$23/$AI$724</f>
        <v>285619.330143541</v>
      </c>
      <c r="U738" s="79" t="n">
        <f aca="false">C738*$AI$23/$AI$724</f>
        <v>351531.483253589</v>
      </c>
      <c r="V738" s="84"/>
      <c r="W738" s="91" t="n">
        <v>0.53</v>
      </c>
      <c r="X738" s="79" t="n">
        <f aca="false">F738*$AI$23/$AI$724</f>
        <v>142809.66507177</v>
      </c>
      <c r="Y738" s="79" t="n">
        <f aca="false">G738*$AI$23/$AI$724</f>
        <v>175765.741626794</v>
      </c>
      <c r="Z738" s="80"/>
      <c r="AA738" s="91" t="n">
        <v>0.45</v>
      </c>
      <c r="AB738" s="79" t="n">
        <f aca="false">J738*$AI$23/$AI$724</f>
        <v>142809.66507177</v>
      </c>
      <c r="AC738" s="79" t="n">
        <f aca="false">K738*$AI$23/$AI$724</f>
        <v>175765.741626794</v>
      </c>
      <c r="AD738" s="105"/>
      <c r="AE738" s="91" t="n">
        <v>0.42</v>
      </c>
      <c r="AF738" s="79" t="n">
        <f aca="false">N738*$AI$23/$AI$724</f>
        <v>153795.023923445</v>
      </c>
      <c r="AG738" s="79" t="n">
        <f aca="false">O738*$AI$23/$AI$724</f>
        <v>175765.741626794</v>
      </c>
      <c r="AH738" s="1" t="str">
        <f aca="false">IF(AC736="But Not Over",Y733,"")</f>
        <v/>
      </c>
      <c r="AI738" s="81" t="str">
        <f aca="false">IF(AC736="But Not Over",VLOOKUP(AH738,'CPI Data'!$A$19:$N$117,14),"")</f>
        <v/>
      </c>
    </row>
    <row r="739" customFormat="false" ht="12" hidden="false" customHeight="false" outlineLevel="0" collapsed="false">
      <c r="A739" s="91" t="n">
        <v>0.55</v>
      </c>
      <c r="B739" s="92" t="n">
        <v>64000</v>
      </c>
      <c r="C739" s="92" t="n">
        <v>76000</v>
      </c>
      <c r="E739" s="91" t="n">
        <v>0.55</v>
      </c>
      <c r="F739" s="92" t="n">
        <v>32000</v>
      </c>
      <c r="G739" s="92" t="n">
        <v>38000</v>
      </c>
      <c r="H739" s="64"/>
      <c r="I739" s="91" t="n">
        <v>0.5</v>
      </c>
      <c r="J739" s="92" t="n">
        <v>32000</v>
      </c>
      <c r="K739" s="92" t="n">
        <v>38000</v>
      </c>
      <c r="L739" s="97"/>
      <c r="M739" s="91" t="n">
        <v>0.45</v>
      </c>
      <c r="N739" s="92" t="n">
        <v>32000</v>
      </c>
      <c r="O739" s="92" t="n">
        <v>36000</v>
      </c>
      <c r="S739" s="91" t="n">
        <v>0.55</v>
      </c>
      <c r="T739" s="79" t="n">
        <f aca="false">B739*$AI$23/$AI$724</f>
        <v>351531.483253589</v>
      </c>
      <c r="U739" s="79" t="n">
        <f aca="false">C739*$AI$23/$AI$724</f>
        <v>417443.636363636</v>
      </c>
      <c r="W739" s="91" t="n">
        <v>0.55</v>
      </c>
      <c r="X739" s="79" t="n">
        <f aca="false">F739*$AI$23/$AI$724</f>
        <v>175765.741626794</v>
      </c>
      <c r="Y739" s="79" t="n">
        <f aca="false">G739*$AI$23/$AI$724</f>
        <v>208721.818181818</v>
      </c>
      <c r="Z739" s="80"/>
      <c r="AA739" s="91" t="n">
        <v>0.5</v>
      </c>
      <c r="AB739" s="79" t="n">
        <f aca="false">J739*$AI$23/$AI$724</f>
        <v>175765.741626794</v>
      </c>
      <c r="AC739" s="79" t="n">
        <f aca="false">K739*$AI$23/$AI$724</f>
        <v>208721.818181818</v>
      </c>
      <c r="AD739" s="98"/>
      <c r="AE739" s="91" t="n">
        <v>0.45</v>
      </c>
      <c r="AF739" s="79" t="n">
        <f aca="false">N739*$AI$23/$AI$724</f>
        <v>175765.741626794</v>
      </c>
      <c r="AG739" s="79" t="n">
        <f aca="false">O739*$AI$23/$AI$724</f>
        <v>197736.459330144</v>
      </c>
      <c r="AH739" s="1" t="str">
        <f aca="false">IF(AC737="But Not Over",Y734,"")</f>
        <v/>
      </c>
      <c r="AI739" s="81" t="str">
        <f aca="false">IF(AC737="But Not Over",VLOOKUP(AH739,'CPI Data'!$A$19:$N$117,14),"")</f>
        <v/>
      </c>
    </row>
    <row r="740" customFormat="false" ht="12" hidden="false" customHeight="false" outlineLevel="0" collapsed="false">
      <c r="A740" s="91" t="n">
        <v>0.58</v>
      </c>
      <c r="B740" s="92" t="n">
        <v>76000</v>
      </c>
      <c r="C740" s="92" t="n">
        <v>88000</v>
      </c>
      <c r="E740" s="91" t="n">
        <v>0.58</v>
      </c>
      <c r="F740" s="92" t="n">
        <v>38000</v>
      </c>
      <c r="G740" s="92" t="n">
        <v>44000</v>
      </c>
      <c r="H740" s="64"/>
      <c r="I740" s="91" t="n">
        <v>0.55</v>
      </c>
      <c r="J740" s="92" t="n">
        <v>38000</v>
      </c>
      <c r="K740" s="92" t="n">
        <v>44000</v>
      </c>
      <c r="L740" s="97"/>
      <c r="M740" s="91" t="n">
        <v>0.48</v>
      </c>
      <c r="N740" s="92" t="n">
        <v>36000</v>
      </c>
      <c r="O740" s="92" t="n">
        <v>38000</v>
      </c>
      <c r="S740" s="91" t="n">
        <v>0.58</v>
      </c>
      <c r="T740" s="79" t="n">
        <f aca="false">B740*$AI$23/$AI$724</f>
        <v>417443.636363636</v>
      </c>
      <c r="U740" s="79" t="n">
        <f aca="false">C740*$AI$23/$AI$724</f>
        <v>483355.789473684</v>
      </c>
      <c r="W740" s="91" t="n">
        <v>0.58</v>
      </c>
      <c r="X740" s="79" t="n">
        <f aca="false">F740*$AI$23/$AI$724</f>
        <v>208721.818181818</v>
      </c>
      <c r="Y740" s="79" t="n">
        <f aca="false">G740*$AI$23/$AI$724</f>
        <v>241677.894736842</v>
      </c>
      <c r="Z740" s="80"/>
      <c r="AA740" s="91" t="n">
        <v>0.55</v>
      </c>
      <c r="AB740" s="79" t="n">
        <f aca="false">J740*$AI$23/$AI$724</f>
        <v>208721.818181818</v>
      </c>
      <c r="AC740" s="79" t="n">
        <f aca="false">K740*$AI$23/$AI$724</f>
        <v>241677.894736842</v>
      </c>
      <c r="AD740" s="98"/>
      <c r="AE740" s="91" t="n">
        <v>0.48</v>
      </c>
      <c r="AF740" s="79" t="n">
        <f aca="false">N740*$AI$23/$AI$724</f>
        <v>197736.459330144</v>
      </c>
      <c r="AG740" s="79" t="n">
        <f aca="false">O740*$AI$23/$AI$724</f>
        <v>208721.818181818</v>
      </c>
      <c r="AH740" s="1" t="str">
        <f aca="false">IF(AC738="But Not Over",Y735,"")</f>
        <v/>
      </c>
      <c r="AI740" s="81" t="str">
        <f aca="false">IF(AC738="But Not Over",VLOOKUP(AH740,'CPI Data'!$A$19:$N$117,14),"")</f>
        <v/>
      </c>
    </row>
    <row r="741" customFormat="false" ht="12" hidden="false" customHeight="false" outlineLevel="0" collapsed="false">
      <c r="A741" s="91" t="n">
        <v>0.6</v>
      </c>
      <c r="B741" s="92" t="n">
        <v>88000</v>
      </c>
      <c r="C741" s="92" t="n">
        <v>100000</v>
      </c>
      <c r="E741" s="91" t="n">
        <v>0.6</v>
      </c>
      <c r="F741" s="92" t="n">
        <v>44000</v>
      </c>
      <c r="G741" s="92" t="n">
        <v>50000</v>
      </c>
      <c r="H741" s="64"/>
      <c r="I741" s="91" t="n">
        <v>0.6</v>
      </c>
      <c r="J741" s="92" t="n">
        <v>44000</v>
      </c>
      <c r="K741" s="92" t="n">
        <v>50000</v>
      </c>
      <c r="L741" s="97"/>
      <c r="M741" s="91" t="n">
        <v>0.51</v>
      </c>
      <c r="N741" s="92" t="n">
        <v>38000</v>
      </c>
      <c r="O741" s="92" t="n">
        <v>40000</v>
      </c>
      <c r="S741" s="91" t="n">
        <v>0.6</v>
      </c>
      <c r="T741" s="79" t="n">
        <f aca="false">B741*$AI$23/$AI$724</f>
        <v>483355.789473684</v>
      </c>
      <c r="U741" s="79" t="n">
        <f aca="false">C741*$AI$23/$AI$724</f>
        <v>549267.942583732</v>
      </c>
      <c r="W741" s="91" t="n">
        <v>0.6</v>
      </c>
      <c r="X741" s="79" t="n">
        <f aca="false">F741*$AI$23/$AI$724</f>
        <v>241677.894736842</v>
      </c>
      <c r="Y741" s="79" t="n">
        <f aca="false">G741*$AI$23/$AI$724</f>
        <v>274633.971291866</v>
      </c>
      <c r="Z741" s="80"/>
      <c r="AA741" s="91" t="n">
        <v>0.6</v>
      </c>
      <c r="AB741" s="79" t="n">
        <f aca="false">J741*$AI$23/$AI$724</f>
        <v>241677.894736842</v>
      </c>
      <c r="AC741" s="79" t="n">
        <f aca="false">K741*$AI$23/$AI$724</f>
        <v>274633.971291866</v>
      </c>
      <c r="AD741" s="98"/>
      <c r="AE741" s="91" t="n">
        <v>0.51</v>
      </c>
      <c r="AF741" s="79" t="n">
        <f aca="false">N741*$AI$23/$AI$724</f>
        <v>208721.818181818</v>
      </c>
      <c r="AG741" s="79" t="n">
        <f aca="false">O741*$AI$23/$AI$724</f>
        <v>219707.177033493</v>
      </c>
      <c r="AH741" s="1" t="str">
        <f aca="false">IF(AC739="But Not Over",Y736,"")</f>
        <v/>
      </c>
      <c r="AI741" s="81" t="str">
        <f aca="false">IF(AC739="But Not Over",VLOOKUP(AH741,'CPI Data'!$A$19:$N$117,14),"")</f>
        <v/>
      </c>
    </row>
    <row r="742" customFormat="false" ht="12" hidden="false" customHeight="false" outlineLevel="0" collapsed="false">
      <c r="A742" s="91" t="n">
        <v>0.62</v>
      </c>
      <c r="B742" s="92" t="n">
        <v>100000</v>
      </c>
      <c r="C742" s="92" t="n">
        <v>120000</v>
      </c>
      <c r="E742" s="91" t="n">
        <v>0.62</v>
      </c>
      <c r="F742" s="92" t="n">
        <v>50000</v>
      </c>
      <c r="G742" s="92" t="n">
        <v>60000</v>
      </c>
      <c r="H742" s="64"/>
      <c r="I742" s="91" t="n">
        <v>0.62</v>
      </c>
      <c r="J742" s="92" t="n">
        <v>50000</v>
      </c>
      <c r="K742" s="92" t="n">
        <v>60000</v>
      </c>
      <c r="L742" s="97"/>
      <c r="M742" s="91" t="n">
        <v>0.52</v>
      </c>
      <c r="N742" s="92" t="n">
        <v>40000</v>
      </c>
      <c r="O742" s="92" t="n">
        <v>44000</v>
      </c>
      <c r="S742" s="91" t="n">
        <v>0.62</v>
      </c>
      <c r="T742" s="79" t="n">
        <f aca="false">B742*$AI$23/$AI$724</f>
        <v>549267.942583732</v>
      </c>
      <c r="U742" s="79" t="n">
        <f aca="false">C742*$AI$23/$AI$724</f>
        <v>659121.531100478</v>
      </c>
      <c r="W742" s="91" t="n">
        <v>0.62</v>
      </c>
      <c r="X742" s="79" t="n">
        <f aca="false">F742*$AI$23/$AI$724</f>
        <v>274633.971291866</v>
      </c>
      <c r="Y742" s="79" t="n">
        <f aca="false">G742*$AI$23/$AI$724</f>
        <v>329560.765550239</v>
      </c>
      <c r="Z742" s="80"/>
      <c r="AA742" s="91" t="n">
        <v>0.62</v>
      </c>
      <c r="AB742" s="79" t="n">
        <f aca="false">J742*$AI$23/$AI$724</f>
        <v>274633.971291866</v>
      </c>
      <c r="AC742" s="79" t="n">
        <f aca="false">K742*$AI$23/$AI$724</f>
        <v>329560.765550239</v>
      </c>
      <c r="AD742" s="98"/>
      <c r="AE742" s="91" t="n">
        <v>0.52</v>
      </c>
      <c r="AF742" s="79" t="n">
        <f aca="false">N742*$AI$23/$AI$724</f>
        <v>219707.177033493</v>
      </c>
      <c r="AG742" s="79" t="n">
        <f aca="false">O742*$AI$23/$AI$724</f>
        <v>241677.894736842</v>
      </c>
      <c r="AH742" s="1" t="str">
        <f aca="false">IF(AC740="But Not Over",Y737,"")</f>
        <v/>
      </c>
      <c r="AI742" s="81" t="str">
        <f aca="false">IF(AC740="But Not Over",VLOOKUP(AH742,'CPI Data'!$A$19:$N$117,14),"")</f>
        <v/>
      </c>
    </row>
    <row r="743" customFormat="false" ht="12" hidden="false" customHeight="false" outlineLevel="0" collapsed="false">
      <c r="A743" s="91" t="n">
        <v>0.64</v>
      </c>
      <c r="B743" s="92" t="n">
        <v>120000</v>
      </c>
      <c r="C743" s="92" t="n">
        <v>140000</v>
      </c>
      <c r="E743" s="91" t="n">
        <v>0.64</v>
      </c>
      <c r="F743" s="92" t="n">
        <v>60000</v>
      </c>
      <c r="G743" s="92" t="n">
        <v>70000</v>
      </c>
      <c r="H743" s="64"/>
      <c r="I743" s="91" t="n">
        <v>0.64</v>
      </c>
      <c r="J743" s="92" t="n">
        <v>60000</v>
      </c>
      <c r="K743" s="92" t="n">
        <v>70000</v>
      </c>
      <c r="L743" s="97"/>
      <c r="M743" s="91" t="n">
        <v>0.55</v>
      </c>
      <c r="N743" s="92" t="n">
        <v>44000</v>
      </c>
      <c r="O743" s="92" t="n">
        <v>50000</v>
      </c>
      <c r="S743" s="91" t="n">
        <v>0.64</v>
      </c>
      <c r="T743" s="79" t="n">
        <f aca="false">B743*$AI$23/$AI$724</f>
        <v>659121.531100478</v>
      </c>
      <c r="U743" s="79" t="n">
        <f aca="false">C743*$AI$23/$AI$724</f>
        <v>768975.119617225</v>
      </c>
      <c r="W743" s="91" t="n">
        <v>0.64</v>
      </c>
      <c r="X743" s="79" t="n">
        <f aca="false">F743*$AI$23/$AI$724</f>
        <v>329560.765550239</v>
      </c>
      <c r="Y743" s="79" t="n">
        <f aca="false">G743*$AI$23/$AI$724</f>
        <v>384487.559808612</v>
      </c>
      <c r="Z743" s="80"/>
      <c r="AA743" s="91" t="n">
        <v>0.64</v>
      </c>
      <c r="AB743" s="79" t="n">
        <f aca="false">J743*$AI$23/$AI$724</f>
        <v>329560.765550239</v>
      </c>
      <c r="AC743" s="79" t="n">
        <f aca="false">K743*$AI$23/$AI$724</f>
        <v>384487.559808612</v>
      </c>
      <c r="AD743" s="98"/>
      <c r="AE743" s="91" t="n">
        <v>0.55</v>
      </c>
      <c r="AF743" s="79" t="n">
        <f aca="false">N743*$AI$23/$AI$724</f>
        <v>241677.894736842</v>
      </c>
      <c r="AG743" s="79" t="n">
        <f aca="false">O743*$AI$23/$AI$724</f>
        <v>274633.971291866</v>
      </c>
      <c r="AH743" s="1" t="str">
        <f aca="false">IF(AC741="But Not Over",Y738,"")</f>
        <v/>
      </c>
      <c r="AI743" s="81" t="str">
        <f aca="false">IF(AC741="But Not Over",VLOOKUP(AH743,'CPI Data'!$A$19:$N$117,14),"")</f>
        <v/>
      </c>
    </row>
    <row r="744" customFormat="false" ht="12" hidden="false" customHeight="false" outlineLevel="0" collapsed="false">
      <c r="A744" s="91" t="n">
        <v>0.66</v>
      </c>
      <c r="B744" s="92" t="n">
        <v>140000</v>
      </c>
      <c r="C744" s="92" t="n">
        <v>160000</v>
      </c>
      <c r="E744" s="91" t="n">
        <v>0.66</v>
      </c>
      <c r="F744" s="92" t="n">
        <v>70000</v>
      </c>
      <c r="G744" s="92" t="n">
        <v>80000</v>
      </c>
      <c r="H744" s="64"/>
      <c r="I744" s="91" t="n">
        <v>0.66</v>
      </c>
      <c r="J744" s="92" t="n">
        <v>70000</v>
      </c>
      <c r="K744" s="92" t="n">
        <v>80000</v>
      </c>
      <c r="L744" s="97"/>
      <c r="M744" s="91" t="n">
        <v>0.56</v>
      </c>
      <c r="N744" s="92" t="n">
        <v>50000</v>
      </c>
      <c r="O744" s="92" t="n">
        <v>52000</v>
      </c>
      <c r="S744" s="91" t="n">
        <v>0.66</v>
      </c>
      <c r="T744" s="79" t="n">
        <f aca="false">B744*$AI$23/$AI$724</f>
        <v>768975.119617225</v>
      </c>
      <c r="U744" s="79" t="n">
        <f aca="false">C744*$AI$23/$AI$724</f>
        <v>878828.708133971</v>
      </c>
      <c r="W744" s="91" t="n">
        <v>0.66</v>
      </c>
      <c r="X744" s="79" t="n">
        <f aca="false">F744*$AI$23/$AI$724</f>
        <v>384487.559808612</v>
      </c>
      <c r="Y744" s="79" t="n">
        <f aca="false">G744*$AI$23/$AI$724</f>
        <v>439414.354066986</v>
      </c>
      <c r="Z744" s="80"/>
      <c r="AA744" s="91" t="n">
        <v>0.66</v>
      </c>
      <c r="AB744" s="79" t="n">
        <f aca="false">J744*$AI$23/$AI$724</f>
        <v>384487.559808612</v>
      </c>
      <c r="AC744" s="79" t="n">
        <f aca="false">K744*$AI$23/$AI$724</f>
        <v>439414.354066986</v>
      </c>
      <c r="AD744" s="98"/>
      <c r="AE744" s="91" t="n">
        <v>0.56</v>
      </c>
      <c r="AF744" s="79" t="n">
        <f aca="false">N744*$AI$23/$AI$724</f>
        <v>274633.971291866</v>
      </c>
      <c r="AG744" s="79" t="n">
        <f aca="false">O744*$AI$23/$AI$724</f>
        <v>285619.330143541</v>
      </c>
      <c r="AH744" s="1" t="str">
        <f aca="false">IF(AC742="But Not Over",Y739,"")</f>
        <v/>
      </c>
      <c r="AI744" s="81" t="str">
        <f aca="false">IF(AC742="But Not Over",VLOOKUP(AH744,'CPI Data'!$A$19:$N$117,14),"")</f>
        <v/>
      </c>
    </row>
    <row r="745" customFormat="false" ht="12" hidden="false" customHeight="false" outlineLevel="0" collapsed="false">
      <c r="A745" s="91" t="n">
        <v>0.68</v>
      </c>
      <c r="B745" s="92" t="n">
        <v>160000</v>
      </c>
      <c r="C745" s="92" t="n">
        <v>180000</v>
      </c>
      <c r="E745" s="91" t="n">
        <v>0.68</v>
      </c>
      <c r="F745" s="92" t="n">
        <v>80000</v>
      </c>
      <c r="G745" s="92" t="n">
        <v>90000</v>
      </c>
      <c r="H745" s="64"/>
      <c r="I745" s="91" t="n">
        <v>0.68</v>
      </c>
      <c r="J745" s="92" t="n">
        <v>80000</v>
      </c>
      <c r="K745" s="92" t="n">
        <v>90000</v>
      </c>
      <c r="L745" s="97"/>
      <c r="M745" s="91" t="n">
        <v>0.58</v>
      </c>
      <c r="N745" s="92" t="n">
        <v>52000</v>
      </c>
      <c r="O745" s="92" t="n">
        <v>64000</v>
      </c>
      <c r="S745" s="91" t="n">
        <v>0.68</v>
      </c>
      <c r="T745" s="79" t="n">
        <f aca="false">B745*$AI$23/$AI$724</f>
        <v>878828.708133971</v>
      </c>
      <c r="U745" s="79" t="n">
        <f aca="false">C745*$AI$23/$AI$724</f>
        <v>988682.296650718</v>
      </c>
      <c r="W745" s="91" t="n">
        <v>0.68</v>
      </c>
      <c r="X745" s="79" t="n">
        <f aca="false">F745*$AI$23/$AI$724</f>
        <v>439414.354066986</v>
      </c>
      <c r="Y745" s="79" t="n">
        <f aca="false">G745*$AI$23/$AI$724</f>
        <v>494341.148325359</v>
      </c>
      <c r="Z745" s="80"/>
      <c r="AA745" s="91" t="n">
        <v>0.68</v>
      </c>
      <c r="AB745" s="79" t="n">
        <f aca="false">J745*$AI$23/$AI$724</f>
        <v>439414.354066986</v>
      </c>
      <c r="AC745" s="79" t="n">
        <f aca="false">K745*$AI$23/$AI$724</f>
        <v>494341.148325359</v>
      </c>
      <c r="AD745" s="98"/>
      <c r="AE745" s="91" t="n">
        <v>0.58</v>
      </c>
      <c r="AF745" s="79" t="n">
        <f aca="false">N745*$AI$23/$AI$724</f>
        <v>285619.330143541</v>
      </c>
      <c r="AG745" s="79" t="n">
        <f aca="false">O745*$AI$23/$AI$724</f>
        <v>351531.483253589</v>
      </c>
      <c r="AH745" s="1" t="str">
        <f aca="false">IF(AC743="But Not Over",Y740,"")</f>
        <v/>
      </c>
      <c r="AI745" s="81" t="str">
        <f aca="false">IF(AC743="But Not Over",VLOOKUP(AH745,'CPI Data'!$A$19:$N$117,14),"")</f>
        <v/>
      </c>
    </row>
    <row r="746" customFormat="false" ht="12" hidden="false" customHeight="false" outlineLevel="0" collapsed="false">
      <c r="A746" s="91" t="n">
        <v>0.69</v>
      </c>
      <c r="B746" s="92" t="n">
        <v>180000</v>
      </c>
      <c r="C746" s="92" t="n">
        <v>200000</v>
      </c>
      <c r="E746" s="91" t="n">
        <v>0.69</v>
      </c>
      <c r="F746" s="92" t="n">
        <v>90000</v>
      </c>
      <c r="G746" s="92" t="n">
        <v>100000</v>
      </c>
      <c r="H746" s="64"/>
      <c r="I746" s="91" t="n">
        <v>0.69</v>
      </c>
      <c r="J746" s="92" t="n">
        <v>90000</v>
      </c>
      <c r="K746" s="92" t="n">
        <v>100000</v>
      </c>
      <c r="L746" s="97"/>
      <c r="M746" s="91" t="n">
        <v>0.59</v>
      </c>
      <c r="N746" s="92" t="n">
        <v>64000</v>
      </c>
      <c r="O746" s="92" t="n">
        <v>70000</v>
      </c>
      <c r="S746" s="91" t="n">
        <v>0.69</v>
      </c>
      <c r="T746" s="79" t="n">
        <f aca="false">B746*$AI$23/$AI$724</f>
        <v>988682.296650718</v>
      </c>
      <c r="U746" s="125" t="n">
        <f aca="false">C746*$AI$23/$AI$724</f>
        <v>1098535.88516746</v>
      </c>
      <c r="W746" s="91" t="n">
        <v>0.69</v>
      </c>
      <c r="X746" s="79" t="n">
        <f aca="false">F746*$AI$23/$AI$724</f>
        <v>494341.148325359</v>
      </c>
      <c r="Y746" s="79" t="n">
        <f aca="false">G746*$AI$23/$AI$724</f>
        <v>549267.942583732</v>
      </c>
      <c r="Z746" s="80"/>
      <c r="AA746" s="91" t="n">
        <v>0.69</v>
      </c>
      <c r="AB746" s="79" t="n">
        <f aca="false">J746*$AI$23/$AI$724</f>
        <v>494341.148325359</v>
      </c>
      <c r="AC746" s="79" t="n">
        <f aca="false">K746*$AI$23/$AI$724</f>
        <v>549267.942583732</v>
      </c>
      <c r="AD746" s="98"/>
      <c r="AE746" s="91" t="n">
        <v>0.59</v>
      </c>
      <c r="AF746" s="79" t="n">
        <f aca="false">N746*$AI$23/$AI$724</f>
        <v>351531.483253589</v>
      </c>
      <c r="AG746" s="79" t="n">
        <f aca="false">O746*$AI$23/$AI$724</f>
        <v>384487.559808612</v>
      </c>
      <c r="AH746" s="1" t="str">
        <f aca="false">IF(AC744="But Not Over",Y741,"")</f>
        <v/>
      </c>
      <c r="AI746" s="81" t="str">
        <f aca="false">IF(AC744="But Not Over",VLOOKUP(AH746,'CPI Data'!$A$19:$N$117,14),"")</f>
        <v/>
      </c>
    </row>
    <row r="747" customFormat="false" ht="12" hidden="false" customHeight="false" outlineLevel="0" collapsed="false">
      <c r="A747" s="91" t="n">
        <v>0.7</v>
      </c>
      <c r="B747" s="92" t="n">
        <v>200000</v>
      </c>
      <c r="C747" s="95" t="s">
        <v>18</v>
      </c>
      <c r="E747" s="91" t="n">
        <v>0.7</v>
      </c>
      <c r="F747" s="92" t="n">
        <v>100000</v>
      </c>
      <c r="G747" s="95" t="s">
        <v>18</v>
      </c>
      <c r="H747" s="64"/>
      <c r="I747" s="91" t="n">
        <v>0.7</v>
      </c>
      <c r="J747" s="92" t="n">
        <v>100000</v>
      </c>
      <c r="K747" s="95" t="s">
        <v>18</v>
      </c>
      <c r="L747" s="97"/>
      <c r="M747" s="91" t="n">
        <v>0.61</v>
      </c>
      <c r="N747" s="92" t="n">
        <v>70000</v>
      </c>
      <c r="O747" s="92" t="n">
        <v>76000</v>
      </c>
      <c r="S747" s="91" t="n">
        <v>0.7</v>
      </c>
      <c r="T747" s="79" t="n">
        <f aca="false">B747*$AI$23/$AI$724</f>
        <v>1098535.88516746</v>
      </c>
      <c r="U747" s="79" t="s">
        <v>18</v>
      </c>
      <c r="W747" s="91" t="n">
        <v>0.7</v>
      </c>
      <c r="X747" s="79" t="n">
        <f aca="false">F747*$AI$23/$AI$724</f>
        <v>549267.942583732</v>
      </c>
      <c r="Y747" s="79" t="s">
        <v>18</v>
      </c>
      <c r="Z747" s="80"/>
      <c r="AA747" s="91" t="n">
        <v>0.7</v>
      </c>
      <c r="AB747" s="79" t="n">
        <f aca="false">J747*$AI$23/$AI$724</f>
        <v>549267.942583732</v>
      </c>
      <c r="AC747" s="79" t="s">
        <v>18</v>
      </c>
      <c r="AD747" s="98"/>
      <c r="AE747" s="91" t="n">
        <v>0.61</v>
      </c>
      <c r="AF747" s="79" t="n">
        <f aca="false">N747*$AI$23/$AI$724</f>
        <v>384487.559808612</v>
      </c>
      <c r="AG747" s="79" t="n">
        <f aca="false">O747*$AI$23/$AI$724</f>
        <v>417443.636363636</v>
      </c>
      <c r="AH747" s="1" t="str">
        <f aca="false">IF(AC745="But Not Over",Y742,"")</f>
        <v/>
      </c>
      <c r="AI747" s="81" t="str">
        <f aca="false">IF(AC745="But Not Over",VLOOKUP(AH747,'CPI Data'!$A$19:$N$117,14),"")</f>
        <v/>
      </c>
    </row>
    <row r="748" customFormat="false" ht="12" hidden="false" customHeight="false" outlineLevel="0" collapsed="false">
      <c r="A748" s="91"/>
      <c r="B748" s="92"/>
      <c r="E748" s="91"/>
      <c r="F748" s="92"/>
      <c r="H748" s="64"/>
      <c r="I748" s="91"/>
      <c r="J748" s="92"/>
      <c r="L748" s="97"/>
      <c r="M748" s="91" t="n">
        <v>0.62</v>
      </c>
      <c r="N748" s="92" t="n">
        <v>76000</v>
      </c>
      <c r="O748" s="92" t="n">
        <v>80000</v>
      </c>
      <c r="S748" s="91"/>
      <c r="W748" s="91"/>
      <c r="Z748" s="80"/>
      <c r="AA748" s="91"/>
      <c r="AD748" s="98"/>
      <c r="AE748" s="91" t="n">
        <v>0.62</v>
      </c>
      <c r="AF748" s="79" t="n">
        <f aca="false">N748*$AI$23/$AI$724</f>
        <v>417443.636363636</v>
      </c>
      <c r="AG748" s="79" t="n">
        <f aca="false">O748*$AI$23/$AI$724</f>
        <v>439414.354066986</v>
      </c>
      <c r="AH748" s="1" t="str">
        <f aca="false">IF(AC746="But Not Over",Y743,"")</f>
        <v/>
      </c>
      <c r="AI748" s="81" t="str">
        <f aca="false">IF(AC746="But Not Over",VLOOKUP(AH748,'CPI Data'!$A$19:$N$117,14),"")</f>
        <v/>
      </c>
    </row>
    <row r="749" customFormat="false" ht="12" hidden="false" customHeight="false" outlineLevel="0" collapsed="false">
      <c r="A749" s="64"/>
      <c r="E749" s="64"/>
      <c r="H749" s="64"/>
      <c r="I749" s="64"/>
      <c r="L749" s="97"/>
      <c r="M749" s="91" t="n">
        <v>0.63</v>
      </c>
      <c r="N749" s="92" t="n">
        <v>80000</v>
      </c>
      <c r="O749" s="92" t="n">
        <v>88000</v>
      </c>
      <c r="S749" s="64"/>
      <c r="W749" s="64"/>
      <c r="Z749" s="80"/>
      <c r="AA749" s="64"/>
      <c r="AD749" s="98"/>
      <c r="AE749" s="91" t="n">
        <v>0.63</v>
      </c>
      <c r="AF749" s="79" t="n">
        <f aca="false">N749*$AI$23/$AI$724</f>
        <v>439414.354066986</v>
      </c>
      <c r="AG749" s="79" t="n">
        <f aca="false">O749*$AI$23/$AI$724</f>
        <v>483355.789473684</v>
      </c>
      <c r="AH749" s="1" t="str">
        <f aca="false">IF(AC747="But Not Over",Y744,"")</f>
        <v/>
      </c>
      <c r="AI749" s="81" t="str">
        <f aca="false">IF(AC747="But Not Over",VLOOKUP(AH749,'CPI Data'!$A$19:$N$117,14),"")</f>
        <v/>
      </c>
    </row>
    <row r="750" customFormat="false" ht="12" hidden="false" customHeight="false" outlineLevel="0" collapsed="false">
      <c r="A750" s="64"/>
      <c r="E750" s="64"/>
      <c r="H750" s="64"/>
      <c r="I750" s="64"/>
      <c r="L750" s="97"/>
      <c r="M750" s="91" t="n">
        <v>0.64</v>
      </c>
      <c r="N750" s="92" t="n">
        <v>88000</v>
      </c>
      <c r="O750" s="92" t="n">
        <v>100000</v>
      </c>
      <c r="S750" s="64"/>
      <c r="W750" s="64"/>
      <c r="Z750" s="80"/>
      <c r="AA750" s="64"/>
      <c r="AD750" s="98"/>
      <c r="AE750" s="91" t="n">
        <v>0.64</v>
      </c>
      <c r="AF750" s="79" t="n">
        <f aca="false">N750*$AI$23/$AI$724</f>
        <v>483355.789473684</v>
      </c>
      <c r="AG750" s="79" t="n">
        <f aca="false">O750*$AI$23/$AI$724</f>
        <v>549267.942583732</v>
      </c>
      <c r="AH750" s="1" t="str">
        <f aca="false">IF(AC748="But Not Over",Y745,"")</f>
        <v/>
      </c>
      <c r="AI750" s="81" t="str">
        <f aca="false">IF(AC748="But Not Over",VLOOKUP(AH750,'CPI Data'!$A$19:$N$117,14),"")</f>
        <v/>
      </c>
    </row>
    <row r="751" customFormat="false" ht="12" hidden="false" customHeight="false" outlineLevel="0" collapsed="false">
      <c r="A751" s="64"/>
      <c r="E751" s="64"/>
      <c r="H751" s="64"/>
      <c r="I751" s="64"/>
      <c r="L751" s="97"/>
      <c r="M751" s="91" t="n">
        <v>0.66</v>
      </c>
      <c r="N751" s="92" t="n">
        <v>100000</v>
      </c>
      <c r="O751" s="92" t="n">
        <v>120000</v>
      </c>
      <c r="S751" s="64"/>
      <c r="W751" s="64"/>
      <c r="Z751" s="80"/>
      <c r="AA751" s="64"/>
      <c r="AD751" s="98"/>
      <c r="AE751" s="91" t="n">
        <v>0.66</v>
      </c>
      <c r="AF751" s="79" t="n">
        <f aca="false">N751*$AI$23/$AI$724</f>
        <v>549267.942583732</v>
      </c>
      <c r="AG751" s="79" t="n">
        <f aca="false">O751*$AI$23/$AI$724</f>
        <v>659121.531100478</v>
      </c>
      <c r="AH751" s="1" t="str">
        <f aca="false">IF(AC749="But Not Over",Y746,"")</f>
        <v/>
      </c>
      <c r="AI751" s="81" t="str">
        <f aca="false">IF(AC749="But Not Over",VLOOKUP(AH751,'CPI Data'!$A$19:$N$117,14),"")</f>
        <v/>
      </c>
    </row>
    <row r="752" customFormat="false" ht="12" hidden="false" customHeight="false" outlineLevel="0" collapsed="false">
      <c r="A752" s="64"/>
      <c r="E752" s="64"/>
      <c r="H752" s="64"/>
      <c r="I752" s="64"/>
      <c r="L752" s="97"/>
      <c r="M752" s="91" t="n">
        <v>0.67</v>
      </c>
      <c r="N752" s="92" t="n">
        <v>120000</v>
      </c>
      <c r="O752" s="92" t="n">
        <v>140000</v>
      </c>
      <c r="S752" s="64"/>
      <c r="W752" s="64"/>
      <c r="Z752" s="80"/>
      <c r="AA752" s="64"/>
      <c r="AD752" s="98"/>
      <c r="AE752" s="91" t="n">
        <v>0.67</v>
      </c>
      <c r="AF752" s="79" t="n">
        <f aca="false">N752*$AI$23/$AI$724</f>
        <v>659121.531100478</v>
      </c>
      <c r="AG752" s="79" t="n">
        <f aca="false">O752*$AI$23/$AI$724</f>
        <v>768975.119617225</v>
      </c>
      <c r="AH752" s="1" t="str">
        <f aca="false">IF(AC750="But Not Over",Y747,"")</f>
        <v/>
      </c>
      <c r="AI752" s="81" t="str">
        <f aca="false">IF(AC750="But Not Over",VLOOKUP(AH752,'CPI Data'!$A$19:$N$117,14),"")</f>
        <v/>
      </c>
    </row>
    <row r="753" customFormat="false" ht="12" hidden="false" customHeight="false" outlineLevel="0" collapsed="false">
      <c r="A753" s="64"/>
      <c r="E753" s="64"/>
      <c r="H753" s="64"/>
      <c r="I753" s="64"/>
      <c r="L753" s="97"/>
      <c r="M753" s="91" t="n">
        <v>0.68</v>
      </c>
      <c r="N753" s="92" t="n">
        <v>140000</v>
      </c>
      <c r="O753" s="92" t="n">
        <v>160000</v>
      </c>
      <c r="S753" s="64"/>
      <c r="W753" s="64"/>
      <c r="Z753" s="80"/>
      <c r="AA753" s="64"/>
      <c r="AD753" s="98"/>
      <c r="AE753" s="91" t="n">
        <v>0.68</v>
      </c>
      <c r="AF753" s="79" t="n">
        <f aca="false">N753*$AI$23/$AI$724</f>
        <v>768975.119617225</v>
      </c>
      <c r="AG753" s="79" t="n">
        <f aca="false">O753*$AI$23/$AI$724</f>
        <v>878828.708133971</v>
      </c>
      <c r="AH753" s="1" t="str">
        <f aca="false">IF(AC751="But Not Over",Y748,"")</f>
        <v/>
      </c>
      <c r="AI753" s="81" t="str">
        <f aca="false">IF(AC751="But Not Over",VLOOKUP(AH753,'CPI Data'!$A$19:$N$117,14),"")</f>
        <v/>
      </c>
    </row>
    <row r="754" customFormat="false" ht="12" hidden="false" customHeight="false" outlineLevel="0" collapsed="false">
      <c r="A754" s="64"/>
      <c r="E754" s="64"/>
      <c r="H754" s="64"/>
      <c r="I754" s="64"/>
      <c r="L754" s="97"/>
      <c r="M754" s="91" t="n">
        <v>0.69</v>
      </c>
      <c r="N754" s="92" t="n">
        <v>160000</v>
      </c>
      <c r="O754" s="92" t="n">
        <v>180000</v>
      </c>
      <c r="S754" s="64"/>
      <c r="W754" s="64"/>
      <c r="Z754" s="80"/>
      <c r="AA754" s="64"/>
      <c r="AD754" s="98"/>
      <c r="AE754" s="91" t="n">
        <v>0.69</v>
      </c>
      <c r="AF754" s="79" t="n">
        <f aca="false">N754*$AI$23/$AI$724</f>
        <v>878828.708133971</v>
      </c>
      <c r="AG754" s="79" t="n">
        <f aca="false">O754*$AI$23/$AI$724</f>
        <v>988682.296650718</v>
      </c>
      <c r="AH754" s="1" t="str">
        <f aca="false">IF(AC752="But Not Over",Y749,"")</f>
        <v/>
      </c>
      <c r="AI754" s="81" t="str">
        <f aca="false">IF(AC752="But Not Over",VLOOKUP(AH754,'CPI Data'!$A$19:$N$117,14),"")</f>
        <v/>
      </c>
    </row>
    <row r="755" customFormat="false" ht="12" hidden="false" customHeight="false" outlineLevel="0" collapsed="false">
      <c r="A755" s="64"/>
      <c r="E755" s="64"/>
      <c r="H755" s="64"/>
      <c r="I755" s="64"/>
      <c r="L755" s="97"/>
      <c r="M755" s="91" t="n">
        <v>0.7</v>
      </c>
      <c r="N755" s="92" t="n">
        <v>180000</v>
      </c>
      <c r="O755" s="95" t="s">
        <v>18</v>
      </c>
      <c r="S755" s="64"/>
      <c r="W755" s="64"/>
      <c r="Z755" s="80"/>
      <c r="AA755" s="64"/>
      <c r="AD755" s="98"/>
      <c r="AE755" s="91" t="n">
        <v>0.7</v>
      </c>
      <c r="AF755" s="79" t="n">
        <f aca="false">N755*$AI$23/$AI$724</f>
        <v>988682.296650718</v>
      </c>
      <c r="AG755" s="79" t="s">
        <v>18</v>
      </c>
      <c r="AH755" s="1" t="str">
        <f aca="false">IF(AC753="But Not Over",Y750,"")</f>
        <v/>
      </c>
      <c r="AI755" s="81" t="str">
        <f aca="false">IF(AC753="But Not Over",VLOOKUP(AH755,'CPI Data'!$A$19:$N$117,14),"")</f>
        <v/>
      </c>
    </row>
    <row r="756" customFormat="false" ht="12" hidden="false" customHeight="true" outlineLevel="0" collapsed="false">
      <c r="A756" s="66" t="s">
        <v>38</v>
      </c>
      <c r="B756" s="42"/>
      <c r="C756" s="42"/>
      <c r="E756" s="42"/>
      <c r="F756" s="42"/>
      <c r="G756" s="42"/>
      <c r="H756" s="67"/>
      <c r="I756" s="42"/>
      <c r="J756" s="42"/>
      <c r="K756" s="42"/>
      <c r="L756" s="42"/>
      <c r="M756" s="42"/>
      <c r="N756" s="42"/>
      <c r="O756" s="42"/>
      <c r="S756" s="66" t="s">
        <v>38</v>
      </c>
      <c r="T756" s="45"/>
      <c r="U756" s="45"/>
      <c r="W756" s="42"/>
      <c r="X756" s="45"/>
      <c r="Y756" s="45"/>
      <c r="Z756" s="68"/>
      <c r="AA756" s="42"/>
      <c r="AB756" s="45"/>
      <c r="AC756" s="45"/>
      <c r="AD756" s="47"/>
      <c r="AE756" s="42"/>
      <c r="AF756" s="45"/>
      <c r="AG756" s="45"/>
      <c r="AH756" s="1" t="str">
        <f aca="false">IF(AC754="But Not Over",Y751,"")</f>
        <v/>
      </c>
      <c r="AI756" s="81" t="str">
        <f aca="false">IF(AC754="But Not Over",VLOOKUP(AH756,'CPI Data'!$A$19:$N$117,14),"")</f>
        <v/>
      </c>
    </row>
    <row r="757" customFormat="false" ht="12" hidden="false" customHeight="false" outlineLevel="0" collapsed="false">
      <c r="A757" s="64"/>
      <c r="E757" s="64"/>
      <c r="H757" s="64"/>
      <c r="I757" s="64"/>
      <c r="L757" s="97"/>
      <c r="M757" s="64"/>
      <c r="S757" s="64"/>
      <c r="W757" s="64"/>
      <c r="Z757" s="80"/>
      <c r="AA757" s="64"/>
      <c r="AD757" s="98"/>
      <c r="AE757" s="64"/>
      <c r="AH757" s="1" t="str">
        <f aca="false">IF(AC755="But Not Over",Y752,"")</f>
        <v/>
      </c>
      <c r="AI757" s="81" t="str">
        <f aca="false">IF(AC755="But Not Over",VLOOKUP(AH757,'CPI Data'!$A$19:$N$117,14),"")</f>
        <v/>
      </c>
    </row>
    <row r="758" customFormat="false" ht="12.75" hidden="false" customHeight="false" outlineLevel="0" collapsed="false">
      <c r="A758" s="64"/>
      <c r="B758" s="74"/>
      <c r="C758" s="43" t="s">
        <v>7</v>
      </c>
      <c r="E758" s="64"/>
      <c r="F758" s="64"/>
      <c r="G758" s="75" t="n">
        <v>1971</v>
      </c>
      <c r="H758" s="75"/>
      <c r="I758" s="75"/>
      <c r="J758" s="74"/>
      <c r="L758" s="97"/>
      <c r="M758" s="64"/>
      <c r="N758" s="74"/>
      <c r="S758" s="64"/>
      <c r="T758" s="77"/>
      <c r="U758" s="69" t="s">
        <v>21</v>
      </c>
      <c r="W758" s="64"/>
      <c r="X758" s="82"/>
      <c r="Y758" s="75" t="n">
        <v>1971</v>
      </c>
      <c r="Z758" s="75"/>
      <c r="AA758" s="75"/>
      <c r="AB758" s="46" t="str">
        <f aca="false">CONCATENATE("CPI: ",AI763)</f>
        <v>CPI: 40.5</v>
      </c>
      <c r="AD758" s="98"/>
      <c r="AE758" s="64"/>
      <c r="AF758" s="77"/>
      <c r="AH758" s="1" t="str">
        <f aca="false">IF(AC756="But Not Over",Y753,"")</f>
        <v/>
      </c>
      <c r="AI758" s="81" t="str">
        <f aca="false">IF(AC756="But Not Over",VLOOKUP(AH758,'CPI Data'!$A$19:$N$117,14),"")</f>
        <v/>
      </c>
    </row>
    <row r="759" customFormat="false" ht="12" hidden="false" customHeight="false" outlineLevel="0" collapsed="false">
      <c r="A759" s="49"/>
      <c r="B759" s="49" t="s">
        <v>8</v>
      </c>
      <c r="C759" s="50"/>
      <c r="D759" s="50"/>
      <c r="E759" s="49"/>
      <c r="F759" s="49" t="s">
        <v>9</v>
      </c>
      <c r="G759" s="50"/>
      <c r="H759" s="49"/>
      <c r="I759" s="49"/>
      <c r="J759" s="49" t="s">
        <v>10</v>
      </c>
      <c r="K759" s="48"/>
      <c r="L759" s="48"/>
      <c r="M759" s="48"/>
      <c r="N759" s="49" t="s">
        <v>11</v>
      </c>
      <c r="O759" s="50"/>
      <c r="S759" s="49"/>
      <c r="T759" s="51" t="s">
        <v>8</v>
      </c>
      <c r="U759" s="99"/>
      <c r="V759" s="53"/>
      <c r="W759" s="49"/>
      <c r="X759" s="51" t="s">
        <v>9</v>
      </c>
      <c r="Y759" s="99"/>
      <c r="Z759" s="54"/>
      <c r="AA759" s="49"/>
      <c r="AB759" s="51" t="s">
        <v>10</v>
      </c>
      <c r="AC759" s="52"/>
      <c r="AD759" s="55"/>
      <c r="AE759" s="48"/>
      <c r="AF759" s="51" t="s">
        <v>11</v>
      </c>
      <c r="AG759" s="99"/>
      <c r="AH759" s="1" t="str">
        <f aca="false">IF(AC757="But Not Over",Y754,"")</f>
        <v/>
      </c>
      <c r="AI759" s="81" t="str">
        <f aca="false">IF(AC757="But Not Over",VLOOKUP(AH759,'CPI Data'!$A$19:$N$117,14),"")</f>
        <v/>
      </c>
    </row>
    <row r="760" customFormat="false" ht="12" hidden="false" customHeight="false" outlineLevel="0" collapsed="false">
      <c r="A760" s="56" t="s">
        <v>12</v>
      </c>
      <c r="B760" s="57" t="s">
        <v>13</v>
      </c>
      <c r="C760" s="57"/>
      <c r="D760" s="100"/>
      <c r="E760" s="56" t="s">
        <v>12</v>
      </c>
      <c r="F760" s="57" t="s">
        <v>13</v>
      </c>
      <c r="G760" s="57"/>
      <c r="H760" s="100"/>
      <c r="I760" s="56" t="s">
        <v>12</v>
      </c>
      <c r="J760" s="57" t="s">
        <v>13</v>
      </c>
      <c r="K760" s="57"/>
      <c r="L760" s="106"/>
      <c r="M760" s="56" t="s">
        <v>12</v>
      </c>
      <c r="N760" s="57" t="s">
        <v>13</v>
      </c>
      <c r="O760" s="57"/>
      <c r="S760" s="56" t="s">
        <v>12</v>
      </c>
      <c r="T760" s="58" t="s">
        <v>13</v>
      </c>
      <c r="U760" s="58"/>
      <c r="V760" s="101"/>
      <c r="W760" s="56" t="s">
        <v>12</v>
      </c>
      <c r="X760" s="58" t="s">
        <v>13</v>
      </c>
      <c r="Y760" s="58"/>
      <c r="Z760" s="101"/>
      <c r="AA760" s="56" t="s">
        <v>12</v>
      </c>
      <c r="AB760" s="58" t="s">
        <v>13</v>
      </c>
      <c r="AC760" s="58"/>
      <c r="AD760" s="107"/>
      <c r="AE760" s="56" t="s">
        <v>12</v>
      </c>
      <c r="AF760" s="58" t="s">
        <v>13</v>
      </c>
      <c r="AG760" s="58"/>
      <c r="AH760" s="1" t="str">
        <f aca="false">IF(AC758="But Not Over",Y755,"")</f>
        <v/>
      </c>
      <c r="AI760" s="81" t="str">
        <f aca="false">IF(AC758="But Not Over",VLOOKUP(AH760,'CPI Data'!$A$19:$N$117,14),"")</f>
        <v/>
      </c>
    </row>
    <row r="761" customFormat="false" ht="12" hidden="false" customHeight="false" outlineLevel="0" collapsed="false">
      <c r="A761" s="59" t="s">
        <v>14</v>
      </c>
      <c r="B761" s="60" t="s">
        <v>15</v>
      </c>
      <c r="C761" s="60" t="s">
        <v>16</v>
      </c>
      <c r="D761" s="100"/>
      <c r="E761" s="59" t="s">
        <v>14</v>
      </c>
      <c r="F761" s="60" t="s">
        <v>15</v>
      </c>
      <c r="G761" s="60" t="s">
        <v>16</v>
      </c>
      <c r="H761" s="100"/>
      <c r="I761" s="59" t="s">
        <v>14</v>
      </c>
      <c r="J761" s="60" t="s">
        <v>15</v>
      </c>
      <c r="K761" s="60" t="s">
        <v>16</v>
      </c>
      <c r="L761" s="106"/>
      <c r="M761" s="59" t="s">
        <v>14</v>
      </c>
      <c r="N761" s="60" t="s">
        <v>15</v>
      </c>
      <c r="O761" s="60" t="s">
        <v>16</v>
      </c>
      <c r="S761" s="59" t="s">
        <v>14</v>
      </c>
      <c r="T761" s="61" t="s">
        <v>15</v>
      </c>
      <c r="U761" s="61" t="s">
        <v>16</v>
      </c>
      <c r="V761" s="101"/>
      <c r="W761" s="59" t="s">
        <v>14</v>
      </c>
      <c r="X761" s="61" t="s">
        <v>15</v>
      </c>
      <c r="Y761" s="61" t="s">
        <v>16</v>
      </c>
      <c r="Z761" s="101"/>
      <c r="AA761" s="59" t="s">
        <v>14</v>
      </c>
      <c r="AB761" s="61" t="s">
        <v>15</v>
      </c>
      <c r="AC761" s="61" t="s">
        <v>16</v>
      </c>
      <c r="AD761" s="107"/>
      <c r="AE761" s="59" t="s">
        <v>14</v>
      </c>
      <c r="AF761" s="61" t="s">
        <v>15</v>
      </c>
      <c r="AG761" s="61" t="s">
        <v>16</v>
      </c>
      <c r="AH761" s="1" t="str">
        <f aca="false">IF(AC759="But Not Over",Y756,"")</f>
        <v/>
      </c>
      <c r="AI761" s="81" t="str">
        <f aca="false">IF(AC759="But Not Over",VLOOKUP(AH761,'CPI Data'!$A$19:$N$117,14),"")</f>
        <v/>
      </c>
    </row>
    <row r="762" customFormat="false" ht="12" hidden="false" customHeight="false" outlineLevel="0" collapsed="false">
      <c r="A762" s="91" t="n">
        <v>0.14</v>
      </c>
      <c r="B762" s="95" t="n">
        <v>0</v>
      </c>
      <c r="C762" s="95" t="n">
        <v>1000</v>
      </c>
      <c r="D762" s="95"/>
      <c r="E762" s="91" t="n">
        <v>0.14</v>
      </c>
      <c r="F762" s="95" t="n">
        <v>0</v>
      </c>
      <c r="G762" s="95" t="n">
        <v>500</v>
      </c>
      <c r="H762" s="102"/>
      <c r="I762" s="91" t="n">
        <v>0.14</v>
      </c>
      <c r="J762" s="95" t="n">
        <v>0</v>
      </c>
      <c r="K762" s="95" t="n">
        <v>500</v>
      </c>
      <c r="L762" s="104"/>
      <c r="M762" s="91" t="n">
        <v>0.14</v>
      </c>
      <c r="N762" s="95" t="n">
        <v>0</v>
      </c>
      <c r="O762" s="95" t="n">
        <v>1000</v>
      </c>
      <c r="S762" s="91" t="n">
        <v>0.14</v>
      </c>
      <c r="T762" s="79" t="n">
        <f aca="false">B762*$AI$23/$AI$763</f>
        <v>0</v>
      </c>
      <c r="U762" s="79" t="n">
        <f aca="false">C762*$AI$23/$AI$763</f>
        <v>5668.98765432099</v>
      </c>
      <c r="V762" s="84" t="n">
        <f aca="false">D762*$AI$23/$AI$763</f>
        <v>0</v>
      </c>
      <c r="W762" s="91" t="n">
        <v>0.14</v>
      </c>
      <c r="X762" s="79" t="n">
        <f aca="false">F762*$AI$23/$AI$763</f>
        <v>0</v>
      </c>
      <c r="Y762" s="79" t="n">
        <f aca="false">G762*$AI$23/$AI$763</f>
        <v>2834.49382716049</v>
      </c>
      <c r="Z762" s="84" t="n">
        <f aca="false">H762*$AI$23/$AI$763</f>
        <v>0</v>
      </c>
      <c r="AA762" s="91" t="n">
        <v>0.14</v>
      </c>
      <c r="AB762" s="79" t="n">
        <f aca="false">J762*$AI$23/$AI$763</f>
        <v>0</v>
      </c>
      <c r="AC762" s="79" t="n">
        <f aca="false">K762*$AI$23/$AI$763</f>
        <v>2834.49382716049</v>
      </c>
      <c r="AD762" s="84" t="n">
        <f aca="false">L762*$AI$23/$AI$763</f>
        <v>0</v>
      </c>
      <c r="AE762" s="91" t="n">
        <v>0.14</v>
      </c>
      <c r="AF762" s="79" t="n">
        <f aca="false">N762*$AI$23/$AI$763</f>
        <v>0</v>
      </c>
      <c r="AG762" s="79" t="n">
        <f aca="false">O762*$AI$23/$AI$763</f>
        <v>5668.98765432099</v>
      </c>
      <c r="AH762" s="1" t="str">
        <f aca="false">IF(AC760="But Not Over",Y757,"")</f>
        <v/>
      </c>
      <c r="AI762" s="81" t="str">
        <f aca="false">IF(AC760="But Not Over",VLOOKUP(AH762,'CPI Data'!$A$19:$N$117,14),"")</f>
        <v/>
      </c>
    </row>
    <row r="763" customFormat="false" ht="12" hidden="false" customHeight="false" outlineLevel="0" collapsed="false">
      <c r="A763" s="91" t="n">
        <v>0.15</v>
      </c>
      <c r="B763" s="95" t="n">
        <v>1000</v>
      </c>
      <c r="C763" s="95" t="n">
        <v>2000</v>
      </c>
      <c r="D763" s="95"/>
      <c r="E763" s="91" t="n">
        <v>0.15</v>
      </c>
      <c r="F763" s="95" t="n">
        <v>500</v>
      </c>
      <c r="G763" s="95" t="n">
        <v>1000</v>
      </c>
      <c r="H763" s="102"/>
      <c r="I763" s="91" t="n">
        <v>0.15</v>
      </c>
      <c r="J763" s="95" t="n">
        <v>500</v>
      </c>
      <c r="K763" s="95" t="n">
        <v>1000</v>
      </c>
      <c r="L763" s="104"/>
      <c r="M763" s="91" t="n">
        <v>0.16</v>
      </c>
      <c r="N763" s="95" t="n">
        <v>1000</v>
      </c>
      <c r="O763" s="95" t="n">
        <v>2000</v>
      </c>
      <c r="S763" s="91" t="n">
        <v>0.15</v>
      </c>
      <c r="T763" s="79" t="n">
        <f aca="false">B763*$AI$23/$AI$763</f>
        <v>5668.98765432099</v>
      </c>
      <c r="U763" s="79" t="n">
        <f aca="false">C763*$AI$23/$AI$763</f>
        <v>11337.975308642</v>
      </c>
      <c r="V763" s="84"/>
      <c r="W763" s="91" t="n">
        <v>0.15</v>
      </c>
      <c r="X763" s="79" t="n">
        <f aca="false">F763*$AI$23/$AI$763</f>
        <v>2834.49382716049</v>
      </c>
      <c r="Y763" s="79" t="n">
        <f aca="false">G763*$AI$23/$AI$763</f>
        <v>5668.98765432099</v>
      </c>
      <c r="Z763" s="80"/>
      <c r="AA763" s="91" t="n">
        <v>0.15</v>
      </c>
      <c r="AB763" s="79" t="n">
        <f aca="false">J763*$AI$23/$AI$763</f>
        <v>2834.49382716049</v>
      </c>
      <c r="AC763" s="79" t="n">
        <f aca="false">K763*$AI$23/$AI$763</f>
        <v>5668.98765432099</v>
      </c>
      <c r="AD763" s="105"/>
      <c r="AE763" s="91" t="n">
        <v>0.16</v>
      </c>
      <c r="AF763" s="79" t="n">
        <f aca="false">N763*$AI$23/$AI$763</f>
        <v>5668.98765432099</v>
      </c>
      <c r="AG763" s="79" t="n">
        <f aca="false">O763*$AI$23/$AI$763</f>
        <v>11337.975308642</v>
      </c>
      <c r="AH763" s="1" t="n">
        <f aca="false">IF(AC761="But Not Over",Y758,"")</f>
        <v>1971</v>
      </c>
      <c r="AI763" s="81" t="n">
        <f aca="false">IF(AC761="But Not Over",VLOOKUP(AH763,'CPI Data'!$A$19:$N$117,14),"")</f>
        <v>40.5</v>
      </c>
    </row>
    <row r="764" customFormat="false" ht="12" hidden="false" customHeight="false" outlineLevel="0" collapsed="false">
      <c r="A764" s="91" t="n">
        <v>0.16</v>
      </c>
      <c r="B764" s="95" t="n">
        <v>2000</v>
      </c>
      <c r="C764" s="95" t="n">
        <v>3000</v>
      </c>
      <c r="D764" s="95"/>
      <c r="E764" s="91" t="n">
        <v>0.16</v>
      </c>
      <c r="F764" s="95" t="n">
        <v>1000</v>
      </c>
      <c r="G764" s="95" t="n">
        <v>1500</v>
      </c>
      <c r="H764" s="102"/>
      <c r="I764" s="91" t="n">
        <v>0.16</v>
      </c>
      <c r="J764" s="95" t="n">
        <v>1000</v>
      </c>
      <c r="K764" s="95" t="n">
        <v>1500</v>
      </c>
      <c r="L764" s="104"/>
      <c r="M764" s="91" t="n">
        <v>0.18</v>
      </c>
      <c r="N764" s="95" t="n">
        <v>2000</v>
      </c>
      <c r="O764" s="95" t="n">
        <v>4000</v>
      </c>
      <c r="S764" s="91" t="n">
        <v>0.16</v>
      </c>
      <c r="T764" s="79" t="n">
        <f aca="false">B764*$AI$23/$AI$763</f>
        <v>11337.975308642</v>
      </c>
      <c r="U764" s="79" t="n">
        <f aca="false">C764*$AI$23/$AI$763</f>
        <v>17006.962962963</v>
      </c>
      <c r="V764" s="84"/>
      <c r="W764" s="91" t="n">
        <v>0.16</v>
      </c>
      <c r="X764" s="79" t="n">
        <f aca="false">F764*$AI$23/$AI$763</f>
        <v>5668.98765432099</v>
      </c>
      <c r="Y764" s="79" t="n">
        <f aca="false">G764*$AI$23/$AI$763</f>
        <v>8503.48148148148</v>
      </c>
      <c r="Z764" s="80"/>
      <c r="AA764" s="91" t="n">
        <v>0.16</v>
      </c>
      <c r="AB764" s="79" t="n">
        <f aca="false">J764*$AI$23/$AI$763</f>
        <v>5668.98765432099</v>
      </c>
      <c r="AC764" s="79" t="n">
        <f aca="false">K764*$AI$23/$AI$763</f>
        <v>8503.48148148148</v>
      </c>
      <c r="AD764" s="105"/>
      <c r="AE764" s="91" t="n">
        <v>0.18</v>
      </c>
      <c r="AF764" s="79" t="n">
        <f aca="false">N764*$AI$23/$AI$763</f>
        <v>11337.975308642</v>
      </c>
      <c r="AG764" s="79" t="n">
        <f aca="false">O764*$AI$23/$AI$763</f>
        <v>22675.9506172839</v>
      </c>
      <c r="AH764" s="1" t="str">
        <f aca="false">IF(AC762="But Not Over",Y759,"")</f>
        <v/>
      </c>
      <c r="AI764" s="81" t="str">
        <f aca="false">IF(AC762="But Not Over",VLOOKUP(AH764,'CPI Data'!$A$19:$N$117,14),"")</f>
        <v/>
      </c>
    </row>
    <row r="765" customFormat="false" ht="12" hidden="false" customHeight="false" outlineLevel="0" collapsed="false">
      <c r="A765" s="91" t="n">
        <v>0.17</v>
      </c>
      <c r="B765" s="95" t="n">
        <v>3000</v>
      </c>
      <c r="C765" s="95" t="n">
        <v>4000</v>
      </c>
      <c r="D765" s="95"/>
      <c r="E765" s="91" t="n">
        <v>0.17</v>
      </c>
      <c r="F765" s="95" t="n">
        <v>1500</v>
      </c>
      <c r="G765" s="95" t="n">
        <v>2000</v>
      </c>
      <c r="H765" s="102"/>
      <c r="I765" s="91" t="n">
        <v>0.17</v>
      </c>
      <c r="J765" s="95" t="n">
        <v>1500</v>
      </c>
      <c r="K765" s="95" t="n">
        <v>2000</v>
      </c>
      <c r="L765" s="104"/>
      <c r="M765" s="91" t="n">
        <v>0.19</v>
      </c>
      <c r="N765" s="95" t="n">
        <v>4000</v>
      </c>
      <c r="O765" s="95" t="n">
        <v>6000</v>
      </c>
      <c r="S765" s="91" t="n">
        <v>0.17</v>
      </c>
      <c r="T765" s="79" t="n">
        <f aca="false">B765*$AI$23/$AI$763</f>
        <v>17006.962962963</v>
      </c>
      <c r="U765" s="79" t="n">
        <f aca="false">C765*$AI$23/$AI$763</f>
        <v>22675.9506172839</v>
      </c>
      <c r="V765" s="84"/>
      <c r="W765" s="91" t="n">
        <v>0.17</v>
      </c>
      <c r="X765" s="79" t="n">
        <f aca="false">F765*$AI$23/$AI$763</f>
        <v>8503.48148148148</v>
      </c>
      <c r="Y765" s="79" t="n">
        <f aca="false">G765*$AI$23/$AI$763</f>
        <v>11337.975308642</v>
      </c>
      <c r="Z765" s="80"/>
      <c r="AA765" s="91" t="n">
        <v>0.17</v>
      </c>
      <c r="AB765" s="79" t="n">
        <f aca="false">J765*$AI$23/$AI$763</f>
        <v>8503.48148148148</v>
      </c>
      <c r="AC765" s="79" t="n">
        <f aca="false">K765*$AI$23/$AI$763</f>
        <v>11337.975308642</v>
      </c>
      <c r="AD765" s="105"/>
      <c r="AE765" s="91" t="n">
        <v>0.19</v>
      </c>
      <c r="AF765" s="79" t="n">
        <f aca="false">N765*$AI$23/$AI$763</f>
        <v>22675.9506172839</v>
      </c>
      <c r="AG765" s="79" t="n">
        <f aca="false">O765*$AI$23/$AI$763</f>
        <v>34013.9259259259</v>
      </c>
      <c r="AH765" s="1" t="str">
        <f aca="false">IF(AC763="But Not Over",Y760,"")</f>
        <v/>
      </c>
      <c r="AI765" s="81" t="str">
        <f aca="false">IF(AC763="But Not Over",VLOOKUP(AH765,'CPI Data'!$A$19:$N$117,14),"")</f>
        <v/>
      </c>
    </row>
    <row r="766" customFormat="false" ht="12" hidden="false" customHeight="false" outlineLevel="0" collapsed="false">
      <c r="A766" s="91" t="n">
        <v>0.19</v>
      </c>
      <c r="B766" s="95" t="n">
        <v>4000</v>
      </c>
      <c r="C766" s="95" t="n">
        <v>8000</v>
      </c>
      <c r="D766" s="95"/>
      <c r="E766" s="91" t="n">
        <v>0.19</v>
      </c>
      <c r="F766" s="95" t="n">
        <v>2000</v>
      </c>
      <c r="G766" s="95" t="n">
        <v>4000</v>
      </c>
      <c r="H766" s="102"/>
      <c r="I766" s="91" t="n">
        <v>0.19</v>
      </c>
      <c r="J766" s="95" t="n">
        <v>2000</v>
      </c>
      <c r="K766" s="95" t="n">
        <v>4000</v>
      </c>
      <c r="L766" s="104"/>
      <c r="M766" s="91" t="n">
        <v>0.22</v>
      </c>
      <c r="N766" s="95" t="n">
        <v>6000</v>
      </c>
      <c r="O766" s="95" t="n">
        <v>8000</v>
      </c>
      <c r="S766" s="91" t="n">
        <v>0.19</v>
      </c>
      <c r="T766" s="79" t="n">
        <f aca="false">B766*$AI$23/$AI$763</f>
        <v>22675.9506172839</v>
      </c>
      <c r="U766" s="79" t="n">
        <f aca="false">C766*$AI$23/$AI$763</f>
        <v>45351.9012345679</v>
      </c>
      <c r="V766" s="84"/>
      <c r="W766" s="91" t="n">
        <v>0.19</v>
      </c>
      <c r="X766" s="79" t="n">
        <f aca="false">F766*$AI$23/$AI$763</f>
        <v>11337.975308642</v>
      </c>
      <c r="Y766" s="79" t="n">
        <f aca="false">G766*$AI$23/$AI$763</f>
        <v>22675.9506172839</v>
      </c>
      <c r="Z766" s="80"/>
      <c r="AA766" s="91" t="n">
        <v>0.19</v>
      </c>
      <c r="AB766" s="79" t="n">
        <f aca="false">J766*$AI$23/$AI$763</f>
        <v>11337.975308642</v>
      </c>
      <c r="AC766" s="79" t="n">
        <f aca="false">K766*$AI$23/$AI$763</f>
        <v>22675.9506172839</v>
      </c>
      <c r="AD766" s="105"/>
      <c r="AE766" s="91" t="n">
        <v>0.22</v>
      </c>
      <c r="AF766" s="79" t="n">
        <f aca="false">N766*$AI$23/$AI$763</f>
        <v>34013.9259259259</v>
      </c>
      <c r="AG766" s="79" t="n">
        <f aca="false">O766*$AI$23/$AI$763</f>
        <v>45351.9012345679</v>
      </c>
      <c r="AH766" s="1" t="str">
        <f aca="false">IF(AC764="But Not Over",Y761,"")</f>
        <v/>
      </c>
      <c r="AI766" s="81" t="str">
        <f aca="false">IF(AC764="But Not Over",VLOOKUP(AH766,'CPI Data'!$A$19:$N$117,14),"")</f>
        <v/>
      </c>
    </row>
    <row r="767" customFormat="false" ht="12" hidden="false" customHeight="false" outlineLevel="0" collapsed="false">
      <c r="A767" s="91" t="n">
        <v>0.22</v>
      </c>
      <c r="B767" s="95" t="n">
        <v>8000</v>
      </c>
      <c r="C767" s="95" t="n">
        <v>12000</v>
      </c>
      <c r="D767" s="95"/>
      <c r="E767" s="91" t="n">
        <v>0.22</v>
      </c>
      <c r="F767" s="95" t="n">
        <v>4000</v>
      </c>
      <c r="G767" s="95" t="n">
        <v>6000</v>
      </c>
      <c r="H767" s="102"/>
      <c r="I767" s="91" t="n">
        <v>0.21</v>
      </c>
      <c r="J767" s="95" t="n">
        <v>4000</v>
      </c>
      <c r="K767" s="95" t="n">
        <v>6000</v>
      </c>
      <c r="L767" s="104"/>
      <c r="M767" s="91" t="n">
        <v>0.23</v>
      </c>
      <c r="N767" s="95" t="n">
        <v>8000</v>
      </c>
      <c r="O767" s="95" t="n">
        <v>10000</v>
      </c>
      <c r="S767" s="91" t="n">
        <v>0.22</v>
      </c>
      <c r="T767" s="79" t="n">
        <f aca="false">B767*$AI$23/$AI$763</f>
        <v>45351.9012345679</v>
      </c>
      <c r="U767" s="79" t="n">
        <f aca="false">C767*$AI$23/$AI$763</f>
        <v>68027.8518518519</v>
      </c>
      <c r="V767" s="84"/>
      <c r="W767" s="91" t="n">
        <v>0.22</v>
      </c>
      <c r="X767" s="79" t="n">
        <f aca="false">F767*$AI$23/$AI$763</f>
        <v>22675.9506172839</v>
      </c>
      <c r="Y767" s="79" t="n">
        <f aca="false">G767*$AI$23/$AI$763</f>
        <v>34013.9259259259</v>
      </c>
      <c r="Z767" s="80"/>
      <c r="AA767" s="91" t="n">
        <v>0.21</v>
      </c>
      <c r="AB767" s="79" t="n">
        <f aca="false">J767*$AI$23/$AI$763</f>
        <v>22675.9506172839</v>
      </c>
      <c r="AC767" s="79" t="n">
        <f aca="false">K767*$AI$23/$AI$763</f>
        <v>34013.9259259259</v>
      </c>
      <c r="AD767" s="105"/>
      <c r="AE767" s="91" t="n">
        <v>0.23</v>
      </c>
      <c r="AF767" s="79" t="n">
        <f aca="false">N767*$AI$23/$AI$763</f>
        <v>45351.9012345679</v>
      </c>
      <c r="AG767" s="79" t="n">
        <f aca="false">O767*$AI$23/$AI$763</f>
        <v>56689.8765432099</v>
      </c>
      <c r="AH767" s="1" t="str">
        <f aca="false">IF(AC765="But Not Over",Y762,"")</f>
        <v/>
      </c>
      <c r="AI767" s="81" t="str">
        <f aca="false">IF(AC765="But Not Over",VLOOKUP(AH767,'CPI Data'!$A$19:$N$117,14),"")</f>
        <v/>
      </c>
    </row>
    <row r="768" customFormat="false" ht="12" hidden="false" customHeight="false" outlineLevel="0" collapsed="false">
      <c r="A768" s="91" t="n">
        <v>0.25</v>
      </c>
      <c r="B768" s="95" t="n">
        <v>12000</v>
      </c>
      <c r="C768" s="95" t="n">
        <v>16000</v>
      </c>
      <c r="D768" s="95"/>
      <c r="E768" s="91" t="n">
        <v>0.25</v>
      </c>
      <c r="F768" s="95" t="n">
        <v>6000</v>
      </c>
      <c r="G768" s="95" t="n">
        <v>8000</v>
      </c>
      <c r="H768" s="102"/>
      <c r="I768" s="91" t="n">
        <v>0.24</v>
      </c>
      <c r="J768" s="95" t="n">
        <v>6000</v>
      </c>
      <c r="K768" s="95" t="n">
        <v>8000</v>
      </c>
      <c r="L768" s="104"/>
      <c r="M768" s="91" t="n">
        <v>0.25</v>
      </c>
      <c r="N768" s="95" t="n">
        <v>10000</v>
      </c>
      <c r="O768" s="95" t="n">
        <v>12000</v>
      </c>
      <c r="S768" s="91" t="n">
        <v>0.25</v>
      </c>
      <c r="T768" s="79" t="n">
        <f aca="false">B768*$AI$23/$AI$763</f>
        <v>68027.8518518519</v>
      </c>
      <c r="U768" s="79" t="n">
        <f aca="false">C768*$AI$23/$AI$763</f>
        <v>90703.8024691358</v>
      </c>
      <c r="V768" s="84"/>
      <c r="W768" s="91" t="n">
        <v>0.25</v>
      </c>
      <c r="X768" s="79" t="n">
        <f aca="false">F768*$AI$23/$AI$763</f>
        <v>34013.9259259259</v>
      </c>
      <c r="Y768" s="79" t="n">
        <f aca="false">G768*$AI$23/$AI$763</f>
        <v>45351.9012345679</v>
      </c>
      <c r="Z768" s="80"/>
      <c r="AA768" s="91" t="n">
        <v>0.24</v>
      </c>
      <c r="AB768" s="79" t="n">
        <f aca="false">J768*$AI$23/$AI$763</f>
        <v>34013.9259259259</v>
      </c>
      <c r="AC768" s="79" t="n">
        <f aca="false">K768*$AI$23/$AI$763</f>
        <v>45351.9012345679</v>
      </c>
      <c r="AD768" s="105"/>
      <c r="AE768" s="91" t="n">
        <v>0.25</v>
      </c>
      <c r="AF768" s="79" t="n">
        <f aca="false">N768*$AI$23/$AI$763</f>
        <v>56689.8765432099</v>
      </c>
      <c r="AG768" s="79" t="n">
        <f aca="false">O768*$AI$23/$AI$763</f>
        <v>68027.8518518519</v>
      </c>
      <c r="AH768" s="1" t="str">
        <f aca="false">IF(AC766="But Not Over",Y763,"")</f>
        <v/>
      </c>
      <c r="AI768" s="81" t="str">
        <f aca="false">IF(AC766="But Not Over",VLOOKUP(AH768,'CPI Data'!$A$19:$N$117,14),"")</f>
        <v/>
      </c>
    </row>
    <row r="769" customFormat="false" ht="12" hidden="false" customHeight="false" outlineLevel="0" collapsed="false">
      <c r="A769" s="91" t="n">
        <v>0.28</v>
      </c>
      <c r="B769" s="95" t="n">
        <v>16000</v>
      </c>
      <c r="C769" s="95" t="n">
        <v>20000</v>
      </c>
      <c r="D769" s="95"/>
      <c r="E769" s="91" t="n">
        <v>0.28</v>
      </c>
      <c r="F769" s="95" t="n">
        <v>8000</v>
      </c>
      <c r="G769" s="95" t="n">
        <v>10000</v>
      </c>
      <c r="H769" s="102"/>
      <c r="I769" s="91" t="n">
        <v>0.25</v>
      </c>
      <c r="J769" s="95" t="n">
        <v>8000</v>
      </c>
      <c r="K769" s="95" t="n">
        <v>10000</v>
      </c>
      <c r="L769" s="104"/>
      <c r="M769" s="91" t="n">
        <v>0.27</v>
      </c>
      <c r="N769" s="95" t="n">
        <v>12000</v>
      </c>
      <c r="O769" s="95" t="n">
        <v>14000</v>
      </c>
      <c r="S769" s="91" t="n">
        <v>0.28</v>
      </c>
      <c r="T769" s="79" t="n">
        <f aca="false">B769*$AI$23/$AI$763</f>
        <v>90703.8024691358</v>
      </c>
      <c r="U769" s="79" t="n">
        <f aca="false">C769*$AI$23/$AI$763</f>
        <v>113379.75308642</v>
      </c>
      <c r="V769" s="84"/>
      <c r="W769" s="91" t="n">
        <v>0.28</v>
      </c>
      <c r="X769" s="79" t="n">
        <f aca="false">F769*$AI$23/$AI$763</f>
        <v>45351.9012345679</v>
      </c>
      <c r="Y769" s="79" t="n">
        <f aca="false">G769*$AI$23/$AI$763</f>
        <v>56689.8765432099</v>
      </c>
      <c r="Z769" s="80"/>
      <c r="AA769" s="91" t="n">
        <v>0.25</v>
      </c>
      <c r="AB769" s="79" t="n">
        <f aca="false">J769*$AI$23/$AI$763</f>
        <v>45351.9012345679</v>
      </c>
      <c r="AC769" s="79" t="n">
        <f aca="false">K769*$AI$23/$AI$763</f>
        <v>56689.8765432099</v>
      </c>
      <c r="AD769" s="105"/>
      <c r="AE769" s="91" t="n">
        <v>0.27</v>
      </c>
      <c r="AF769" s="79" t="n">
        <f aca="false">N769*$AI$23/$AI$763</f>
        <v>68027.8518518519</v>
      </c>
      <c r="AG769" s="79" t="n">
        <f aca="false">O769*$AI$23/$AI$763</f>
        <v>79365.8271604938</v>
      </c>
      <c r="AH769" s="1" t="str">
        <f aca="false">IF(AC767="But Not Over",Y764,"")</f>
        <v/>
      </c>
      <c r="AI769" s="81" t="str">
        <f aca="false">IF(AC767="But Not Over",VLOOKUP(AH769,'CPI Data'!$A$19:$N$117,14),"")</f>
        <v/>
      </c>
    </row>
    <row r="770" customFormat="false" ht="12" hidden="false" customHeight="false" outlineLevel="0" collapsed="false">
      <c r="A770" s="91" t="n">
        <v>0.32</v>
      </c>
      <c r="B770" s="95" t="n">
        <v>20000</v>
      </c>
      <c r="C770" s="95" t="n">
        <v>24000</v>
      </c>
      <c r="D770" s="95"/>
      <c r="E770" s="91" t="n">
        <v>0.32</v>
      </c>
      <c r="F770" s="95" t="n">
        <v>10000</v>
      </c>
      <c r="G770" s="95" t="n">
        <v>12000</v>
      </c>
      <c r="H770" s="102"/>
      <c r="I770" s="91" t="n">
        <v>0.27</v>
      </c>
      <c r="J770" s="95" t="n">
        <v>10000</v>
      </c>
      <c r="K770" s="95" t="n">
        <v>12000</v>
      </c>
      <c r="L770" s="104"/>
      <c r="M770" s="91" t="n">
        <v>0.28</v>
      </c>
      <c r="N770" s="95" t="n">
        <v>14000</v>
      </c>
      <c r="O770" s="95" t="n">
        <v>16000</v>
      </c>
      <c r="S770" s="91" t="n">
        <v>0.32</v>
      </c>
      <c r="T770" s="79" t="n">
        <f aca="false">B770*$AI$23/$AI$763</f>
        <v>113379.75308642</v>
      </c>
      <c r="U770" s="79" t="n">
        <f aca="false">C770*$AI$23/$AI$763</f>
        <v>136055.703703704</v>
      </c>
      <c r="V770" s="84"/>
      <c r="W770" s="91" t="n">
        <v>0.32</v>
      </c>
      <c r="X770" s="79" t="n">
        <f aca="false">F770*$AI$23/$AI$763</f>
        <v>56689.8765432099</v>
      </c>
      <c r="Y770" s="79" t="n">
        <f aca="false">G770*$AI$23/$AI$763</f>
        <v>68027.8518518519</v>
      </c>
      <c r="Z770" s="80"/>
      <c r="AA770" s="91" t="n">
        <v>0.27</v>
      </c>
      <c r="AB770" s="79" t="n">
        <f aca="false">J770*$AI$23/$AI$763</f>
        <v>56689.8765432099</v>
      </c>
      <c r="AC770" s="79" t="n">
        <f aca="false">K770*$AI$23/$AI$763</f>
        <v>68027.8518518519</v>
      </c>
      <c r="AD770" s="105"/>
      <c r="AE770" s="91" t="n">
        <v>0.28</v>
      </c>
      <c r="AF770" s="79" t="n">
        <f aca="false">N770*$AI$23/$AI$763</f>
        <v>79365.8271604938</v>
      </c>
      <c r="AG770" s="79" t="n">
        <f aca="false">O770*$AI$23/$AI$763</f>
        <v>90703.8024691358</v>
      </c>
      <c r="AH770" s="1" t="str">
        <f aca="false">IF(AC768="But Not Over",Y765,"")</f>
        <v/>
      </c>
      <c r="AI770" s="81" t="str">
        <f aca="false">IF(AC768="But Not Over",VLOOKUP(AH770,'CPI Data'!$A$19:$N$117,14),"")</f>
        <v/>
      </c>
    </row>
    <row r="771" customFormat="false" ht="12" hidden="false" customHeight="false" outlineLevel="0" collapsed="false">
      <c r="A771" s="91" t="n">
        <v>0.36</v>
      </c>
      <c r="B771" s="95" t="n">
        <v>24000</v>
      </c>
      <c r="C771" s="95" t="n">
        <v>28000</v>
      </c>
      <c r="D771" s="95"/>
      <c r="E771" s="91" t="n">
        <v>0.36</v>
      </c>
      <c r="F771" s="95" t="n">
        <v>12000</v>
      </c>
      <c r="G771" s="95" t="n">
        <v>14000</v>
      </c>
      <c r="H771" s="102"/>
      <c r="I771" s="91" t="n">
        <v>0.29</v>
      </c>
      <c r="J771" s="95" t="n">
        <v>12000</v>
      </c>
      <c r="K771" s="95" t="n">
        <v>14000</v>
      </c>
      <c r="L771" s="104"/>
      <c r="M771" s="91" t="n">
        <v>0.31</v>
      </c>
      <c r="N771" s="95" t="n">
        <v>16000</v>
      </c>
      <c r="O771" s="95" t="n">
        <v>18000</v>
      </c>
      <c r="S771" s="91" t="n">
        <v>0.36</v>
      </c>
      <c r="T771" s="79" t="n">
        <f aca="false">B771*$AI$23/$AI$763</f>
        <v>136055.703703704</v>
      </c>
      <c r="U771" s="79" t="n">
        <f aca="false">C771*$AI$23/$AI$763</f>
        <v>158731.654320988</v>
      </c>
      <c r="V771" s="84"/>
      <c r="W771" s="91" t="n">
        <v>0.36</v>
      </c>
      <c r="X771" s="79" t="n">
        <f aca="false">F771*$AI$23/$AI$763</f>
        <v>68027.8518518519</v>
      </c>
      <c r="Y771" s="79" t="n">
        <f aca="false">G771*$AI$23/$AI$763</f>
        <v>79365.8271604938</v>
      </c>
      <c r="Z771" s="80"/>
      <c r="AA771" s="91" t="n">
        <v>0.29</v>
      </c>
      <c r="AB771" s="79" t="n">
        <f aca="false">J771*$AI$23/$AI$763</f>
        <v>68027.8518518519</v>
      </c>
      <c r="AC771" s="79" t="n">
        <f aca="false">K771*$AI$23/$AI$763</f>
        <v>79365.8271604938</v>
      </c>
      <c r="AD771" s="105"/>
      <c r="AE771" s="91" t="n">
        <v>0.31</v>
      </c>
      <c r="AF771" s="79" t="n">
        <f aca="false">N771*$AI$23/$AI$763</f>
        <v>90703.8024691358</v>
      </c>
      <c r="AG771" s="79" t="n">
        <f aca="false">O771*$AI$23/$AI$763</f>
        <v>102041.777777778</v>
      </c>
      <c r="AH771" s="1" t="str">
        <f aca="false">IF(AC769="But Not Over",Y766,"")</f>
        <v/>
      </c>
      <c r="AI771" s="81" t="str">
        <f aca="false">IF(AC769="But Not Over",VLOOKUP(AH771,'CPI Data'!$A$19:$N$117,14),"")</f>
        <v/>
      </c>
    </row>
    <row r="772" customFormat="false" ht="12" hidden="false" customHeight="false" outlineLevel="0" collapsed="false">
      <c r="A772" s="91" t="n">
        <v>0.39</v>
      </c>
      <c r="B772" s="95" t="n">
        <v>28000</v>
      </c>
      <c r="C772" s="95" t="n">
        <v>32000</v>
      </c>
      <c r="D772" s="95"/>
      <c r="E772" s="91" t="n">
        <v>0.39</v>
      </c>
      <c r="F772" s="95" t="n">
        <v>14000</v>
      </c>
      <c r="G772" s="95" t="n">
        <v>16000</v>
      </c>
      <c r="H772" s="102"/>
      <c r="I772" s="91" t="n">
        <v>0.31</v>
      </c>
      <c r="J772" s="95" t="n">
        <v>14000</v>
      </c>
      <c r="K772" s="95" t="n">
        <v>16000</v>
      </c>
      <c r="L772" s="104"/>
      <c r="M772" s="91" t="n">
        <v>0.32</v>
      </c>
      <c r="N772" s="95" t="n">
        <v>18000</v>
      </c>
      <c r="O772" s="95" t="n">
        <v>20000</v>
      </c>
      <c r="S772" s="91" t="n">
        <v>0.39</v>
      </c>
      <c r="T772" s="79" t="n">
        <f aca="false">B772*$AI$23/$AI$763</f>
        <v>158731.654320988</v>
      </c>
      <c r="U772" s="79" t="n">
        <f aca="false">C772*$AI$23/$AI$763</f>
        <v>181407.604938272</v>
      </c>
      <c r="V772" s="84"/>
      <c r="W772" s="91" t="n">
        <v>0.39</v>
      </c>
      <c r="X772" s="79" t="n">
        <f aca="false">F772*$AI$23/$AI$763</f>
        <v>79365.8271604938</v>
      </c>
      <c r="Y772" s="79" t="n">
        <f aca="false">G772*$AI$23/$AI$763</f>
        <v>90703.8024691358</v>
      </c>
      <c r="Z772" s="80"/>
      <c r="AA772" s="91" t="n">
        <v>0.31</v>
      </c>
      <c r="AB772" s="79" t="n">
        <f aca="false">J772*$AI$23/$AI$763</f>
        <v>79365.8271604938</v>
      </c>
      <c r="AC772" s="79" t="n">
        <f aca="false">K772*$AI$23/$AI$763</f>
        <v>90703.8024691358</v>
      </c>
      <c r="AD772" s="105"/>
      <c r="AE772" s="91" t="n">
        <v>0.32</v>
      </c>
      <c r="AF772" s="79" t="n">
        <f aca="false">N772*$AI$23/$AI$763</f>
        <v>102041.777777778</v>
      </c>
      <c r="AG772" s="79" t="n">
        <f aca="false">O772*$AI$23/$AI$763</f>
        <v>113379.75308642</v>
      </c>
      <c r="AH772" s="1" t="str">
        <f aca="false">IF(AC770="But Not Over",Y767,"")</f>
        <v/>
      </c>
      <c r="AI772" s="81" t="str">
        <f aca="false">IF(AC770="But Not Over",VLOOKUP(AH772,'CPI Data'!$A$19:$N$117,14),"")</f>
        <v/>
      </c>
    </row>
    <row r="773" customFormat="false" ht="12" hidden="false" customHeight="false" outlineLevel="0" collapsed="false">
      <c r="A773" s="91" t="n">
        <v>0.42</v>
      </c>
      <c r="B773" s="95" t="n">
        <v>32000</v>
      </c>
      <c r="C773" s="95" t="n">
        <v>36000</v>
      </c>
      <c r="D773" s="95"/>
      <c r="E773" s="91" t="n">
        <v>0.42</v>
      </c>
      <c r="F773" s="95" t="n">
        <v>16000</v>
      </c>
      <c r="G773" s="95" t="n">
        <v>18000</v>
      </c>
      <c r="H773" s="102"/>
      <c r="I773" s="91" t="n">
        <v>0.34</v>
      </c>
      <c r="J773" s="95" t="n">
        <v>16000</v>
      </c>
      <c r="K773" s="95" t="n">
        <v>18000</v>
      </c>
      <c r="L773" s="104"/>
      <c r="M773" s="91" t="n">
        <v>0.35</v>
      </c>
      <c r="N773" s="95" t="n">
        <v>20000</v>
      </c>
      <c r="O773" s="95" t="n">
        <v>22000</v>
      </c>
      <c r="S773" s="91" t="n">
        <v>0.42</v>
      </c>
      <c r="T773" s="79" t="n">
        <f aca="false">B773*$AI$23/$AI$763</f>
        <v>181407.604938272</v>
      </c>
      <c r="U773" s="79" t="n">
        <f aca="false">C773*$AI$23/$AI$763</f>
        <v>204083.555555556</v>
      </c>
      <c r="V773" s="84"/>
      <c r="W773" s="91" t="n">
        <v>0.42</v>
      </c>
      <c r="X773" s="79" t="n">
        <f aca="false">F773*$AI$23/$AI$763</f>
        <v>90703.8024691358</v>
      </c>
      <c r="Y773" s="79" t="n">
        <f aca="false">G773*$AI$23/$AI$763</f>
        <v>102041.777777778</v>
      </c>
      <c r="Z773" s="80"/>
      <c r="AA773" s="91" t="n">
        <v>0.34</v>
      </c>
      <c r="AB773" s="79" t="n">
        <f aca="false">J773*$AI$23/$AI$763</f>
        <v>90703.8024691358</v>
      </c>
      <c r="AC773" s="79" t="n">
        <f aca="false">K773*$AI$23/$AI$763</f>
        <v>102041.777777778</v>
      </c>
      <c r="AD773" s="105"/>
      <c r="AE773" s="91" t="n">
        <v>0.35</v>
      </c>
      <c r="AF773" s="79" t="n">
        <f aca="false">N773*$AI$23/$AI$763</f>
        <v>113379.75308642</v>
      </c>
      <c r="AG773" s="79" t="n">
        <f aca="false">O773*$AI$23/$AI$763</f>
        <v>124717.728395062</v>
      </c>
      <c r="AH773" s="1" t="str">
        <f aca="false">IF(AC771="But Not Over",Y768,"")</f>
        <v/>
      </c>
      <c r="AI773" s="81" t="str">
        <f aca="false">IF(AC771="But Not Over",VLOOKUP(AH773,'CPI Data'!$A$19:$N$117,14),"")</f>
        <v/>
      </c>
    </row>
    <row r="774" customFormat="false" ht="12" hidden="false" customHeight="false" outlineLevel="0" collapsed="false">
      <c r="A774" s="91" t="n">
        <v>0.45</v>
      </c>
      <c r="B774" s="95" t="n">
        <v>36000</v>
      </c>
      <c r="C774" s="92" t="n">
        <v>40000</v>
      </c>
      <c r="D774" s="92"/>
      <c r="E774" s="91" t="n">
        <v>0.45</v>
      </c>
      <c r="F774" s="95" t="n">
        <v>18000</v>
      </c>
      <c r="G774" s="92" t="n">
        <v>20000</v>
      </c>
      <c r="H774" s="102"/>
      <c r="I774" s="91" t="n">
        <v>0.36</v>
      </c>
      <c r="J774" s="95" t="n">
        <v>18000</v>
      </c>
      <c r="K774" s="92" t="n">
        <v>20000</v>
      </c>
      <c r="L774" s="103"/>
      <c r="M774" s="91" t="n">
        <v>0.36</v>
      </c>
      <c r="N774" s="95" t="n">
        <v>22000</v>
      </c>
      <c r="O774" s="92" t="n">
        <v>24000</v>
      </c>
      <c r="S774" s="91" t="n">
        <v>0.45</v>
      </c>
      <c r="T774" s="79" t="n">
        <f aca="false">B774*$AI$23/$AI$763</f>
        <v>204083.555555556</v>
      </c>
      <c r="U774" s="79" t="n">
        <f aca="false">C774*$AI$23/$AI$763</f>
        <v>226759.506172839</v>
      </c>
      <c r="W774" s="91" t="n">
        <v>0.45</v>
      </c>
      <c r="X774" s="79" t="n">
        <f aca="false">F774*$AI$23/$AI$763</f>
        <v>102041.777777778</v>
      </c>
      <c r="Y774" s="79" t="n">
        <f aca="false">G774*$AI$23/$AI$763</f>
        <v>113379.75308642</v>
      </c>
      <c r="Z774" s="80"/>
      <c r="AA774" s="91" t="n">
        <v>0.36</v>
      </c>
      <c r="AB774" s="79" t="n">
        <f aca="false">J774*$AI$23/$AI$763</f>
        <v>102041.777777778</v>
      </c>
      <c r="AC774" s="79" t="n">
        <f aca="false">K774*$AI$23/$AI$763</f>
        <v>113379.75308642</v>
      </c>
      <c r="AD774" s="98"/>
      <c r="AE774" s="91" t="n">
        <v>0.36</v>
      </c>
      <c r="AF774" s="79" t="n">
        <f aca="false">N774*$AI$23/$AI$763</f>
        <v>124717.728395062</v>
      </c>
      <c r="AG774" s="79" t="n">
        <f aca="false">O774*$AI$23/$AI$763</f>
        <v>136055.703703704</v>
      </c>
      <c r="AH774" s="1" t="str">
        <f aca="false">IF(AC772="But Not Over",Y769,"")</f>
        <v/>
      </c>
      <c r="AI774" s="81" t="str">
        <f aca="false">IF(AC772="But Not Over",VLOOKUP(AH774,'CPI Data'!$A$19:$N$117,14),"")</f>
        <v/>
      </c>
    </row>
    <row r="775" customFormat="false" ht="12" hidden="false" customHeight="false" outlineLevel="0" collapsed="false">
      <c r="A775" s="91" t="n">
        <v>0.48</v>
      </c>
      <c r="B775" s="92" t="n">
        <v>40000</v>
      </c>
      <c r="C775" s="92" t="n">
        <v>44000</v>
      </c>
      <c r="D775" s="92"/>
      <c r="E775" s="91" t="n">
        <v>0.48</v>
      </c>
      <c r="F775" s="92" t="n">
        <v>20000</v>
      </c>
      <c r="G775" s="92" t="n">
        <v>22000</v>
      </c>
      <c r="H775" s="102"/>
      <c r="I775" s="91" t="n">
        <v>0.38</v>
      </c>
      <c r="J775" s="92" t="n">
        <v>20000</v>
      </c>
      <c r="K775" s="92" t="n">
        <v>22000</v>
      </c>
      <c r="L775" s="103"/>
      <c r="M775" s="91" t="n">
        <v>0.38</v>
      </c>
      <c r="N775" s="92" t="n">
        <v>24000</v>
      </c>
      <c r="O775" s="92" t="n">
        <v>26000</v>
      </c>
      <c r="S775" s="91" t="n">
        <v>0.48</v>
      </c>
      <c r="T775" s="79" t="n">
        <f aca="false">B775*$AI$23/$AI$763</f>
        <v>226759.506172839</v>
      </c>
      <c r="U775" s="79" t="n">
        <f aca="false">C775*$AI$23/$AI$763</f>
        <v>249435.456790123</v>
      </c>
      <c r="W775" s="91" t="n">
        <v>0.48</v>
      </c>
      <c r="X775" s="79" t="n">
        <f aca="false">F775*$AI$23/$AI$763</f>
        <v>113379.75308642</v>
      </c>
      <c r="Y775" s="79" t="n">
        <f aca="false">G775*$AI$23/$AI$763</f>
        <v>124717.728395062</v>
      </c>
      <c r="Z775" s="80"/>
      <c r="AA775" s="91" t="n">
        <v>0.38</v>
      </c>
      <c r="AB775" s="79" t="n">
        <f aca="false">J775*$AI$23/$AI$763</f>
        <v>113379.75308642</v>
      </c>
      <c r="AC775" s="79" t="n">
        <f aca="false">K775*$AI$23/$AI$763</f>
        <v>124717.728395062</v>
      </c>
      <c r="AD775" s="98"/>
      <c r="AE775" s="91" t="n">
        <v>0.38</v>
      </c>
      <c r="AF775" s="79" t="n">
        <f aca="false">N775*$AI$23/$AI$763</f>
        <v>136055.703703704</v>
      </c>
      <c r="AG775" s="79" t="n">
        <f aca="false">O775*$AI$23/$AI$763</f>
        <v>147393.679012346</v>
      </c>
      <c r="AH775" s="1" t="str">
        <f aca="false">IF(AC773="But Not Over",Y770,"")</f>
        <v/>
      </c>
      <c r="AI775" s="81" t="str">
        <f aca="false">IF(AC773="But Not Over",VLOOKUP(AH775,'CPI Data'!$A$19:$N$117,14),"")</f>
        <v/>
      </c>
    </row>
    <row r="776" customFormat="false" ht="12" hidden="false" customHeight="false" outlineLevel="0" collapsed="false">
      <c r="A776" s="91" t="n">
        <v>0.5</v>
      </c>
      <c r="B776" s="92" t="n">
        <v>44000</v>
      </c>
      <c r="C776" s="92" t="n">
        <v>52000</v>
      </c>
      <c r="D776" s="92"/>
      <c r="E776" s="91" t="n">
        <v>0.5</v>
      </c>
      <c r="F776" s="92" t="n">
        <v>22000</v>
      </c>
      <c r="G776" s="92" t="n">
        <v>26000</v>
      </c>
      <c r="H776" s="102"/>
      <c r="I776" s="91" t="n">
        <v>0.4</v>
      </c>
      <c r="J776" s="92" t="n">
        <v>22000</v>
      </c>
      <c r="K776" s="92" t="n">
        <v>26000</v>
      </c>
      <c r="L776" s="103"/>
      <c r="M776" s="91" t="n">
        <v>0.41</v>
      </c>
      <c r="N776" s="92" t="n">
        <v>26000</v>
      </c>
      <c r="O776" s="92" t="n">
        <v>28000</v>
      </c>
      <c r="S776" s="91" t="n">
        <v>0.5</v>
      </c>
      <c r="T776" s="79" t="n">
        <f aca="false">B776*$AI$23/$AI$763</f>
        <v>249435.456790123</v>
      </c>
      <c r="U776" s="79" t="n">
        <f aca="false">C776*$AI$23/$AI$763</f>
        <v>294787.358024691</v>
      </c>
      <c r="W776" s="91" t="n">
        <v>0.5</v>
      </c>
      <c r="X776" s="79" t="n">
        <f aca="false">F776*$AI$23/$AI$763</f>
        <v>124717.728395062</v>
      </c>
      <c r="Y776" s="79" t="n">
        <f aca="false">G776*$AI$23/$AI$763</f>
        <v>147393.679012346</v>
      </c>
      <c r="Z776" s="80"/>
      <c r="AA776" s="91" t="n">
        <v>0.4</v>
      </c>
      <c r="AB776" s="79" t="n">
        <f aca="false">J776*$AI$23/$AI$763</f>
        <v>124717.728395062</v>
      </c>
      <c r="AC776" s="79" t="n">
        <f aca="false">K776*$AI$23/$AI$763</f>
        <v>147393.679012346</v>
      </c>
      <c r="AD776" s="98"/>
      <c r="AE776" s="91" t="n">
        <v>0.41</v>
      </c>
      <c r="AF776" s="79" t="n">
        <f aca="false">N776*$AI$23/$AI$763</f>
        <v>147393.679012346</v>
      </c>
      <c r="AG776" s="79" t="n">
        <f aca="false">O776*$AI$23/$AI$763</f>
        <v>158731.654320988</v>
      </c>
      <c r="AH776" s="1" t="str">
        <f aca="false">IF(AC774="But Not Over",Y771,"")</f>
        <v/>
      </c>
      <c r="AI776" s="81" t="str">
        <f aca="false">IF(AC774="But Not Over",VLOOKUP(AH776,'CPI Data'!$A$19:$N$117,14),"")</f>
        <v/>
      </c>
    </row>
    <row r="777" customFormat="false" ht="12" hidden="false" customHeight="false" outlineLevel="0" collapsed="false">
      <c r="A777" s="91" t="n">
        <v>0.53</v>
      </c>
      <c r="B777" s="92" t="n">
        <v>52000</v>
      </c>
      <c r="C777" s="92" t="n">
        <v>64000</v>
      </c>
      <c r="D777" s="95"/>
      <c r="E777" s="91" t="n">
        <v>0.53</v>
      </c>
      <c r="F777" s="92" t="n">
        <v>26000</v>
      </c>
      <c r="G777" s="92" t="n">
        <v>32000</v>
      </c>
      <c r="H777" s="102"/>
      <c r="I777" s="91" t="n">
        <v>0.45</v>
      </c>
      <c r="J777" s="92" t="n">
        <v>26000</v>
      </c>
      <c r="K777" s="92" t="n">
        <v>32000</v>
      </c>
      <c r="L777" s="104"/>
      <c r="M777" s="91" t="n">
        <v>0.42</v>
      </c>
      <c r="N777" s="92" t="n">
        <v>28000</v>
      </c>
      <c r="O777" s="92" t="n">
        <v>32000</v>
      </c>
      <c r="S777" s="91" t="n">
        <v>0.53</v>
      </c>
      <c r="T777" s="79" t="n">
        <f aca="false">B777*$AI$23/$AI$763</f>
        <v>294787.358024691</v>
      </c>
      <c r="U777" s="79" t="n">
        <f aca="false">C777*$AI$23/$AI$763</f>
        <v>362815.209876543</v>
      </c>
      <c r="V777" s="84"/>
      <c r="W777" s="91" t="n">
        <v>0.53</v>
      </c>
      <c r="X777" s="79" t="n">
        <f aca="false">F777*$AI$23/$AI$763</f>
        <v>147393.679012346</v>
      </c>
      <c r="Y777" s="79" t="n">
        <f aca="false">G777*$AI$23/$AI$763</f>
        <v>181407.604938272</v>
      </c>
      <c r="Z777" s="80"/>
      <c r="AA777" s="91" t="n">
        <v>0.45</v>
      </c>
      <c r="AB777" s="79" t="n">
        <f aca="false">J777*$AI$23/$AI$763</f>
        <v>147393.679012346</v>
      </c>
      <c r="AC777" s="79" t="n">
        <f aca="false">K777*$AI$23/$AI$763</f>
        <v>181407.604938272</v>
      </c>
      <c r="AD777" s="105"/>
      <c r="AE777" s="91" t="n">
        <v>0.42</v>
      </c>
      <c r="AF777" s="79" t="n">
        <f aca="false">N777*$AI$23/$AI$763</f>
        <v>158731.654320988</v>
      </c>
      <c r="AG777" s="79" t="n">
        <f aca="false">O777*$AI$23/$AI$763</f>
        <v>181407.604938272</v>
      </c>
      <c r="AH777" s="1" t="str">
        <f aca="false">IF(AC775="But Not Over",Y772,"")</f>
        <v/>
      </c>
      <c r="AI777" s="81" t="str">
        <f aca="false">IF(AC775="But Not Over",VLOOKUP(AH777,'CPI Data'!$A$19:$N$117,14),"")</f>
        <v/>
      </c>
    </row>
    <row r="778" customFormat="false" ht="12" hidden="false" customHeight="false" outlineLevel="0" collapsed="false">
      <c r="A778" s="91" t="n">
        <v>0.55</v>
      </c>
      <c r="B778" s="92" t="n">
        <v>64000</v>
      </c>
      <c r="C778" s="92" t="n">
        <v>76000</v>
      </c>
      <c r="E778" s="91" t="n">
        <v>0.55</v>
      </c>
      <c r="F778" s="92" t="n">
        <v>32000</v>
      </c>
      <c r="G778" s="92" t="n">
        <v>38000</v>
      </c>
      <c r="H778" s="64"/>
      <c r="I778" s="91" t="n">
        <v>0.5</v>
      </c>
      <c r="J778" s="92" t="n">
        <v>32000</v>
      </c>
      <c r="K778" s="92" t="n">
        <v>38000</v>
      </c>
      <c r="L778" s="97"/>
      <c r="M778" s="91" t="n">
        <v>0.45</v>
      </c>
      <c r="N778" s="92" t="n">
        <v>32000</v>
      </c>
      <c r="O778" s="92" t="n">
        <v>36000</v>
      </c>
      <c r="S778" s="91" t="n">
        <v>0.55</v>
      </c>
      <c r="T778" s="79" t="n">
        <f aca="false">B778*$AI$23/$AI$763</f>
        <v>362815.209876543</v>
      </c>
      <c r="U778" s="79" t="n">
        <f aca="false">C778*$AI$23/$AI$763</f>
        <v>430843.061728395</v>
      </c>
      <c r="W778" s="91" t="n">
        <v>0.55</v>
      </c>
      <c r="X778" s="79" t="n">
        <f aca="false">F778*$AI$23/$AI$763</f>
        <v>181407.604938272</v>
      </c>
      <c r="Y778" s="79" t="n">
        <f aca="false">G778*$AI$23/$AI$763</f>
        <v>215421.530864198</v>
      </c>
      <c r="Z778" s="80"/>
      <c r="AA778" s="91" t="n">
        <v>0.5</v>
      </c>
      <c r="AB778" s="79" t="n">
        <f aca="false">J778*$AI$23/$AI$763</f>
        <v>181407.604938272</v>
      </c>
      <c r="AC778" s="79" t="n">
        <f aca="false">K778*$AI$23/$AI$763</f>
        <v>215421.530864198</v>
      </c>
      <c r="AD778" s="98"/>
      <c r="AE778" s="91" t="n">
        <v>0.45</v>
      </c>
      <c r="AF778" s="79" t="n">
        <f aca="false">N778*$AI$23/$AI$763</f>
        <v>181407.604938272</v>
      </c>
      <c r="AG778" s="79" t="n">
        <f aca="false">O778*$AI$23/$AI$763</f>
        <v>204083.555555556</v>
      </c>
      <c r="AH778" s="1" t="str">
        <f aca="false">IF(AC776="But Not Over",Y773,"")</f>
        <v/>
      </c>
      <c r="AI778" s="81" t="str">
        <f aca="false">IF(AC776="But Not Over",VLOOKUP(AH778,'CPI Data'!$A$19:$N$117,14),"")</f>
        <v/>
      </c>
    </row>
    <row r="779" customFormat="false" ht="12" hidden="false" customHeight="false" outlineLevel="0" collapsed="false">
      <c r="A779" s="91" t="n">
        <v>0.58</v>
      </c>
      <c r="B779" s="92" t="n">
        <v>76000</v>
      </c>
      <c r="C779" s="92" t="n">
        <v>88000</v>
      </c>
      <c r="E779" s="91" t="n">
        <v>0.58</v>
      </c>
      <c r="F779" s="92" t="n">
        <v>38000</v>
      </c>
      <c r="G779" s="92" t="n">
        <v>44000</v>
      </c>
      <c r="H779" s="64"/>
      <c r="I779" s="91" t="n">
        <v>0.55</v>
      </c>
      <c r="J779" s="92" t="n">
        <v>38000</v>
      </c>
      <c r="K779" s="92" t="n">
        <v>44000</v>
      </c>
      <c r="L779" s="97"/>
      <c r="M779" s="91" t="n">
        <v>0.48</v>
      </c>
      <c r="N779" s="92" t="n">
        <v>36000</v>
      </c>
      <c r="O779" s="92" t="n">
        <v>38000</v>
      </c>
      <c r="S779" s="91" t="n">
        <v>0.58</v>
      </c>
      <c r="T779" s="79" t="n">
        <f aca="false">B779*$AI$23/$AI$763</f>
        <v>430843.061728395</v>
      </c>
      <c r="U779" s="79" t="n">
        <f aca="false">C779*$AI$23/$AI$763</f>
        <v>498870.913580247</v>
      </c>
      <c r="W779" s="91" t="n">
        <v>0.58</v>
      </c>
      <c r="X779" s="79" t="n">
        <f aca="false">F779*$AI$23/$AI$763</f>
        <v>215421.530864198</v>
      </c>
      <c r="Y779" s="79" t="n">
        <f aca="false">G779*$AI$23/$AI$763</f>
        <v>249435.456790123</v>
      </c>
      <c r="Z779" s="80"/>
      <c r="AA779" s="91" t="n">
        <v>0.55</v>
      </c>
      <c r="AB779" s="79" t="n">
        <f aca="false">J779*$AI$23/$AI$763</f>
        <v>215421.530864198</v>
      </c>
      <c r="AC779" s="79" t="n">
        <f aca="false">K779*$AI$23/$AI$763</f>
        <v>249435.456790123</v>
      </c>
      <c r="AD779" s="98"/>
      <c r="AE779" s="91" t="n">
        <v>0.48</v>
      </c>
      <c r="AF779" s="79" t="n">
        <f aca="false">N779*$AI$23/$AI$763</f>
        <v>204083.555555556</v>
      </c>
      <c r="AG779" s="79" t="n">
        <f aca="false">O779*$AI$23/$AI$763</f>
        <v>215421.530864198</v>
      </c>
      <c r="AH779" s="1" t="str">
        <f aca="false">IF(AC777="But Not Over",Y774,"")</f>
        <v/>
      </c>
      <c r="AI779" s="81" t="str">
        <f aca="false">IF(AC777="But Not Over",VLOOKUP(AH779,'CPI Data'!$A$19:$N$117,14),"")</f>
        <v/>
      </c>
    </row>
    <row r="780" customFormat="false" ht="12" hidden="false" customHeight="false" outlineLevel="0" collapsed="false">
      <c r="A780" s="91" t="n">
        <v>0.6</v>
      </c>
      <c r="B780" s="92" t="n">
        <v>88000</v>
      </c>
      <c r="C780" s="92" t="n">
        <v>100000</v>
      </c>
      <c r="E780" s="91" t="n">
        <v>0.6</v>
      </c>
      <c r="F780" s="92" t="n">
        <v>44000</v>
      </c>
      <c r="G780" s="92" t="n">
        <v>50000</v>
      </c>
      <c r="H780" s="64"/>
      <c r="I780" s="91" t="n">
        <v>0.6</v>
      </c>
      <c r="J780" s="92" t="n">
        <v>44000</v>
      </c>
      <c r="K780" s="92" t="n">
        <v>50000</v>
      </c>
      <c r="L780" s="97"/>
      <c r="M780" s="91" t="n">
        <v>0.51</v>
      </c>
      <c r="N780" s="92" t="n">
        <v>38000</v>
      </c>
      <c r="O780" s="92" t="n">
        <v>40000</v>
      </c>
      <c r="S780" s="91" t="n">
        <v>0.6</v>
      </c>
      <c r="T780" s="79" t="n">
        <f aca="false">B780*$AI$23/$AI$763</f>
        <v>498870.913580247</v>
      </c>
      <c r="U780" s="79" t="n">
        <f aca="false">C780*$AI$23/$AI$763</f>
        <v>566898.765432099</v>
      </c>
      <c r="W780" s="91" t="n">
        <v>0.6</v>
      </c>
      <c r="X780" s="79" t="n">
        <f aca="false">F780*$AI$23/$AI$763</f>
        <v>249435.456790123</v>
      </c>
      <c r="Y780" s="79" t="n">
        <f aca="false">G780*$AI$23/$AI$763</f>
        <v>283449.382716049</v>
      </c>
      <c r="Z780" s="80"/>
      <c r="AA780" s="91" t="n">
        <v>0.6</v>
      </c>
      <c r="AB780" s="79" t="n">
        <f aca="false">J780*$AI$23/$AI$763</f>
        <v>249435.456790123</v>
      </c>
      <c r="AC780" s="79" t="n">
        <f aca="false">K780*$AI$23/$AI$763</f>
        <v>283449.382716049</v>
      </c>
      <c r="AD780" s="98"/>
      <c r="AE780" s="91" t="n">
        <v>0.51</v>
      </c>
      <c r="AF780" s="79" t="n">
        <f aca="false">N780*$AI$23/$AI$763</f>
        <v>215421.530864198</v>
      </c>
      <c r="AG780" s="79" t="n">
        <f aca="false">O780*$AI$23/$AI$763</f>
        <v>226759.506172839</v>
      </c>
      <c r="AH780" s="1" t="str">
        <f aca="false">IF(AC778="But Not Over",Y775,"")</f>
        <v/>
      </c>
      <c r="AI780" s="81" t="str">
        <f aca="false">IF(AC778="But Not Over",VLOOKUP(AH780,'CPI Data'!$A$19:$N$117,14),"")</f>
        <v/>
      </c>
    </row>
    <row r="781" customFormat="false" ht="12" hidden="false" customHeight="false" outlineLevel="0" collapsed="false">
      <c r="A781" s="91" t="n">
        <v>0.62</v>
      </c>
      <c r="B781" s="92" t="n">
        <v>100000</v>
      </c>
      <c r="C781" s="92" t="n">
        <v>120000</v>
      </c>
      <c r="E781" s="91" t="n">
        <v>0.62</v>
      </c>
      <c r="F781" s="92" t="n">
        <v>50000</v>
      </c>
      <c r="G781" s="92" t="n">
        <v>60000</v>
      </c>
      <c r="H781" s="64"/>
      <c r="I781" s="91" t="n">
        <v>0.62</v>
      </c>
      <c r="J781" s="92" t="n">
        <v>50000</v>
      </c>
      <c r="K781" s="92" t="n">
        <v>60000</v>
      </c>
      <c r="L781" s="97"/>
      <c r="M781" s="91" t="n">
        <v>0.52</v>
      </c>
      <c r="N781" s="92" t="n">
        <v>40000</v>
      </c>
      <c r="O781" s="92" t="n">
        <v>44000</v>
      </c>
      <c r="S781" s="91" t="n">
        <v>0.62</v>
      </c>
      <c r="T781" s="79" t="n">
        <f aca="false">B781*$AI$23/$AI$763</f>
        <v>566898.765432099</v>
      </c>
      <c r="U781" s="79" t="n">
        <f aca="false">C781*$AI$23/$AI$763</f>
        <v>680278.518518519</v>
      </c>
      <c r="W781" s="91" t="n">
        <v>0.62</v>
      </c>
      <c r="X781" s="79" t="n">
        <f aca="false">F781*$AI$23/$AI$763</f>
        <v>283449.382716049</v>
      </c>
      <c r="Y781" s="79" t="n">
        <f aca="false">G781*$AI$23/$AI$763</f>
        <v>340139.259259259</v>
      </c>
      <c r="Z781" s="80"/>
      <c r="AA781" s="91" t="n">
        <v>0.62</v>
      </c>
      <c r="AB781" s="79" t="n">
        <f aca="false">J781*$AI$23/$AI$763</f>
        <v>283449.382716049</v>
      </c>
      <c r="AC781" s="79" t="n">
        <f aca="false">K781*$AI$23/$AI$763</f>
        <v>340139.259259259</v>
      </c>
      <c r="AD781" s="98"/>
      <c r="AE781" s="91" t="n">
        <v>0.52</v>
      </c>
      <c r="AF781" s="79" t="n">
        <f aca="false">N781*$AI$23/$AI$763</f>
        <v>226759.506172839</v>
      </c>
      <c r="AG781" s="79" t="n">
        <f aca="false">O781*$AI$23/$AI$763</f>
        <v>249435.456790123</v>
      </c>
      <c r="AH781" s="1" t="str">
        <f aca="false">IF(AC779="But Not Over",Y776,"")</f>
        <v/>
      </c>
      <c r="AI781" s="81" t="str">
        <f aca="false">IF(AC779="But Not Over",VLOOKUP(AH781,'CPI Data'!$A$19:$N$117,14),"")</f>
        <v/>
      </c>
    </row>
    <row r="782" customFormat="false" ht="12" hidden="false" customHeight="false" outlineLevel="0" collapsed="false">
      <c r="A782" s="91" t="n">
        <v>0.64</v>
      </c>
      <c r="B782" s="92" t="n">
        <v>120000</v>
      </c>
      <c r="C782" s="92" t="n">
        <v>140000</v>
      </c>
      <c r="E782" s="91" t="n">
        <v>0.64</v>
      </c>
      <c r="F782" s="92" t="n">
        <v>60000</v>
      </c>
      <c r="G782" s="92" t="n">
        <v>70000</v>
      </c>
      <c r="H782" s="64"/>
      <c r="I782" s="91" t="n">
        <v>0.64</v>
      </c>
      <c r="J782" s="92" t="n">
        <v>60000</v>
      </c>
      <c r="K782" s="92" t="n">
        <v>70000</v>
      </c>
      <c r="L782" s="97"/>
      <c r="M782" s="91" t="n">
        <v>0.55</v>
      </c>
      <c r="N782" s="92" t="n">
        <v>44000</v>
      </c>
      <c r="O782" s="92" t="n">
        <v>50000</v>
      </c>
      <c r="S782" s="91" t="n">
        <v>0.64</v>
      </c>
      <c r="T782" s="79" t="n">
        <f aca="false">B782*$AI$23/$AI$763</f>
        <v>680278.518518519</v>
      </c>
      <c r="U782" s="79" t="n">
        <f aca="false">C782*$AI$23/$AI$763</f>
        <v>793658.271604938</v>
      </c>
      <c r="W782" s="91" t="n">
        <v>0.64</v>
      </c>
      <c r="X782" s="79" t="n">
        <f aca="false">F782*$AI$23/$AI$763</f>
        <v>340139.259259259</v>
      </c>
      <c r="Y782" s="79" t="n">
        <f aca="false">G782*$AI$23/$AI$763</f>
        <v>396829.135802469</v>
      </c>
      <c r="Z782" s="80"/>
      <c r="AA782" s="91" t="n">
        <v>0.64</v>
      </c>
      <c r="AB782" s="79" t="n">
        <f aca="false">J782*$AI$23/$AI$763</f>
        <v>340139.259259259</v>
      </c>
      <c r="AC782" s="79" t="n">
        <f aca="false">K782*$AI$23/$AI$763</f>
        <v>396829.135802469</v>
      </c>
      <c r="AD782" s="98"/>
      <c r="AE782" s="91" t="n">
        <v>0.55</v>
      </c>
      <c r="AF782" s="79" t="n">
        <f aca="false">N782*$AI$23/$AI$763</f>
        <v>249435.456790123</v>
      </c>
      <c r="AG782" s="79" t="n">
        <f aca="false">O782*$AI$23/$AI$763</f>
        <v>283449.382716049</v>
      </c>
      <c r="AH782" s="1" t="str">
        <f aca="false">IF(AC780="But Not Over",Y777,"")</f>
        <v/>
      </c>
      <c r="AI782" s="81" t="str">
        <f aca="false">IF(AC780="But Not Over",VLOOKUP(AH782,'CPI Data'!$A$19:$N$117,14),"")</f>
        <v/>
      </c>
    </row>
    <row r="783" customFormat="false" ht="12" hidden="false" customHeight="false" outlineLevel="0" collapsed="false">
      <c r="A783" s="91" t="n">
        <v>0.66</v>
      </c>
      <c r="B783" s="92" t="n">
        <v>140000</v>
      </c>
      <c r="C783" s="92" t="n">
        <v>160000</v>
      </c>
      <c r="E783" s="91" t="n">
        <v>0.66</v>
      </c>
      <c r="F783" s="92" t="n">
        <v>70000</v>
      </c>
      <c r="G783" s="92" t="n">
        <v>80000</v>
      </c>
      <c r="H783" s="64"/>
      <c r="I783" s="91" t="n">
        <v>0.66</v>
      </c>
      <c r="J783" s="92" t="n">
        <v>70000</v>
      </c>
      <c r="K783" s="92" t="n">
        <v>80000</v>
      </c>
      <c r="L783" s="97"/>
      <c r="M783" s="91" t="n">
        <v>0.56</v>
      </c>
      <c r="N783" s="92" t="n">
        <v>50000</v>
      </c>
      <c r="O783" s="92" t="n">
        <v>52000</v>
      </c>
      <c r="S783" s="91" t="n">
        <v>0.66</v>
      </c>
      <c r="T783" s="79" t="n">
        <f aca="false">B783*$AI$23/$AI$763</f>
        <v>793658.271604938</v>
      </c>
      <c r="U783" s="79" t="n">
        <f aca="false">C783*$AI$23/$AI$763</f>
        <v>907038.024691358</v>
      </c>
      <c r="W783" s="91" t="n">
        <v>0.66</v>
      </c>
      <c r="X783" s="79" t="n">
        <f aca="false">F783*$AI$23/$AI$763</f>
        <v>396829.135802469</v>
      </c>
      <c r="Y783" s="79" t="n">
        <f aca="false">G783*$AI$23/$AI$763</f>
        <v>453519.012345679</v>
      </c>
      <c r="Z783" s="80"/>
      <c r="AA783" s="91" t="n">
        <v>0.66</v>
      </c>
      <c r="AB783" s="79" t="n">
        <f aca="false">J783*$AI$23/$AI$763</f>
        <v>396829.135802469</v>
      </c>
      <c r="AC783" s="79" t="n">
        <f aca="false">K783*$AI$23/$AI$763</f>
        <v>453519.012345679</v>
      </c>
      <c r="AD783" s="98"/>
      <c r="AE783" s="91" t="n">
        <v>0.56</v>
      </c>
      <c r="AF783" s="79" t="n">
        <f aca="false">N783*$AI$23/$AI$763</f>
        <v>283449.382716049</v>
      </c>
      <c r="AG783" s="79" t="n">
        <f aca="false">O783*$AI$23/$AI$763</f>
        <v>294787.358024691</v>
      </c>
      <c r="AH783" s="1" t="str">
        <f aca="false">IF(AC781="But Not Over",Y778,"")</f>
        <v/>
      </c>
      <c r="AI783" s="81" t="str">
        <f aca="false">IF(AC781="But Not Over",VLOOKUP(AH783,'CPI Data'!$A$19:$N$117,14),"")</f>
        <v/>
      </c>
    </row>
    <row r="784" customFormat="false" ht="12" hidden="false" customHeight="false" outlineLevel="0" collapsed="false">
      <c r="A784" s="91" t="n">
        <v>0.68</v>
      </c>
      <c r="B784" s="92" t="n">
        <v>160000</v>
      </c>
      <c r="C784" s="92" t="n">
        <v>180000</v>
      </c>
      <c r="E784" s="91" t="n">
        <v>0.68</v>
      </c>
      <c r="F784" s="92" t="n">
        <v>80000</v>
      </c>
      <c r="G784" s="92" t="n">
        <v>90000</v>
      </c>
      <c r="H784" s="64"/>
      <c r="I784" s="91" t="n">
        <v>0.68</v>
      </c>
      <c r="J784" s="92" t="n">
        <v>80000</v>
      </c>
      <c r="K784" s="92" t="n">
        <v>90000</v>
      </c>
      <c r="L784" s="97"/>
      <c r="M784" s="91" t="n">
        <v>0.58</v>
      </c>
      <c r="N784" s="92" t="n">
        <v>52000</v>
      </c>
      <c r="O784" s="92" t="n">
        <v>64000</v>
      </c>
      <c r="S784" s="91" t="n">
        <v>0.68</v>
      </c>
      <c r="T784" s="79" t="n">
        <f aca="false">B784*$AI$23/$AI$763</f>
        <v>907038.024691358</v>
      </c>
      <c r="U784" s="125" t="n">
        <f aca="false">C784*$AI$23/$AI$763</f>
        <v>1020417.77777778</v>
      </c>
      <c r="W784" s="91" t="n">
        <v>0.68</v>
      </c>
      <c r="X784" s="79" t="n">
        <f aca="false">F784*$AI$23/$AI$763</f>
        <v>453519.012345679</v>
      </c>
      <c r="Y784" s="79" t="n">
        <f aca="false">G784*$AI$23/$AI$763</f>
        <v>510208.888888889</v>
      </c>
      <c r="Z784" s="80"/>
      <c r="AA784" s="91" t="n">
        <v>0.68</v>
      </c>
      <c r="AB784" s="79" t="n">
        <f aca="false">J784*$AI$23/$AI$763</f>
        <v>453519.012345679</v>
      </c>
      <c r="AC784" s="79" t="n">
        <f aca="false">K784*$AI$23/$AI$763</f>
        <v>510208.888888889</v>
      </c>
      <c r="AD784" s="98"/>
      <c r="AE784" s="91" t="n">
        <v>0.58</v>
      </c>
      <c r="AF784" s="79" t="n">
        <f aca="false">N784*$AI$23/$AI$763</f>
        <v>294787.358024691</v>
      </c>
      <c r="AG784" s="79" t="n">
        <f aca="false">O784*$AI$23/$AI$763</f>
        <v>362815.209876543</v>
      </c>
      <c r="AH784" s="1" t="str">
        <f aca="false">IF(AC782="But Not Over",Y779,"")</f>
        <v/>
      </c>
      <c r="AI784" s="81" t="str">
        <f aca="false">IF(AC782="But Not Over",VLOOKUP(AH784,'CPI Data'!$A$19:$N$117,14),"")</f>
        <v/>
      </c>
    </row>
    <row r="785" customFormat="false" ht="12" hidden="false" customHeight="false" outlineLevel="0" collapsed="false">
      <c r="A785" s="91" t="n">
        <v>0.69</v>
      </c>
      <c r="B785" s="92" t="n">
        <v>180000</v>
      </c>
      <c r="C785" s="92" t="n">
        <v>200000</v>
      </c>
      <c r="E785" s="91" t="n">
        <v>0.69</v>
      </c>
      <c r="F785" s="92" t="n">
        <v>90000</v>
      </c>
      <c r="G785" s="92" t="n">
        <v>100000</v>
      </c>
      <c r="H785" s="64"/>
      <c r="I785" s="91" t="n">
        <v>0.69</v>
      </c>
      <c r="J785" s="92" t="n">
        <v>90000</v>
      </c>
      <c r="K785" s="92" t="n">
        <v>100000</v>
      </c>
      <c r="L785" s="97"/>
      <c r="M785" s="91" t="n">
        <v>0.59</v>
      </c>
      <c r="N785" s="92" t="n">
        <v>64000</v>
      </c>
      <c r="O785" s="92" t="n">
        <v>70000</v>
      </c>
      <c r="S785" s="91" t="n">
        <v>0.69</v>
      </c>
      <c r="T785" s="79" t="n">
        <f aca="false">B785*$AI$23/$AI$763</f>
        <v>1020417.77777778</v>
      </c>
      <c r="U785" s="125" t="n">
        <f aca="false">C785*$AI$23/$AI$763</f>
        <v>1133797.5308642</v>
      </c>
      <c r="W785" s="91" t="n">
        <v>0.69</v>
      </c>
      <c r="X785" s="79" t="n">
        <f aca="false">F785*$AI$23/$AI$763</f>
        <v>510208.888888889</v>
      </c>
      <c r="Y785" s="79" t="n">
        <f aca="false">G785*$AI$23/$AI$763</f>
        <v>566898.765432099</v>
      </c>
      <c r="Z785" s="80"/>
      <c r="AA785" s="91" t="n">
        <v>0.69</v>
      </c>
      <c r="AB785" s="79" t="n">
        <f aca="false">J785*$AI$23/$AI$763</f>
        <v>510208.888888889</v>
      </c>
      <c r="AC785" s="79" t="n">
        <f aca="false">K785*$AI$23/$AI$763</f>
        <v>566898.765432099</v>
      </c>
      <c r="AD785" s="98"/>
      <c r="AE785" s="91" t="n">
        <v>0.59</v>
      </c>
      <c r="AF785" s="79" t="n">
        <f aca="false">N785*$AI$23/$AI$763</f>
        <v>362815.209876543</v>
      </c>
      <c r="AG785" s="79" t="n">
        <f aca="false">O785*$AI$23/$AI$763</f>
        <v>396829.135802469</v>
      </c>
      <c r="AH785" s="1" t="str">
        <f aca="false">IF(AC783="But Not Over",Y780,"")</f>
        <v/>
      </c>
      <c r="AI785" s="81" t="str">
        <f aca="false">IF(AC783="But Not Over",VLOOKUP(AH785,'CPI Data'!$A$19:$N$117,14),"")</f>
        <v/>
      </c>
    </row>
    <row r="786" customFormat="false" ht="12" hidden="false" customHeight="false" outlineLevel="0" collapsed="false">
      <c r="A786" s="91" t="n">
        <v>0.7</v>
      </c>
      <c r="B786" s="92" t="n">
        <v>200000</v>
      </c>
      <c r="C786" s="95" t="s">
        <v>18</v>
      </c>
      <c r="E786" s="91" t="n">
        <v>0.7</v>
      </c>
      <c r="F786" s="92" t="n">
        <v>100000</v>
      </c>
      <c r="G786" s="95" t="s">
        <v>18</v>
      </c>
      <c r="H786" s="64"/>
      <c r="I786" s="91" t="n">
        <v>0.7</v>
      </c>
      <c r="J786" s="92" t="n">
        <v>100000</v>
      </c>
      <c r="K786" s="95" t="s">
        <v>18</v>
      </c>
      <c r="L786" s="97"/>
      <c r="M786" s="91" t="n">
        <v>0.61</v>
      </c>
      <c r="N786" s="92" t="n">
        <v>70000</v>
      </c>
      <c r="O786" s="92" t="n">
        <v>76000</v>
      </c>
      <c r="S786" s="91" t="n">
        <v>0.7</v>
      </c>
      <c r="T786" s="79" t="n">
        <f aca="false">B786*$AI$23/$AI$763</f>
        <v>1133797.5308642</v>
      </c>
      <c r="U786" s="79" t="s">
        <v>18</v>
      </c>
      <c r="W786" s="91" t="n">
        <v>0.7</v>
      </c>
      <c r="X786" s="79" t="n">
        <f aca="false">F786*$AI$23/$AI$763</f>
        <v>566898.765432099</v>
      </c>
      <c r="Y786" s="79" t="s">
        <v>18</v>
      </c>
      <c r="Z786" s="80"/>
      <c r="AA786" s="91" t="n">
        <v>0.7</v>
      </c>
      <c r="AB786" s="79" t="n">
        <f aca="false">J786*$AI$23/$AI$763</f>
        <v>566898.765432099</v>
      </c>
      <c r="AC786" s="79" t="s">
        <v>18</v>
      </c>
      <c r="AD786" s="98"/>
      <c r="AE786" s="91" t="n">
        <v>0.61</v>
      </c>
      <c r="AF786" s="79" t="n">
        <f aca="false">N786*$AI$23/$AI$763</f>
        <v>396829.135802469</v>
      </c>
      <c r="AG786" s="79" t="n">
        <f aca="false">O786*$AI$23/$AI$763</f>
        <v>430843.061728395</v>
      </c>
      <c r="AH786" s="1" t="str">
        <f aca="false">IF(AC784="But Not Over",Y781,"")</f>
        <v/>
      </c>
      <c r="AI786" s="81" t="str">
        <f aca="false">IF(AC784="But Not Over",VLOOKUP(AH786,'CPI Data'!$A$19:$N$117,14),"")</f>
        <v/>
      </c>
    </row>
    <row r="787" customFormat="false" ht="12" hidden="false" customHeight="false" outlineLevel="0" collapsed="false">
      <c r="A787" s="91"/>
      <c r="B787" s="92"/>
      <c r="E787" s="91"/>
      <c r="F787" s="92"/>
      <c r="H787" s="64"/>
      <c r="I787" s="91"/>
      <c r="J787" s="92"/>
      <c r="L787" s="97"/>
      <c r="M787" s="91" t="n">
        <v>0.62</v>
      </c>
      <c r="N787" s="92" t="n">
        <v>76000</v>
      </c>
      <c r="O787" s="92" t="n">
        <v>80000</v>
      </c>
      <c r="S787" s="91"/>
      <c r="W787" s="91"/>
      <c r="Z787" s="80"/>
      <c r="AA787" s="91"/>
      <c r="AD787" s="98"/>
      <c r="AE787" s="91" t="n">
        <v>0.62</v>
      </c>
      <c r="AF787" s="79" t="n">
        <f aca="false">N787*$AI$23/$AI$763</f>
        <v>430843.061728395</v>
      </c>
      <c r="AG787" s="79" t="n">
        <f aca="false">O787*$AI$23/$AI$763</f>
        <v>453519.012345679</v>
      </c>
      <c r="AH787" s="1" t="str">
        <f aca="false">IF(AC785="But Not Over",Y782,"")</f>
        <v/>
      </c>
      <c r="AI787" s="81" t="str">
        <f aca="false">IF(AC785="But Not Over",VLOOKUP(AH787,'CPI Data'!$A$19:$N$117,14),"")</f>
        <v/>
      </c>
    </row>
    <row r="788" customFormat="false" ht="12" hidden="false" customHeight="false" outlineLevel="0" collapsed="false">
      <c r="A788" s="64"/>
      <c r="E788" s="64"/>
      <c r="H788" s="64"/>
      <c r="I788" s="64"/>
      <c r="L788" s="97"/>
      <c r="M788" s="91" t="n">
        <v>0.63</v>
      </c>
      <c r="N788" s="92" t="n">
        <v>80000</v>
      </c>
      <c r="O788" s="92" t="n">
        <v>88000</v>
      </c>
      <c r="S788" s="64"/>
      <c r="W788" s="64"/>
      <c r="Z788" s="80"/>
      <c r="AA788" s="64"/>
      <c r="AD788" s="98"/>
      <c r="AE788" s="91" t="n">
        <v>0.63</v>
      </c>
      <c r="AF788" s="79" t="n">
        <f aca="false">N788*$AI$23/$AI$763</f>
        <v>453519.012345679</v>
      </c>
      <c r="AG788" s="79" t="n">
        <f aca="false">O788*$AI$23/$AI$763</f>
        <v>498870.913580247</v>
      </c>
      <c r="AH788" s="1" t="str">
        <f aca="false">IF(AC786="But Not Over",Y783,"")</f>
        <v/>
      </c>
      <c r="AI788" s="81" t="str">
        <f aca="false">IF(AC786="But Not Over",VLOOKUP(AH788,'CPI Data'!$A$19:$N$117,14),"")</f>
        <v/>
      </c>
    </row>
    <row r="789" customFormat="false" ht="12" hidden="false" customHeight="false" outlineLevel="0" collapsed="false">
      <c r="A789" s="64"/>
      <c r="E789" s="64"/>
      <c r="H789" s="64"/>
      <c r="I789" s="64"/>
      <c r="L789" s="97"/>
      <c r="M789" s="91" t="n">
        <v>0.64</v>
      </c>
      <c r="N789" s="92" t="n">
        <v>88000</v>
      </c>
      <c r="O789" s="92" t="n">
        <v>100000</v>
      </c>
      <c r="S789" s="64"/>
      <c r="W789" s="64"/>
      <c r="Z789" s="80"/>
      <c r="AA789" s="64"/>
      <c r="AD789" s="98"/>
      <c r="AE789" s="91" t="n">
        <v>0.64</v>
      </c>
      <c r="AF789" s="79" t="n">
        <f aca="false">N789*$AI$23/$AI$763</f>
        <v>498870.913580247</v>
      </c>
      <c r="AG789" s="79" t="n">
        <f aca="false">O789*$AI$23/$AI$763</f>
        <v>566898.765432099</v>
      </c>
      <c r="AH789" s="1" t="str">
        <f aca="false">IF(AC787="But Not Over",Y784,"")</f>
        <v/>
      </c>
      <c r="AI789" s="81" t="str">
        <f aca="false">IF(AC787="But Not Over",VLOOKUP(AH789,'CPI Data'!$A$19:$N$117,14),"")</f>
        <v/>
      </c>
    </row>
    <row r="790" customFormat="false" ht="12" hidden="false" customHeight="false" outlineLevel="0" collapsed="false">
      <c r="A790" s="64"/>
      <c r="E790" s="64"/>
      <c r="H790" s="64"/>
      <c r="I790" s="64"/>
      <c r="L790" s="97"/>
      <c r="M790" s="91" t="n">
        <v>0.66</v>
      </c>
      <c r="N790" s="92" t="n">
        <v>100000</v>
      </c>
      <c r="O790" s="92" t="n">
        <v>120000</v>
      </c>
      <c r="S790" s="64"/>
      <c r="W790" s="64"/>
      <c r="Z790" s="80"/>
      <c r="AA790" s="64"/>
      <c r="AD790" s="98"/>
      <c r="AE790" s="91" t="n">
        <v>0.66</v>
      </c>
      <c r="AF790" s="79" t="n">
        <f aca="false">N790*$AI$23/$AI$763</f>
        <v>566898.765432099</v>
      </c>
      <c r="AG790" s="79" t="n">
        <f aca="false">O790*$AI$23/$AI$763</f>
        <v>680278.518518519</v>
      </c>
      <c r="AH790" s="1" t="str">
        <f aca="false">IF(AC788="But Not Over",Y785,"")</f>
        <v/>
      </c>
      <c r="AI790" s="81" t="str">
        <f aca="false">IF(AC788="But Not Over",VLOOKUP(AH790,'CPI Data'!$A$19:$N$117,14),"")</f>
        <v/>
      </c>
    </row>
    <row r="791" customFormat="false" ht="12" hidden="false" customHeight="false" outlineLevel="0" collapsed="false">
      <c r="A791" s="64"/>
      <c r="E791" s="64"/>
      <c r="H791" s="64"/>
      <c r="I791" s="64"/>
      <c r="L791" s="97"/>
      <c r="M791" s="91" t="n">
        <v>0.67</v>
      </c>
      <c r="N791" s="92" t="n">
        <v>120000</v>
      </c>
      <c r="O791" s="92" t="n">
        <v>140000</v>
      </c>
      <c r="S791" s="64"/>
      <c r="W791" s="64"/>
      <c r="Z791" s="80"/>
      <c r="AA791" s="64"/>
      <c r="AD791" s="98"/>
      <c r="AE791" s="91" t="n">
        <v>0.67</v>
      </c>
      <c r="AF791" s="79" t="n">
        <f aca="false">N791*$AI$23/$AI$763</f>
        <v>680278.518518519</v>
      </c>
      <c r="AG791" s="79" t="n">
        <f aca="false">O791*$AI$23/$AI$763</f>
        <v>793658.271604938</v>
      </c>
      <c r="AH791" s="1" t="str">
        <f aca="false">IF(AC789="But Not Over",Y786,"")</f>
        <v/>
      </c>
      <c r="AI791" s="81" t="str">
        <f aca="false">IF(AC789="But Not Over",VLOOKUP(AH791,'CPI Data'!$A$19:$N$117,14),"")</f>
        <v/>
      </c>
    </row>
    <row r="792" customFormat="false" ht="12" hidden="false" customHeight="false" outlineLevel="0" collapsed="false">
      <c r="A792" s="64"/>
      <c r="E792" s="64"/>
      <c r="H792" s="64"/>
      <c r="I792" s="64"/>
      <c r="L792" s="97"/>
      <c r="M792" s="91" t="n">
        <v>0.68</v>
      </c>
      <c r="N792" s="92" t="n">
        <v>140000</v>
      </c>
      <c r="O792" s="92" t="n">
        <v>160000</v>
      </c>
      <c r="S792" s="64"/>
      <c r="W792" s="64"/>
      <c r="Z792" s="80"/>
      <c r="AA792" s="64"/>
      <c r="AD792" s="98"/>
      <c r="AE792" s="91" t="n">
        <v>0.68</v>
      </c>
      <c r="AF792" s="79" t="n">
        <f aca="false">N792*$AI$23/$AI$763</f>
        <v>793658.271604938</v>
      </c>
      <c r="AG792" s="79" t="n">
        <f aca="false">O792*$AI$23/$AI$763</f>
        <v>907038.024691358</v>
      </c>
      <c r="AH792" s="1" t="str">
        <f aca="false">IF(AC790="But Not Over",Y787,"")</f>
        <v/>
      </c>
      <c r="AI792" s="81" t="str">
        <f aca="false">IF(AC790="But Not Over",VLOOKUP(AH792,'CPI Data'!$A$19:$N$117,14),"")</f>
        <v/>
      </c>
    </row>
    <row r="793" customFormat="false" ht="12" hidden="false" customHeight="false" outlineLevel="0" collapsed="false">
      <c r="A793" s="64"/>
      <c r="E793" s="64"/>
      <c r="H793" s="64"/>
      <c r="I793" s="64"/>
      <c r="L793" s="97"/>
      <c r="M793" s="91" t="n">
        <v>0.69</v>
      </c>
      <c r="N793" s="92" t="n">
        <v>160000</v>
      </c>
      <c r="O793" s="92" t="n">
        <v>180000</v>
      </c>
      <c r="S793" s="64"/>
      <c r="W793" s="64"/>
      <c r="Z793" s="80"/>
      <c r="AA793" s="64"/>
      <c r="AD793" s="98"/>
      <c r="AE793" s="91" t="n">
        <v>0.69</v>
      </c>
      <c r="AF793" s="79" t="n">
        <f aca="false">N793*$AI$23/$AI$763</f>
        <v>907038.024691358</v>
      </c>
      <c r="AG793" s="79" t="n">
        <f aca="false">O793*$AI$23/$AI$763</f>
        <v>1020417.77777778</v>
      </c>
      <c r="AH793" s="1" t="str">
        <f aca="false">IF(AC791="But Not Over",Y788,"")</f>
        <v/>
      </c>
      <c r="AI793" s="81" t="str">
        <f aca="false">IF(AC791="But Not Over",VLOOKUP(AH793,'CPI Data'!$A$19:$N$117,14),"")</f>
        <v/>
      </c>
    </row>
    <row r="794" customFormat="false" ht="12" hidden="false" customHeight="false" outlineLevel="0" collapsed="false">
      <c r="A794" s="64"/>
      <c r="E794" s="64"/>
      <c r="H794" s="64"/>
      <c r="I794" s="64"/>
      <c r="L794" s="97"/>
      <c r="M794" s="91" t="n">
        <v>0.7</v>
      </c>
      <c r="N794" s="92" t="n">
        <v>180000</v>
      </c>
      <c r="O794" s="95" t="s">
        <v>18</v>
      </c>
      <c r="S794" s="64"/>
      <c r="W794" s="64"/>
      <c r="Z794" s="80"/>
      <c r="AA794" s="64"/>
      <c r="AD794" s="98"/>
      <c r="AE794" s="91" t="n">
        <v>0.7</v>
      </c>
      <c r="AF794" s="125" t="n">
        <f aca="false">N794*$AI$23/$AI$763</f>
        <v>1020417.77777778</v>
      </c>
      <c r="AG794" s="79" t="s">
        <v>18</v>
      </c>
      <c r="AH794" s="1" t="str">
        <f aca="false">IF(AC792="But Not Over",Y789,"")</f>
        <v/>
      </c>
      <c r="AI794" s="81" t="str">
        <f aca="false">IF(AC792="But Not Over",VLOOKUP(AH794,'CPI Data'!$A$19:$N$117,14),"")</f>
        <v/>
      </c>
    </row>
    <row r="795" customFormat="false" ht="12" hidden="false" customHeight="true" outlineLevel="0" collapsed="false">
      <c r="A795" s="66" t="s">
        <v>38</v>
      </c>
      <c r="B795" s="42"/>
      <c r="C795" s="42"/>
      <c r="E795" s="42"/>
      <c r="F795" s="42"/>
      <c r="G795" s="42"/>
      <c r="H795" s="67"/>
      <c r="I795" s="42"/>
      <c r="J795" s="42"/>
      <c r="K795" s="42"/>
      <c r="L795" s="42"/>
      <c r="M795" s="42"/>
      <c r="N795" s="42"/>
      <c r="O795" s="42"/>
      <c r="S795" s="66" t="s">
        <v>38</v>
      </c>
      <c r="T795" s="45"/>
      <c r="U795" s="45"/>
      <c r="W795" s="42"/>
      <c r="X795" s="45"/>
      <c r="Y795" s="45"/>
      <c r="Z795" s="68"/>
      <c r="AA795" s="42"/>
      <c r="AB795" s="45"/>
      <c r="AC795" s="45"/>
      <c r="AD795" s="47"/>
      <c r="AE795" s="42"/>
      <c r="AF795" s="45"/>
      <c r="AG795" s="45"/>
      <c r="AH795" s="1" t="str">
        <f aca="false">IF(AC793="But Not Over",Y790,"")</f>
        <v/>
      </c>
      <c r="AI795" s="81" t="str">
        <f aca="false">IF(AC793="But Not Over",VLOOKUP(AH795,'CPI Data'!$A$19:$N$117,14),"")</f>
        <v/>
      </c>
    </row>
    <row r="796" customFormat="false" ht="12" hidden="false" customHeight="false" outlineLevel="0" collapsed="false">
      <c r="A796" s="64"/>
      <c r="E796" s="64"/>
      <c r="H796" s="64"/>
      <c r="I796" s="64"/>
      <c r="L796" s="97"/>
      <c r="M796" s="64"/>
      <c r="S796" s="64"/>
      <c r="W796" s="64"/>
      <c r="Z796" s="80"/>
      <c r="AA796" s="64"/>
      <c r="AD796" s="98"/>
      <c r="AE796" s="64"/>
      <c r="AH796" s="1" t="str">
        <f aca="false">IF(AC794="But Not Over",Y791,"")</f>
        <v/>
      </c>
      <c r="AI796" s="81" t="str">
        <f aca="false">IF(AC794="But Not Over",VLOOKUP(AH796,'CPI Data'!$A$19:$N$117,14),"")</f>
        <v/>
      </c>
    </row>
    <row r="797" customFormat="false" ht="12.75" hidden="false" customHeight="false" outlineLevel="0" collapsed="false">
      <c r="A797" s="64"/>
      <c r="B797" s="74"/>
      <c r="C797" s="43" t="s">
        <v>7</v>
      </c>
      <c r="E797" s="64"/>
      <c r="G797" s="75" t="n">
        <v>1970</v>
      </c>
      <c r="H797" s="75"/>
      <c r="I797" s="75"/>
      <c r="J797" s="74"/>
      <c r="L797" s="97"/>
      <c r="M797" s="64"/>
      <c r="N797" s="74"/>
      <c r="S797" s="64"/>
      <c r="T797" s="77"/>
      <c r="U797" s="69" t="s">
        <v>21</v>
      </c>
      <c r="W797" s="64"/>
      <c r="Y797" s="75" t="n">
        <v>1970</v>
      </c>
      <c r="Z797" s="75"/>
      <c r="AA797" s="75"/>
      <c r="AB797" s="46" t="str">
        <f aca="false">CONCATENATE("CPI: ",AI802)</f>
        <v>CPI: 38.8</v>
      </c>
      <c r="AD797" s="98"/>
      <c r="AE797" s="64"/>
      <c r="AF797" s="77"/>
      <c r="AH797" s="1" t="str">
        <f aca="false">IF(AC795="But Not Over",Y792,"")</f>
        <v/>
      </c>
      <c r="AI797" s="81" t="str">
        <f aca="false">IF(AC795="But Not Over",VLOOKUP(AH797,'CPI Data'!$A$19:$N$117,14),"")</f>
        <v/>
      </c>
    </row>
    <row r="798" customFormat="false" ht="12" hidden="false" customHeight="false" outlineLevel="0" collapsed="false">
      <c r="A798" s="49"/>
      <c r="B798" s="49" t="s">
        <v>8</v>
      </c>
      <c r="C798" s="50"/>
      <c r="D798" s="50"/>
      <c r="E798" s="49"/>
      <c r="F798" s="49" t="s">
        <v>9</v>
      </c>
      <c r="G798" s="50"/>
      <c r="H798" s="49"/>
      <c r="I798" s="49"/>
      <c r="J798" s="49" t="s">
        <v>10</v>
      </c>
      <c r="K798" s="48"/>
      <c r="L798" s="48"/>
      <c r="M798" s="48"/>
      <c r="N798" s="49" t="s">
        <v>11</v>
      </c>
      <c r="O798" s="50"/>
      <c r="S798" s="49"/>
      <c r="T798" s="51" t="s">
        <v>8</v>
      </c>
      <c r="U798" s="99"/>
      <c r="V798" s="53"/>
      <c r="W798" s="49"/>
      <c r="X798" s="51" t="s">
        <v>9</v>
      </c>
      <c r="Y798" s="99"/>
      <c r="Z798" s="54"/>
      <c r="AA798" s="49"/>
      <c r="AB798" s="51" t="s">
        <v>10</v>
      </c>
      <c r="AC798" s="52"/>
      <c r="AD798" s="55"/>
      <c r="AE798" s="48"/>
      <c r="AF798" s="51" t="s">
        <v>11</v>
      </c>
      <c r="AG798" s="99"/>
      <c r="AH798" s="1" t="str">
        <f aca="false">IF(AC796="But Not Over",Y793,"")</f>
        <v/>
      </c>
      <c r="AI798" s="81" t="str">
        <f aca="false">IF(AC796="But Not Over",VLOOKUP(AH798,'CPI Data'!$A$19:$N$117,14),"")</f>
        <v/>
      </c>
    </row>
    <row r="799" customFormat="false" ht="12" hidden="false" customHeight="false" outlineLevel="0" collapsed="false">
      <c r="A799" s="56" t="s">
        <v>12</v>
      </c>
      <c r="B799" s="57" t="s">
        <v>13</v>
      </c>
      <c r="C799" s="57"/>
      <c r="D799" s="100"/>
      <c r="E799" s="56" t="s">
        <v>12</v>
      </c>
      <c r="F799" s="57" t="s">
        <v>13</v>
      </c>
      <c r="G799" s="57"/>
      <c r="H799" s="100"/>
      <c r="I799" s="56" t="s">
        <v>12</v>
      </c>
      <c r="J799" s="57" t="s">
        <v>13</v>
      </c>
      <c r="K799" s="57"/>
      <c r="L799" s="106"/>
      <c r="M799" s="56" t="s">
        <v>12</v>
      </c>
      <c r="N799" s="57" t="s">
        <v>13</v>
      </c>
      <c r="O799" s="57"/>
      <c r="S799" s="56" t="s">
        <v>12</v>
      </c>
      <c r="T799" s="58" t="s">
        <v>13</v>
      </c>
      <c r="U799" s="58"/>
      <c r="V799" s="101"/>
      <c r="W799" s="56" t="s">
        <v>12</v>
      </c>
      <c r="X799" s="58" t="s">
        <v>13</v>
      </c>
      <c r="Y799" s="58"/>
      <c r="Z799" s="101"/>
      <c r="AA799" s="56" t="s">
        <v>12</v>
      </c>
      <c r="AB799" s="58" t="s">
        <v>13</v>
      </c>
      <c r="AC799" s="58"/>
      <c r="AD799" s="107"/>
      <c r="AE799" s="56" t="s">
        <v>12</v>
      </c>
      <c r="AF799" s="58" t="s">
        <v>13</v>
      </c>
      <c r="AG799" s="58"/>
      <c r="AH799" s="1" t="str">
        <f aca="false">IF(AC797="But Not Over",Y794,"")</f>
        <v/>
      </c>
      <c r="AI799" s="81" t="str">
        <f aca="false">IF(AC797="But Not Over",VLOOKUP(AH799,'CPI Data'!$A$19:$N$117,14),"")</f>
        <v/>
      </c>
    </row>
    <row r="800" customFormat="false" ht="12" hidden="false" customHeight="false" outlineLevel="0" collapsed="false">
      <c r="A800" s="59" t="s">
        <v>14</v>
      </c>
      <c r="B800" s="60" t="s">
        <v>15</v>
      </c>
      <c r="C800" s="60" t="s">
        <v>16</v>
      </c>
      <c r="D800" s="100"/>
      <c r="E800" s="59" t="s">
        <v>14</v>
      </c>
      <c r="F800" s="60" t="s">
        <v>15</v>
      </c>
      <c r="G800" s="60" t="s">
        <v>16</v>
      </c>
      <c r="H800" s="100"/>
      <c r="I800" s="59" t="s">
        <v>14</v>
      </c>
      <c r="J800" s="60" t="s">
        <v>15</v>
      </c>
      <c r="K800" s="60" t="s">
        <v>16</v>
      </c>
      <c r="L800" s="106"/>
      <c r="M800" s="59" t="s">
        <v>14</v>
      </c>
      <c r="N800" s="60" t="s">
        <v>15</v>
      </c>
      <c r="O800" s="60" t="s">
        <v>16</v>
      </c>
      <c r="S800" s="59" t="s">
        <v>14</v>
      </c>
      <c r="T800" s="61" t="s">
        <v>15</v>
      </c>
      <c r="U800" s="61" t="s">
        <v>16</v>
      </c>
      <c r="V800" s="101"/>
      <c r="W800" s="59" t="s">
        <v>14</v>
      </c>
      <c r="X800" s="61" t="s">
        <v>15</v>
      </c>
      <c r="Y800" s="61" t="s">
        <v>16</v>
      </c>
      <c r="Z800" s="101"/>
      <c r="AA800" s="59" t="s">
        <v>14</v>
      </c>
      <c r="AB800" s="61" t="s">
        <v>15</v>
      </c>
      <c r="AC800" s="61" t="s">
        <v>16</v>
      </c>
      <c r="AD800" s="107"/>
      <c r="AE800" s="59" t="s">
        <v>14</v>
      </c>
      <c r="AF800" s="61" t="s">
        <v>15</v>
      </c>
      <c r="AG800" s="61" t="s">
        <v>16</v>
      </c>
      <c r="AH800" s="1" t="str">
        <f aca="false">IF(AC798="But Not Over",Y795,"")</f>
        <v/>
      </c>
      <c r="AI800" s="81" t="str">
        <f aca="false">IF(AC798="But Not Over",VLOOKUP(AH800,'CPI Data'!$A$19:$N$117,14),"")</f>
        <v/>
      </c>
    </row>
    <row r="801" customFormat="false" ht="12" hidden="false" customHeight="false" outlineLevel="0" collapsed="false">
      <c r="A801" s="91" t="n">
        <v>0.14</v>
      </c>
      <c r="B801" s="95" t="n">
        <v>0</v>
      </c>
      <c r="C801" s="95" t="n">
        <v>1000</v>
      </c>
      <c r="D801" s="95"/>
      <c r="E801" s="91" t="n">
        <v>0.14</v>
      </c>
      <c r="F801" s="95" t="n">
        <v>0</v>
      </c>
      <c r="G801" s="95" t="n">
        <v>500</v>
      </c>
      <c r="H801" s="102"/>
      <c r="I801" s="91"/>
      <c r="J801" s="95"/>
      <c r="K801" s="95"/>
      <c r="L801" s="104"/>
      <c r="M801" s="91" t="n">
        <v>0.14</v>
      </c>
      <c r="N801" s="95" t="n">
        <v>0</v>
      </c>
      <c r="O801" s="95" t="n">
        <v>1000</v>
      </c>
      <c r="S801" s="91" t="n">
        <v>0.14</v>
      </c>
      <c r="T801" s="79" t="n">
        <f aca="false">B801*$AI$23/$AI$802</f>
        <v>0</v>
      </c>
      <c r="U801" s="79" t="n">
        <f aca="false">C801*$AI$23/$AI$802</f>
        <v>5917.37113402062</v>
      </c>
      <c r="V801" s="84" t="n">
        <f aca="false">D801*$AI$23/$AI$802</f>
        <v>0</v>
      </c>
      <c r="W801" s="91" t="n">
        <v>0.14</v>
      </c>
      <c r="X801" s="79" t="n">
        <f aca="false">F801*$AI$23/$AI$802</f>
        <v>0</v>
      </c>
      <c r="Y801" s="79" t="n">
        <f aca="false">G801*$AI$23/$AI$802</f>
        <v>2958.68556701031</v>
      </c>
      <c r="Z801" s="84" t="n">
        <f aca="false">H801*$AI$23/$AI$802</f>
        <v>0</v>
      </c>
      <c r="AA801" s="79"/>
      <c r="AB801" s="79"/>
      <c r="AC801" s="79"/>
      <c r="AD801" s="84" t="n">
        <f aca="false">L801*$AI$23/$AI$802</f>
        <v>0</v>
      </c>
      <c r="AE801" s="91" t="n">
        <v>0.14</v>
      </c>
      <c r="AF801" s="79" t="n">
        <f aca="false">N801*$AI$23/$AI$802</f>
        <v>0</v>
      </c>
      <c r="AG801" s="79" t="n">
        <f aca="false">O801*$AI$23/$AI$802</f>
        <v>5917.37113402062</v>
      </c>
      <c r="AH801" s="1" t="str">
        <f aca="false">IF(AC799="But Not Over",Y796,"")</f>
        <v/>
      </c>
      <c r="AI801" s="81" t="str">
        <f aca="false">IF(AC799="But Not Over",VLOOKUP(AH801,'CPI Data'!$A$19:$N$117,14),"")</f>
        <v/>
      </c>
    </row>
    <row r="802" customFormat="false" ht="12" hidden="false" customHeight="false" outlineLevel="0" collapsed="false">
      <c r="A802" s="91" t="n">
        <v>0.15</v>
      </c>
      <c r="B802" s="95" t="n">
        <v>1000</v>
      </c>
      <c r="C802" s="95" t="n">
        <v>2000</v>
      </c>
      <c r="D802" s="95"/>
      <c r="E802" s="91" t="n">
        <v>0.15</v>
      </c>
      <c r="F802" s="95" t="n">
        <v>500</v>
      </c>
      <c r="G802" s="95" t="n">
        <v>1000</v>
      </c>
      <c r="H802" s="102"/>
      <c r="I802" s="91"/>
      <c r="J802" s="126" t="s">
        <v>39</v>
      </c>
      <c r="K802" s="95"/>
      <c r="L802" s="104"/>
      <c r="M802" s="91" t="n">
        <v>0.16</v>
      </c>
      <c r="N802" s="95" t="n">
        <v>1000</v>
      </c>
      <c r="O802" s="95" t="n">
        <v>2000</v>
      </c>
      <c r="S802" s="91" t="n">
        <v>0.15</v>
      </c>
      <c r="T802" s="79" t="n">
        <f aca="false">B802*$AI$23/$AI$802</f>
        <v>5917.37113402062</v>
      </c>
      <c r="U802" s="79" t="n">
        <f aca="false">C802*$AI$23/$AI$802</f>
        <v>11834.7422680412</v>
      </c>
      <c r="V802" s="84"/>
      <c r="W802" s="91" t="n">
        <v>0.15</v>
      </c>
      <c r="X802" s="79" t="n">
        <f aca="false">F802*$AI$23/$AI$802</f>
        <v>2958.68556701031</v>
      </c>
      <c r="Y802" s="79" t="n">
        <f aca="false">G802*$AI$23/$AI$802</f>
        <v>5917.37113402062</v>
      </c>
      <c r="Z802" s="80"/>
      <c r="AA802" s="91"/>
      <c r="AB802" s="77" t="s">
        <v>39</v>
      </c>
      <c r="AC802" s="79"/>
      <c r="AD802" s="105"/>
      <c r="AE802" s="91" t="n">
        <v>0.16</v>
      </c>
      <c r="AF802" s="79" t="n">
        <f aca="false">N802*$AI$23/$AI$802</f>
        <v>5917.37113402062</v>
      </c>
      <c r="AG802" s="79" t="n">
        <f aca="false">O802*$AI$23/$AI$802</f>
        <v>11834.7422680412</v>
      </c>
      <c r="AH802" s="1" t="n">
        <f aca="false">IF(AC800="But Not Over",Y797,"")</f>
        <v>1970</v>
      </c>
      <c r="AI802" s="81" t="n">
        <f aca="false">IF(AC800="But Not Over",VLOOKUP(AH802,'CPI Data'!$A$19:$N$117,14),"")</f>
        <v>38.8</v>
      </c>
    </row>
    <row r="803" customFormat="false" ht="12" hidden="false" customHeight="false" outlineLevel="0" collapsed="false">
      <c r="A803" s="91" t="n">
        <v>0.16</v>
      </c>
      <c r="B803" s="95" t="n">
        <v>2000</v>
      </c>
      <c r="C803" s="95" t="n">
        <v>3000</v>
      </c>
      <c r="D803" s="95"/>
      <c r="E803" s="91" t="n">
        <v>0.16</v>
      </c>
      <c r="F803" s="95" t="n">
        <v>1000</v>
      </c>
      <c r="G803" s="95" t="n">
        <v>1500</v>
      </c>
      <c r="H803" s="102"/>
      <c r="I803" s="91"/>
      <c r="J803" s="126" t="s">
        <v>9</v>
      </c>
      <c r="K803" s="95"/>
      <c r="L803" s="104"/>
      <c r="M803" s="91" t="n">
        <v>0.18</v>
      </c>
      <c r="N803" s="95" t="n">
        <v>2000</v>
      </c>
      <c r="O803" s="95" t="n">
        <v>4000</v>
      </c>
      <c r="S803" s="91" t="n">
        <v>0.16</v>
      </c>
      <c r="T803" s="79" t="n">
        <f aca="false">B803*$AI$23/$AI$802</f>
        <v>11834.7422680412</v>
      </c>
      <c r="U803" s="79" t="n">
        <f aca="false">C803*$AI$23/$AI$802</f>
        <v>17752.1134020619</v>
      </c>
      <c r="V803" s="84"/>
      <c r="W803" s="91" t="n">
        <v>0.16</v>
      </c>
      <c r="X803" s="79" t="n">
        <f aca="false">F803*$AI$23/$AI$802</f>
        <v>5917.37113402062</v>
      </c>
      <c r="Y803" s="79" t="n">
        <f aca="false">G803*$AI$23/$AI$802</f>
        <v>8876.05670103093</v>
      </c>
      <c r="Z803" s="80"/>
      <c r="AA803" s="91"/>
      <c r="AB803" s="77" t="s">
        <v>9</v>
      </c>
      <c r="AC803" s="79"/>
      <c r="AD803" s="105"/>
      <c r="AE803" s="91" t="n">
        <v>0.18</v>
      </c>
      <c r="AF803" s="79" t="n">
        <f aca="false">N803*$AI$23/$AI$802</f>
        <v>11834.7422680412</v>
      </c>
      <c r="AG803" s="79" t="n">
        <f aca="false">O803*$AI$23/$AI$802</f>
        <v>23669.4845360825</v>
      </c>
      <c r="AH803" s="1" t="str">
        <f aca="false">IF(AC801="But Not Over",Y798,"")</f>
        <v/>
      </c>
      <c r="AI803" s="81" t="str">
        <f aca="false">IF(AC801="But Not Over",VLOOKUP(AH803,'CPI Data'!$A$19:$N$117,14),"")</f>
        <v/>
      </c>
    </row>
    <row r="804" customFormat="false" ht="12" hidden="false" customHeight="false" outlineLevel="0" collapsed="false">
      <c r="A804" s="91" t="n">
        <v>0.17</v>
      </c>
      <c r="B804" s="95" t="n">
        <v>3000</v>
      </c>
      <c r="C804" s="95" t="n">
        <v>4000</v>
      </c>
      <c r="D804" s="95"/>
      <c r="E804" s="91" t="n">
        <v>0.17</v>
      </c>
      <c r="F804" s="95" t="n">
        <v>1500</v>
      </c>
      <c r="G804" s="95" t="n">
        <v>2000</v>
      </c>
      <c r="H804" s="102"/>
      <c r="I804" s="91"/>
      <c r="J804" s="95"/>
      <c r="K804" s="95"/>
      <c r="L804" s="104"/>
      <c r="M804" s="91" t="n">
        <v>0.2</v>
      </c>
      <c r="N804" s="95" t="n">
        <v>4000</v>
      </c>
      <c r="O804" s="95" t="n">
        <v>6000</v>
      </c>
      <c r="S804" s="91" t="n">
        <v>0.17</v>
      </c>
      <c r="T804" s="79" t="n">
        <f aca="false">B804*$AI$23/$AI$802</f>
        <v>17752.1134020619</v>
      </c>
      <c r="U804" s="79" t="n">
        <f aca="false">C804*$AI$23/$AI$802</f>
        <v>23669.4845360825</v>
      </c>
      <c r="V804" s="84"/>
      <c r="W804" s="91" t="n">
        <v>0.17</v>
      </c>
      <c r="X804" s="79" t="n">
        <f aca="false">F804*$AI$23/$AI$802</f>
        <v>8876.05670103093</v>
      </c>
      <c r="Y804" s="79" t="n">
        <f aca="false">G804*$AI$23/$AI$802</f>
        <v>11834.7422680412</v>
      </c>
      <c r="Z804" s="80"/>
      <c r="AA804" s="91"/>
      <c r="AB804" s="79"/>
      <c r="AC804" s="79"/>
      <c r="AD804" s="105"/>
      <c r="AE804" s="91" t="n">
        <v>0.2</v>
      </c>
      <c r="AF804" s="79" t="n">
        <f aca="false">N804*$AI$23/$AI$802</f>
        <v>23669.4845360825</v>
      </c>
      <c r="AG804" s="79" t="n">
        <f aca="false">O804*$AI$23/$AI$802</f>
        <v>35504.2268041237</v>
      </c>
      <c r="AH804" s="1" t="str">
        <f aca="false">IF(AC802="But Not Over",Y799,"")</f>
        <v/>
      </c>
      <c r="AI804" s="81" t="str">
        <f aca="false">IF(AC802="But Not Over",VLOOKUP(AH804,'CPI Data'!$A$19:$N$117,14),"")</f>
        <v/>
      </c>
    </row>
    <row r="805" customFormat="false" ht="12" hidden="false" customHeight="false" outlineLevel="0" collapsed="false">
      <c r="A805" s="91" t="n">
        <v>0.19</v>
      </c>
      <c r="B805" s="95" t="n">
        <v>4000</v>
      </c>
      <c r="C805" s="95" t="n">
        <v>8000</v>
      </c>
      <c r="D805" s="95"/>
      <c r="E805" s="91" t="n">
        <v>0.19</v>
      </c>
      <c r="F805" s="95" t="n">
        <v>2000</v>
      </c>
      <c r="G805" s="95" t="n">
        <v>4000</v>
      </c>
      <c r="H805" s="102"/>
      <c r="I805" s="91"/>
      <c r="J805" s="95"/>
      <c r="K805" s="95"/>
      <c r="L805" s="104"/>
      <c r="M805" s="91" t="n">
        <v>0.22</v>
      </c>
      <c r="N805" s="95" t="n">
        <v>6000</v>
      </c>
      <c r="O805" s="95" t="n">
        <v>8000</v>
      </c>
      <c r="S805" s="91" t="n">
        <v>0.19</v>
      </c>
      <c r="T805" s="79" t="n">
        <f aca="false">B805*$AI$23/$AI$802</f>
        <v>23669.4845360825</v>
      </c>
      <c r="U805" s="79" t="n">
        <f aca="false">C805*$AI$23/$AI$802</f>
        <v>47338.969072165</v>
      </c>
      <c r="V805" s="84"/>
      <c r="W805" s="91" t="n">
        <v>0.19</v>
      </c>
      <c r="X805" s="79" t="n">
        <f aca="false">F805*$AI$23/$AI$802</f>
        <v>11834.7422680412</v>
      </c>
      <c r="Y805" s="79" t="n">
        <f aca="false">G805*$AI$23/$AI$802</f>
        <v>23669.4845360825</v>
      </c>
      <c r="Z805" s="80"/>
      <c r="AA805" s="91"/>
      <c r="AB805" s="79"/>
      <c r="AC805" s="79"/>
      <c r="AD805" s="105"/>
      <c r="AE805" s="91" t="n">
        <v>0.22</v>
      </c>
      <c r="AF805" s="79" t="n">
        <f aca="false">N805*$AI$23/$AI$802</f>
        <v>35504.2268041237</v>
      </c>
      <c r="AG805" s="79" t="n">
        <f aca="false">O805*$AI$23/$AI$802</f>
        <v>47338.969072165</v>
      </c>
      <c r="AH805" s="1" t="str">
        <f aca="false">IF(AC803="But Not Over",Y800,"")</f>
        <v/>
      </c>
      <c r="AI805" s="81" t="str">
        <f aca="false">IF(AC803="But Not Over",VLOOKUP(AH805,'CPI Data'!$A$19:$N$117,14),"")</f>
        <v/>
      </c>
    </row>
    <row r="806" customFormat="false" ht="12" hidden="false" customHeight="false" outlineLevel="0" collapsed="false">
      <c r="A806" s="91" t="n">
        <v>0.22</v>
      </c>
      <c r="B806" s="95" t="n">
        <v>8000</v>
      </c>
      <c r="C806" s="95" t="n">
        <v>12000</v>
      </c>
      <c r="D806" s="95"/>
      <c r="E806" s="91" t="n">
        <v>0.22</v>
      </c>
      <c r="F806" s="95" t="n">
        <v>4000</v>
      </c>
      <c r="G806" s="95" t="n">
        <v>6000</v>
      </c>
      <c r="H806" s="102"/>
      <c r="I806" s="91"/>
      <c r="J806" s="95"/>
      <c r="K806" s="95"/>
      <c r="L806" s="104"/>
      <c r="M806" s="91" t="n">
        <v>0.25</v>
      </c>
      <c r="N806" s="95" t="n">
        <v>8000</v>
      </c>
      <c r="O806" s="95" t="n">
        <v>10000</v>
      </c>
      <c r="S806" s="91" t="n">
        <v>0.22</v>
      </c>
      <c r="T806" s="79" t="n">
        <f aca="false">B806*$AI$23/$AI$802</f>
        <v>47338.969072165</v>
      </c>
      <c r="U806" s="79" t="n">
        <f aca="false">C806*$AI$23/$AI$802</f>
        <v>71008.4536082474</v>
      </c>
      <c r="V806" s="84"/>
      <c r="W806" s="91" t="n">
        <v>0.22</v>
      </c>
      <c r="X806" s="79" t="n">
        <f aca="false">F806*$AI$23/$AI$802</f>
        <v>23669.4845360825</v>
      </c>
      <c r="Y806" s="79" t="n">
        <f aca="false">G806*$AI$23/$AI$802</f>
        <v>35504.2268041237</v>
      </c>
      <c r="Z806" s="80"/>
      <c r="AA806" s="91"/>
      <c r="AB806" s="79"/>
      <c r="AC806" s="79"/>
      <c r="AD806" s="105"/>
      <c r="AE806" s="91" t="n">
        <v>0.25</v>
      </c>
      <c r="AF806" s="79" t="n">
        <f aca="false">N806*$AI$23/$AI$802</f>
        <v>47338.969072165</v>
      </c>
      <c r="AG806" s="79" t="n">
        <f aca="false">O806*$AI$23/$AI$802</f>
        <v>59173.7113402062</v>
      </c>
      <c r="AH806" s="1" t="str">
        <f aca="false">IF(AC804="But Not Over",Y801,"")</f>
        <v/>
      </c>
      <c r="AI806" s="81" t="str">
        <f aca="false">IF(AC804="But Not Over",VLOOKUP(AH806,'CPI Data'!$A$19:$N$117,14),"")</f>
        <v/>
      </c>
    </row>
    <row r="807" customFormat="false" ht="12" hidden="false" customHeight="false" outlineLevel="0" collapsed="false">
      <c r="A807" s="91" t="n">
        <v>0.25</v>
      </c>
      <c r="B807" s="95" t="n">
        <v>12000</v>
      </c>
      <c r="C807" s="95" t="n">
        <v>16000</v>
      </c>
      <c r="D807" s="95"/>
      <c r="E807" s="91" t="n">
        <v>0.25</v>
      </c>
      <c r="F807" s="95" t="n">
        <v>6000</v>
      </c>
      <c r="G807" s="95" t="n">
        <v>8000</v>
      </c>
      <c r="H807" s="102"/>
      <c r="I807" s="91"/>
      <c r="J807" s="95"/>
      <c r="K807" s="95"/>
      <c r="L807" s="104"/>
      <c r="M807" s="91" t="n">
        <v>0.27</v>
      </c>
      <c r="N807" s="95" t="n">
        <v>10000</v>
      </c>
      <c r="O807" s="95" t="n">
        <v>12000</v>
      </c>
      <c r="S807" s="91" t="n">
        <v>0.25</v>
      </c>
      <c r="T807" s="79" t="n">
        <f aca="false">B807*$AI$23/$AI$802</f>
        <v>71008.4536082474</v>
      </c>
      <c r="U807" s="79" t="n">
        <f aca="false">C807*$AI$23/$AI$802</f>
        <v>94677.9381443299</v>
      </c>
      <c r="V807" s="84"/>
      <c r="W807" s="91" t="n">
        <v>0.25</v>
      </c>
      <c r="X807" s="79" t="n">
        <f aca="false">F807*$AI$23/$AI$802</f>
        <v>35504.2268041237</v>
      </c>
      <c r="Y807" s="79" t="n">
        <f aca="false">G807*$AI$23/$AI$802</f>
        <v>47338.969072165</v>
      </c>
      <c r="Z807" s="80"/>
      <c r="AA807" s="91"/>
      <c r="AB807" s="79"/>
      <c r="AC807" s="79"/>
      <c r="AD807" s="105"/>
      <c r="AE807" s="91" t="n">
        <v>0.27</v>
      </c>
      <c r="AF807" s="79" t="n">
        <f aca="false">N807*$AI$23/$AI$802</f>
        <v>59173.7113402062</v>
      </c>
      <c r="AG807" s="79" t="n">
        <f aca="false">O807*$AI$23/$AI$802</f>
        <v>71008.4536082474</v>
      </c>
      <c r="AH807" s="1" t="str">
        <f aca="false">IF(AC805="But Not Over",Y802,"")</f>
        <v/>
      </c>
      <c r="AI807" s="81" t="str">
        <f aca="false">IF(AC805="But Not Over",VLOOKUP(AH807,'CPI Data'!$A$19:$N$117,14),"")</f>
        <v/>
      </c>
    </row>
    <row r="808" customFormat="false" ht="12" hidden="false" customHeight="false" outlineLevel="0" collapsed="false">
      <c r="A808" s="91" t="n">
        <v>0.28</v>
      </c>
      <c r="B808" s="95" t="n">
        <v>16000</v>
      </c>
      <c r="C808" s="95" t="n">
        <v>20000</v>
      </c>
      <c r="D808" s="95"/>
      <c r="E808" s="91" t="n">
        <v>0.28</v>
      </c>
      <c r="F808" s="95" t="n">
        <v>8000</v>
      </c>
      <c r="G808" s="95" t="n">
        <v>10000</v>
      </c>
      <c r="H808" s="102"/>
      <c r="I808" s="91"/>
      <c r="J808" s="95"/>
      <c r="K808" s="95"/>
      <c r="L808" s="104"/>
      <c r="M808" s="91" t="n">
        <v>0.31</v>
      </c>
      <c r="N808" s="95" t="n">
        <v>12000</v>
      </c>
      <c r="O808" s="95" t="n">
        <v>14000</v>
      </c>
      <c r="S808" s="91" t="n">
        <v>0.28</v>
      </c>
      <c r="T808" s="79" t="n">
        <f aca="false">B808*$AI$23/$AI$802</f>
        <v>94677.9381443299</v>
      </c>
      <c r="U808" s="79" t="n">
        <f aca="false">C808*$AI$23/$AI$802</f>
        <v>118347.422680412</v>
      </c>
      <c r="V808" s="84"/>
      <c r="W808" s="91" t="n">
        <v>0.28</v>
      </c>
      <c r="X808" s="79" t="n">
        <f aca="false">F808*$AI$23/$AI$802</f>
        <v>47338.969072165</v>
      </c>
      <c r="Y808" s="79" t="n">
        <f aca="false">G808*$AI$23/$AI$802</f>
        <v>59173.7113402062</v>
      </c>
      <c r="Z808" s="80"/>
      <c r="AA808" s="91"/>
      <c r="AB808" s="79"/>
      <c r="AC808" s="79"/>
      <c r="AD808" s="105"/>
      <c r="AE808" s="91" t="n">
        <v>0.31</v>
      </c>
      <c r="AF808" s="79" t="n">
        <f aca="false">N808*$AI$23/$AI$802</f>
        <v>71008.4536082474</v>
      </c>
      <c r="AG808" s="79" t="n">
        <f aca="false">O808*$AI$23/$AI$802</f>
        <v>82843.1958762887</v>
      </c>
      <c r="AH808" s="1" t="str">
        <f aca="false">IF(AC806="But Not Over",Y803,"")</f>
        <v/>
      </c>
      <c r="AI808" s="81" t="str">
        <f aca="false">IF(AC806="But Not Over",VLOOKUP(AH808,'CPI Data'!$A$19:$N$117,14),"")</f>
        <v/>
      </c>
    </row>
    <row r="809" customFormat="false" ht="12" hidden="false" customHeight="false" outlineLevel="0" collapsed="false">
      <c r="A809" s="91" t="n">
        <v>0.32</v>
      </c>
      <c r="B809" s="95" t="n">
        <v>20000</v>
      </c>
      <c r="C809" s="95" t="n">
        <v>24000</v>
      </c>
      <c r="D809" s="95"/>
      <c r="E809" s="91" t="n">
        <v>0.32</v>
      </c>
      <c r="F809" s="95" t="n">
        <v>10000</v>
      </c>
      <c r="G809" s="95" t="n">
        <v>12000</v>
      </c>
      <c r="H809" s="102"/>
      <c r="I809" s="91"/>
      <c r="J809" s="95"/>
      <c r="K809" s="95"/>
      <c r="L809" s="104"/>
      <c r="M809" s="91" t="n">
        <v>0.32</v>
      </c>
      <c r="N809" s="95" t="n">
        <v>14000</v>
      </c>
      <c r="O809" s="95" t="n">
        <v>16000</v>
      </c>
      <c r="S809" s="91" t="n">
        <v>0.32</v>
      </c>
      <c r="T809" s="79" t="n">
        <f aca="false">B809*$AI$23/$AI$802</f>
        <v>118347.422680412</v>
      </c>
      <c r="U809" s="79" t="n">
        <f aca="false">C809*$AI$23/$AI$802</f>
        <v>142016.907216495</v>
      </c>
      <c r="V809" s="84"/>
      <c r="W809" s="91" t="n">
        <v>0.32</v>
      </c>
      <c r="X809" s="79" t="n">
        <f aca="false">F809*$AI$23/$AI$802</f>
        <v>59173.7113402062</v>
      </c>
      <c r="Y809" s="79" t="n">
        <f aca="false">G809*$AI$23/$AI$802</f>
        <v>71008.4536082474</v>
      </c>
      <c r="Z809" s="80"/>
      <c r="AA809" s="91"/>
      <c r="AB809" s="79"/>
      <c r="AC809" s="79"/>
      <c r="AD809" s="105"/>
      <c r="AE809" s="91" t="n">
        <v>0.32</v>
      </c>
      <c r="AF809" s="79" t="n">
        <f aca="false">N809*$AI$23/$AI$802</f>
        <v>82843.1958762887</v>
      </c>
      <c r="AG809" s="79" t="n">
        <f aca="false">O809*$AI$23/$AI$802</f>
        <v>94677.9381443299</v>
      </c>
      <c r="AH809" s="1" t="str">
        <f aca="false">IF(AC807="But Not Over",Y804,"")</f>
        <v/>
      </c>
      <c r="AI809" s="81" t="str">
        <f aca="false">IF(AC807="But Not Over",VLOOKUP(AH809,'CPI Data'!$A$19:$N$117,14),"")</f>
        <v/>
      </c>
    </row>
    <row r="810" customFormat="false" ht="12" hidden="false" customHeight="false" outlineLevel="0" collapsed="false">
      <c r="A810" s="91" t="n">
        <v>0.36</v>
      </c>
      <c r="B810" s="95" t="n">
        <v>24000</v>
      </c>
      <c r="C810" s="95" t="n">
        <v>28000</v>
      </c>
      <c r="D810" s="95"/>
      <c r="E810" s="91" t="n">
        <v>0.36</v>
      </c>
      <c r="F810" s="95" t="n">
        <v>12000</v>
      </c>
      <c r="G810" s="95" t="n">
        <v>14000</v>
      </c>
      <c r="H810" s="102"/>
      <c r="I810" s="91"/>
      <c r="J810" s="95"/>
      <c r="K810" s="95"/>
      <c r="L810" s="104"/>
      <c r="M810" s="91" t="n">
        <v>0.35</v>
      </c>
      <c r="N810" s="95" t="n">
        <v>16000</v>
      </c>
      <c r="O810" s="95" t="n">
        <v>18000</v>
      </c>
      <c r="S810" s="91" t="n">
        <v>0.36</v>
      </c>
      <c r="T810" s="79" t="n">
        <f aca="false">B810*$AI$23/$AI$802</f>
        <v>142016.907216495</v>
      </c>
      <c r="U810" s="79" t="n">
        <f aca="false">C810*$AI$23/$AI$802</f>
        <v>165686.391752577</v>
      </c>
      <c r="V810" s="84"/>
      <c r="W810" s="91" t="n">
        <v>0.36</v>
      </c>
      <c r="X810" s="79" t="n">
        <f aca="false">F810*$AI$23/$AI$802</f>
        <v>71008.4536082474</v>
      </c>
      <c r="Y810" s="79" t="n">
        <f aca="false">G810*$AI$23/$AI$802</f>
        <v>82843.1958762887</v>
      </c>
      <c r="Z810" s="80"/>
      <c r="AA810" s="91"/>
      <c r="AB810" s="79"/>
      <c r="AC810" s="79"/>
      <c r="AD810" s="105"/>
      <c r="AE810" s="91" t="n">
        <v>0.35</v>
      </c>
      <c r="AF810" s="79" t="n">
        <f aca="false">N810*$AI$23/$AI$802</f>
        <v>94677.9381443299</v>
      </c>
      <c r="AG810" s="79" t="n">
        <f aca="false">O810*$AI$23/$AI$802</f>
        <v>106512.680412371</v>
      </c>
      <c r="AH810" s="1" t="str">
        <f aca="false">IF(AC808="But Not Over",Y805,"")</f>
        <v/>
      </c>
      <c r="AI810" s="81" t="str">
        <f aca="false">IF(AC808="But Not Over",VLOOKUP(AH810,'CPI Data'!$A$19:$N$117,14),"")</f>
        <v/>
      </c>
    </row>
    <row r="811" customFormat="false" ht="12" hidden="false" customHeight="false" outlineLevel="0" collapsed="false">
      <c r="A811" s="91" t="n">
        <v>0.39</v>
      </c>
      <c r="B811" s="95" t="n">
        <v>28000</v>
      </c>
      <c r="C811" s="95" t="n">
        <v>32000</v>
      </c>
      <c r="D811" s="95"/>
      <c r="E811" s="91" t="n">
        <v>0.39</v>
      </c>
      <c r="F811" s="95" t="n">
        <v>14000</v>
      </c>
      <c r="G811" s="95" t="n">
        <v>16000</v>
      </c>
      <c r="H811" s="102"/>
      <c r="I811" s="91"/>
      <c r="J811" s="95"/>
      <c r="K811" s="95"/>
      <c r="L811" s="104"/>
      <c r="M811" s="91" t="n">
        <v>0.36</v>
      </c>
      <c r="N811" s="95" t="n">
        <v>18000</v>
      </c>
      <c r="O811" s="95" t="n">
        <v>20000</v>
      </c>
      <c r="S811" s="91" t="n">
        <v>0.39</v>
      </c>
      <c r="T811" s="79" t="n">
        <f aca="false">B811*$AI$23/$AI$802</f>
        <v>165686.391752577</v>
      </c>
      <c r="U811" s="79" t="n">
        <f aca="false">C811*$AI$23/$AI$802</f>
        <v>189355.87628866</v>
      </c>
      <c r="V811" s="84"/>
      <c r="W811" s="91" t="n">
        <v>0.39</v>
      </c>
      <c r="X811" s="79" t="n">
        <f aca="false">F811*$AI$23/$AI$802</f>
        <v>82843.1958762887</v>
      </c>
      <c r="Y811" s="79" t="n">
        <f aca="false">G811*$AI$23/$AI$802</f>
        <v>94677.9381443299</v>
      </c>
      <c r="Z811" s="80"/>
      <c r="AA811" s="91"/>
      <c r="AB811" s="79"/>
      <c r="AC811" s="79"/>
      <c r="AD811" s="105"/>
      <c r="AE811" s="91" t="n">
        <v>0.36</v>
      </c>
      <c r="AF811" s="79" t="n">
        <f aca="false">N811*$AI$23/$AI$802</f>
        <v>106512.680412371</v>
      </c>
      <c r="AG811" s="79" t="n">
        <f aca="false">O811*$AI$23/$AI$802</f>
        <v>118347.422680412</v>
      </c>
      <c r="AH811" s="1" t="str">
        <f aca="false">IF(AC809="But Not Over",Y806,"")</f>
        <v/>
      </c>
      <c r="AI811" s="81" t="str">
        <f aca="false">IF(AC809="But Not Over",VLOOKUP(AH811,'CPI Data'!$A$19:$N$117,14),"")</f>
        <v/>
      </c>
    </row>
    <row r="812" customFormat="false" ht="12" hidden="false" customHeight="false" outlineLevel="0" collapsed="false">
      <c r="A812" s="91" t="n">
        <v>0.42</v>
      </c>
      <c r="B812" s="95" t="n">
        <v>32000</v>
      </c>
      <c r="C812" s="95" t="n">
        <v>36000</v>
      </c>
      <c r="D812" s="95"/>
      <c r="E812" s="91" t="n">
        <v>0.42</v>
      </c>
      <c r="F812" s="95" t="n">
        <v>16000</v>
      </c>
      <c r="G812" s="95" t="n">
        <v>18000</v>
      </c>
      <c r="H812" s="102"/>
      <c r="I812" s="91"/>
      <c r="J812" s="95"/>
      <c r="K812" s="95"/>
      <c r="L812" s="104"/>
      <c r="M812" s="91" t="n">
        <v>0.4</v>
      </c>
      <c r="N812" s="95" t="n">
        <v>20000</v>
      </c>
      <c r="O812" s="95" t="n">
        <v>22000</v>
      </c>
      <c r="S812" s="91" t="n">
        <v>0.42</v>
      </c>
      <c r="T812" s="79" t="n">
        <f aca="false">B812*$AI$23/$AI$802</f>
        <v>189355.87628866</v>
      </c>
      <c r="U812" s="79" t="n">
        <f aca="false">C812*$AI$23/$AI$802</f>
        <v>213025.360824742</v>
      </c>
      <c r="V812" s="84"/>
      <c r="W812" s="91" t="n">
        <v>0.42</v>
      </c>
      <c r="X812" s="79" t="n">
        <f aca="false">F812*$AI$23/$AI$802</f>
        <v>94677.9381443299</v>
      </c>
      <c r="Y812" s="79" t="n">
        <f aca="false">G812*$AI$23/$AI$802</f>
        <v>106512.680412371</v>
      </c>
      <c r="Z812" s="80"/>
      <c r="AA812" s="91"/>
      <c r="AB812" s="79"/>
      <c r="AC812" s="79"/>
      <c r="AD812" s="105"/>
      <c r="AE812" s="91" t="n">
        <v>0.4</v>
      </c>
      <c r="AF812" s="79" t="n">
        <f aca="false">N812*$AI$23/$AI$802</f>
        <v>118347.422680412</v>
      </c>
      <c r="AG812" s="79" t="n">
        <f aca="false">O812*$AI$23/$AI$802</f>
        <v>130182.164948454</v>
      </c>
      <c r="AH812" s="1" t="str">
        <f aca="false">IF(AC810="But Not Over",Y807,"")</f>
        <v/>
      </c>
      <c r="AI812" s="81" t="str">
        <f aca="false">IF(AC810="But Not Over",VLOOKUP(AH812,'CPI Data'!$A$19:$N$117,14),"")</f>
        <v/>
      </c>
    </row>
    <row r="813" customFormat="false" ht="12" hidden="false" customHeight="false" outlineLevel="0" collapsed="false">
      <c r="A813" s="91" t="n">
        <v>0.45</v>
      </c>
      <c r="B813" s="95" t="n">
        <v>36000</v>
      </c>
      <c r="C813" s="92" t="n">
        <v>40000</v>
      </c>
      <c r="D813" s="92"/>
      <c r="E813" s="91" t="n">
        <v>0.45</v>
      </c>
      <c r="F813" s="95" t="n">
        <v>18000</v>
      </c>
      <c r="G813" s="92" t="n">
        <v>20000</v>
      </c>
      <c r="H813" s="102"/>
      <c r="I813" s="91"/>
      <c r="J813" s="95"/>
      <c r="K813" s="92"/>
      <c r="L813" s="103"/>
      <c r="M813" s="91" t="n">
        <v>0.41</v>
      </c>
      <c r="N813" s="95" t="n">
        <v>22000</v>
      </c>
      <c r="O813" s="92" t="n">
        <v>24000</v>
      </c>
      <c r="S813" s="91" t="n">
        <v>0.45</v>
      </c>
      <c r="T813" s="79" t="n">
        <f aca="false">B813*$AI$23/$AI$802</f>
        <v>213025.360824742</v>
      </c>
      <c r="U813" s="79" t="n">
        <f aca="false">C813*$AI$23/$AI$802</f>
        <v>236694.845360825</v>
      </c>
      <c r="W813" s="91" t="n">
        <v>0.45</v>
      </c>
      <c r="X813" s="79" t="n">
        <f aca="false">F813*$AI$23/$AI$802</f>
        <v>106512.680412371</v>
      </c>
      <c r="Y813" s="79" t="n">
        <f aca="false">G813*$AI$23/$AI$802</f>
        <v>118347.422680412</v>
      </c>
      <c r="Z813" s="80"/>
      <c r="AA813" s="91"/>
      <c r="AB813" s="79"/>
      <c r="AD813" s="98"/>
      <c r="AE813" s="91" t="n">
        <v>0.41</v>
      </c>
      <c r="AF813" s="79" t="n">
        <f aca="false">N813*$AI$23/$AI$802</f>
        <v>130182.164948454</v>
      </c>
      <c r="AG813" s="79" t="n">
        <f aca="false">O813*$AI$23/$AI$802</f>
        <v>142016.907216495</v>
      </c>
      <c r="AH813" s="1" t="str">
        <f aca="false">IF(AC811="But Not Over",Y808,"")</f>
        <v/>
      </c>
      <c r="AI813" s="81" t="str">
        <f aca="false">IF(AC811="But Not Over",VLOOKUP(AH813,'CPI Data'!$A$19:$N$117,14),"")</f>
        <v/>
      </c>
    </row>
    <row r="814" customFormat="false" ht="12" hidden="false" customHeight="false" outlineLevel="0" collapsed="false">
      <c r="A814" s="91" t="n">
        <v>0.48</v>
      </c>
      <c r="B814" s="92" t="n">
        <v>40000</v>
      </c>
      <c r="C814" s="92" t="n">
        <v>44000</v>
      </c>
      <c r="D814" s="92"/>
      <c r="E814" s="91" t="n">
        <v>0.48</v>
      </c>
      <c r="F814" s="92" t="n">
        <v>20000</v>
      </c>
      <c r="G814" s="92" t="n">
        <v>22000</v>
      </c>
      <c r="H814" s="102"/>
      <c r="I814" s="91"/>
      <c r="J814" s="92"/>
      <c r="K814" s="92"/>
      <c r="L814" s="103"/>
      <c r="M814" s="91" t="n">
        <v>0.43</v>
      </c>
      <c r="N814" s="92" t="n">
        <v>24000</v>
      </c>
      <c r="O814" s="92" t="n">
        <v>26000</v>
      </c>
      <c r="S814" s="91" t="n">
        <v>0.48</v>
      </c>
      <c r="T814" s="79" t="n">
        <f aca="false">B814*$AI$23/$AI$802</f>
        <v>236694.845360825</v>
      </c>
      <c r="U814" s="79" t="n">
        <f aca="false">C814*$AI$23/$AI$802</f>
        <v>260364.329896907</v>
      </c>
      <c r="W814" s="91" t="n">
        <v>0.48</v>
      </c>
      <c r="X814" s="79" t="n">
        <f aca="false">F814*$AI$23/$AI$802</f>
        <v>118347.422680412</v>
      </c>
      <c r="Y814" s="79" t="n">
        <f aca="false">G814*$AI$23/$AI$802</f>
        <v>130182.164948454</v>
      </c>
      <c r="Z814" s="80"/>
      <c r="AA814" s="91"/>
      <c r="AD814" s="98"/>
      <c r="AE814" s="91" t="n">
        <v>0.43</v>
      </c>
      <c r="AF814" s="79" t="n">
        <f aca="false">N814*$AI$23/$AI$802</f>
        <v>142016.907216495</v>
      </c>
      <c r="AG814" s="79" t="n">
        <f aca="false">O814*$AI$23/$AI$802</f>
        <v>153851.649484536</v>
      </c>
      <c r="AH814" s="1" t="str">
        <f aca="false">IF(AC812="But Not Over",Y809,"")</f>
        <v/>
      </c>
      <c r="AI814" s="81" t="str">
        <f aca="false">IF(AC812="But Not Over",VLOOKUP(AH814,'CPI Data'!$A$19:$N$117,14),"")</f>
        <v/>
      </c>
    </row>
    <row r="815" customFormat="false" ht="12" hidden="false" customHeight="false" outlineLevel="0" collapsed="false">
      <c r="A815" s="91" t="n">
        <v>0.5</v>
      </c>
      <c r="B815" s="92" t="n">
        <v>44000</v>
      </c>
      <c r="C815" s="92" t="n">
        <v>52000</v>
      </c>
      <c r="D815" s="92"/>
      <c r="E815" s="91" t="n">
        <v>0.5</v>
      </c>
      <c r="F815" s="92" t="n">
        <v>22000</v>
      </c>
      <c r="G815" s="92" t="n">
        <v>26000</v>
      </c>
      <c r="H815" s="102"/>
      <c r="I815" s="91"/>
      <c r="J815" s="92"/>
      <c r="K815" s="92"/>
      <c r="L815" s="103"/>
      <c r="M815" s="91" t="n">
        <v>0.45</v>
      </c>
      <c r="N815" s="92" t="n">
        <v>26000</v>
      </c>
      <c r="O815" s="92" t="n">
        <v>28000</v>
      </c>
      <c r="S815" s="91" t="n">
        <v>0.5</v>
      </c>
      <c r="T815" s="79" t="n">
        <f aca="false">B815*$AI$23/$AI$802</f>
        <v>260364.329896907</v>
      </c>
      <c r="U815" s="79" t="n">
        <f aca="false">C815*$AI$23/$AI$802</f>
        <v>307703.298969072</v>
      </c>
      <c r="W815" s="91" t="n">
        <v>0.5</v>
      </c>
      <c r="X815" s="79" t="n">
        <f aca="false">F815*$AI$23/$AI$802</f>
        <v>130182.164948454</v>
      </c>
      <c r="Y815" s="79" t="n">
        <f aca="false">G815*$AI$23/$AI$802</f>
        <v>153851.649484536</v>
      </c>
      <c r="Z815" s="80"/>
      <c r="AA815" s="91"/>
      <c r="AD815" s="98"/>
      <c r="AE815" s="91" t="n">
        <v>0.45</v>
      </c>
      <c r="AF815" s="79" t="n">
        <f aca="false">N815*$AI$23/$AI$802</f>
        <v>153851.649484536</v>
      </c>
      <c r="AG815" s="79" t="n">
        <f aca="false">O815*$AI$23/$AI$802</f>
        <v>165686.391752577</v>
      </c>
      <c r="AH815" s="1" t="str">
        <f aca="false">IF(AC813="But Not Over",Y810,"")</f>
        <v/>
      </c>
      <c r="AI815" s="81" t="str">
        <f aca="false">IF(AC813="But Not Over",VLOOKUP(AH815,'CPI Data'!$A$19:$N$117,14),"")</f>
        <v/>
      </c>
    </row>
    <row r="816" customFormat="false" ht="12" hidden="false" customHeight="false" outlineLevel="0" collapsed="false">
      <c r="A816" s="91" t="n">
        <v>0.53</v>
      </c>
      <c r="B816" s="92" t="n">
        <v>52000</v>
      </c>
      <c r="C816" s="92" t="n">
        <v>64000</v>
      </c>
      <c r="D816" s="95"/>
      <c r="E816" s="91" t="n">
        <v>0.53</v>
      </c>
      <c r="F816" s="92" t="n">
        <v>26000</v>
      </c>
      <c r="G816" s="92" t="n">
        <v>32000</v>
      </c>
      <c r="H816" s="102"/>
      <c r="I816" s="91"/>
      <c r="J816" s="92"/>
      <c r="K816" s="92"/>
      <c r="L816" s="104"/>
      <c r="M816" s="91" t="n">
        <v>0.46</v>
      </c>
      <c r="N816" s="92" t="n">
        <v>28000</v>
      </c>
      <c r="O816" s="92" t="n">
        <v>32000</v>
      </c>
      <c r="S816" s="91" t="n">
        <v>0.53</v>
      </c>
      <c r="T816" s="79" t="n">
        <f aca="false">B816*$AI$23/$AI$802</f>
        <v>307703.298969072</v>
      </c>
      <c r="U816" s="79" t="n">
        <f aca="false">C816*$AI$23/$AI$802</f>
        <v>378711.75257732</v>
      </c>
      <c r="V816" s="84"/>
      <c r="W816" s="91" t="n">
        <v>0.53</v>
      </c>
      <c r="X816" s="79" t="n">
        <f aca="false">F816*$AI$23/$AI$802</f>
        <v>153851.649484536</v>
      </c>
      <c r="Y816" s="79" t="n">
        <f aca="false">G816*$AI$23/$AI$802</f>
        <v>189355.87628866</v>
      </c>
      <c r="Z816" s="80"/>
      <c r="AA816" s="91"/>
      <c r="AD816" s="105"/>
      <c r="AE816" s="91" t="n">
        <v>0.46</v>
      </c>
      <c r="AF816" s="79" t="n">
        <f aca="false">N816*$AI$23/$AI$802</f>
        <v>165686.391752577</v>
      </c>
      <c r="AG816" s="79" t="n">
        <f aca="false">O816*$AI$23/$AI$802</f>
        <v>189355.87628866</v>
      </c>
      <c r="AH816" s="1" t="str">
        <f aca="false">IF(AC814="But Not Over",Y811,"")</f>
        <v/>
      </c>
      <c r="AI816" s="81" t="str">
        <f aca="false">IF(AC814="But Not Over",VLOOKUP(AH816,'CPI Data'!$A$19:$N$117,14),"")</f>
        <v/>
      </c>
    </row>
    <row r="817" customFormat="false" ht="12" hidden="false" customHeight="false" outlineLevel="0" collapsed="false">
      <c r="A817" s="91" t="n">
        <v>0.55</v>
      </c>
      <c r="B817" s="92" t="n">
        <v>64000</v>
      </c>
      <c r="C817" s="92" t="n">
        <v>76000</v>
      </c>
      <c r="E817" s="91" t="n">
        <v>0.55</v>
      </c>
      <c r="F817" s="92" t="n">
        <v>32000</v>
      </c>
      <c r="G817" s="92" t="n">
        <v>38000</v>
      </c>
      <c r="H817" s="64"/>
      <c r="I817" s="91"/>
      <c r="J817" s="92"/>
      <c r="K817" s="92"/>
      <c r="L817" s="97"/>
      <c r="M817" s="91" t="n">
        <v>0.48</v>
      </c>
      <c r="N817" s="92" t="n">
        <v>32000</v>
      </c>
      <c r="O817" s="92" t="n">
        <v>36000</v>
      </c>
      <c r="S817" s="91" t="n">
        <v>0.55</v>
      </c>
      <c r="T817" s="79" t="n">
        <f aca="false">B817*$AI$23/$AI$802</f>
        <v>378711.75257732</v>
      </c>
      <c r="U817" s="79" t="n">
        <f aca="false">C817*$AI$23/$AI$802</f>
        <v>449720.206185567</v>
      </c>
      <c r="W817" s="91" t="n">
        <v>0.55</v>
      </c>
      <c r="X817" s="79" t="n">
        <f aca="false">F817*$AI$23/$AI$802</f>
        <v>189355.87628866</v>
      </c>
      <c r="Y817" s="79" t="n">
        <f aca="false">G817*$AI$23/$AI$802</f>
        <v>224860.103092784</v>
      </c>
      <c r="Z817" s="80"/>
      <c r="AA817" s="91"/>
      <c r="AD817" s="98"/>
      <c r="AE817" s="91" t="n">
        <v>0.48</v>
      </c>
      <c r="AF817" s="79" t="n">
        <f aca="false">N817*$AI$23/$AI$802</f>
        <v>189355.87628866</v>
      </c>
      <c r="AG817" s="79" t="n">
        <f aca="false">O817*$AI$23/$AI$802</f>
        <v>213025.360824742</v>
      </c>
      <c r="AH817" s="1" t="str">
        <f aca="false">IF(AC815="But Not Over",Y812,"")</f>
        <v/>
      </c>
      <c r="AI817" s="81" t="str">
        <f aca="false">IF(AC815="But Not Over",VLOOKUP(AH817,'CPI Data'!$A$19:$N$117,14),"")</f>
        <v/>
      </c>
    </row>
    <row r="818" customFormat="false" ht="12" hidden="false" customHeight="false" outlineLevel="0" collapsed="false">
      <c r="A818" s="91" t="n">
        <v>0.58</v>
      </c>
      <c r="B818" s="92" t="n">
        <v>76000</v>
      </c>
      <c r="C818" s="92" t="n">
        <v>88000</v>
      </c>
      <c r="E818" s="91" t="n">
        <v>0.58</v>
      </c>
      <c r="F818" s="92" t="n">
        <v>38000</v>
      </c>
      <c r="G818" s="92" t="n">
        <v>44000</v>
      </c>
      <c r="H818" s="64"/>
      <c r="I818" s="91"/>
      <c r="J818" s="92"/>
      <c r="K818" s="92"/>
      <c r="L818" s="97"/>
      <c r="M818" s="91" t="n">
        <v>0.5</v>
      </c>
      <c r="N818" s="92" t="n">
        <v>36000</v>
      </c>
      <c r="O818" s="92" t="n">
        <v>38000</v>
      </c>
      <c r="S818" s="91" t="n">
        <v>0.58</v>
      </c>
      <c r="T818" s="79" t="n">
        <f aca="false">B818*$AI$23/$AI$802</f>
        <v>449720.206185567</v>
      </c>
      <c r="U818" s="79" t="n">
        <f aca="false">C818*$AI$23/$AI$802</f>
        <v>520728.659793815</v>
      </c>
      <c r="W818" s="91" t="n">
        <v>0.58</v>
      </c>
      <c r="X818" s="79" t="n">
        <f aca="false">F818*$AI$23/$AI$802</f>
        <v>224860.103092784</v>
      </c>
      <c r="Y818" s="79" t="n">
        <f aca="false">G818*$AI$23/$AI$802</f>
        <v>260364.329896907</v>
      </c>
      <c r="Z818" s="80"/>
      <c r="AA818" s="91"/>
      <c r="AD818" s="98"/>
      <c r="AE818" s="91" t="n">
        <v>0.5</v>
      </c>
      <c r="AF818" s="79" t="n">
        <f aca="false">N818*$AI$23/$AI$802</f>
        <v>213025.360824742</v>
      </c>
      <c r="AG818" s="79" t="n">
        <f aca="false">O818*$AI$23/$AI$802</f>
        <v>224860.103092784</v>
      </c>
      <c r="AH818" s="1" t="str">
        <f aca="false">IF(AC816="But Not Over",Y813,"")</f>
        <v/>
      </c>
      <c r="AI818" s="81" t="str">
        <f aca="false">IF(AC816="But Not Over",VLOOKUP(AH818,'CPI Data'!$A$19:$N$117,14),"")</f>
        <v/>
      </c>
    </row>
    <row r="819" customFormat="false" ht="12" hidden="false" customHeight="false" outlineLevel="0" collapsed="false">
      <c r="A819" s="91" t="n">
        <v>0.6</v>
      </c>
      <c r="B819" s="92" t="n">
        <v>88000</v>
      </c>
      <c r="C819" s="92" t="n">
        <v>100000</v>
      </c>
      <c r="E819" s="91" t="n">
        <v>0.6</v>
      </c>
      <c r="F819" s="92" t="n">
        <v>44000</v>
      </c>
      <c r="G819" s="92" t="n">
        <v>50000</v>
      </c>
      <c r="H819" s="64"/>
      <c r="I819" s="91"/>
      <c r="J819" s="92"/>
      <c r="K819" s="92"/>
      <c r="L819" s="97"/>
      <c r="M819" s="91" t="n">
        <v>0.52</v>
      </c>
      <c r="N819" s="92" t="n">
        <v>38000</v>
      </c>
      <c r="O819" s="92" t="n">
        <v>40000</v>
      </c>
      <c r="S819" s="91" t="n">
        <v>0.6</v>
      </c>
      <c r="T819" s="79" t="n">
        <f aca="false">B819*$AI$23/$AI$802</f>
        <v>520728.659793815</v>
      </c>
      <c r="U819" s="79" t="n">
        <f aca="false">C819*$AI$23/$AI$802</f>
        <v>591737.113402062</v>
      </c>
      <c r="W819" s="91" t="n">
        <v>0.6</v>
      </c>
      <c r="X819" s="79" t="n">
        <f aca="false">F819*$AI$23/$AI$802</f>
        <v>260364.329896907</v>
      </c>
      <c r="Y819" s="79" t="n">
        <f aca="false">G819*$AI$23/$AI$802</f>
        <v>295868.556701031</v>
      </c>
      <c r="Z819" s="80"/>
      <c r="AA819" s="91"/>
      <c r="AD819" s="98"/>
      <c r="AE819" s="91" t="n">
        <v>0.52</v>
      </c>
      <c r="AF819" s="79" t="n">
        <f aca="false">N819*$AI$23/$AI$802</f>
        <v>224860.103092784</v>
      </c>
      <c r="AG819" s="79" t="n">
        <f aca="false">O819*$AI$23/$AI$802</f>
        <v>236694.845360825</v>
      </c>
      <c r="AH819" s="1" t="str">
        <f aca="false">IF(AC817="But Not Over",Y814,"")</f>
        <v/>
      </c>
      <c r="AI819" s="81" t="str">
        <f aca="false">IF(AC817="But Not Over",VLOOKUP(AH819,'CPI Data'!$A$19:$N$117,14),"")</f>
        <v/>
      </c>
    </row>
    <row r="820" customFormat="false" ht="12" hidden="false" customHeight="false" outlineLevel="0" collapsed="false">
      <c r="A820" s="91" t="n">
        <v>0.62</v>
      </c>
      <c r="B820" s="92" t="n">
        <v>100000</v>
      </c>
      <c r="C820" s="92" t="n">
        <v>120000</v>
      </c>
      <c r="E820" s="91" t="n">
        <v>0.62</v>
      </c>
      <c r="F820" s="92" t="n">
        <v>50000</v>
      </c>
      <c r="G820" s="92" t="n">
        <v>60000</v>
      </c>
      <c r="H820" s="64"/>
      <c r="I820" s="91"/>
      <c r="J820" s="92"/>
      <c r="K820" s="92"/>
      <c r="L820" s="97"/>
      <c r="M820" s="91" t="n">
        <v>0.53</v>
      </c>
      <c r="N820" s="92" t="n">
        <v>40000</v>
      </c>
      <c r="O820" s="92" t="n">
        <v>44000</v>
      </c>
      <c r="S820" s="91" t="n">
        <v>0.62</v>
      </c>
      <c r="T820" s="79" t="n">
        <f aca="false">B820*$AI$23/$AI$802</f>
        <v>591737.113402062</v>
      </c>
      <c r="U820" s="79" t="n">
        <f aca="false">C820*$AI$23/$AI$802</f>
        <v>710084.536082474</v>
      </c>
      <c r="W820" s="91" t="n">
        <v>0.62</v>
      </c>
      <c r="X820" s="79" t="n">
        <f aca="false">F820*$AI$23/$AI$802</f>
        <v>295868.556701031</v>
      </c>
      <c r="Y820" s="79" t="n">
        <f aca="false">G820*$AI$23/$AI$802</f>
        <v>355042.268041237</v>
      </c>
      <c r="Z820" s="80"/>
      <c r="AA820" s="91"/>
      <c r="AD820" s="98"/>
      <c r="AE820" s="91" t="n">
        <v>0.53</v>
      </c>
      <c r="AF820" s="79" t="n">
        <f aca="false">N820*$AI$23/$AI$802</f>
        <v>236694.845360825</v>
      </c>
      <c r="AG820" s="79" t="n">
        <f aca="false">O820*$AI$23/$AI$802</f>
        <v>260364.329896907</v>
      </c>
      <c r="AH820" s="1" t="str">
        <f aca="false">IF(AC818="But Not Over",Y815,"")</f>
        <v/>
      </c>
      <c r="AI820" s="81" t="str">
        <f aca="false">IF(AC818="But Not Over",VLOOKUP(AH820,'CPI Data'!$A$19:$N$117,14),"")</f>
        <v/>
      </c>
    </row>
    <row r="821" customFormat="false" ht="12" hidden="false" customHeight="false" outlineLevel="0" collapsed="false">
      <c r="A821" s="91" t="n">
        <v>0.64</v>
      </c>
      <c r="B821" s="92" t="n">
        <v>120000</v>
      </c>
      <c r="C821" s="92" t="n">
        <v>140000</v>
      </c>
      <c r="E821" s="91" t="n">
        <v>0.64</v>
      </c>
      <c r="F821" s="92" t="n">
        <v>60000</v>
      </c>
      <c r="G821" s="92" t="n">
        <v>70000</v>
      </c>
      <c r="H821" s="64"/>
      <c r="I821" s="91"/>
      <c r="J821" s="92"/>
      <c r="K821" s="92"/>
      <c r="L821" s="97"/>
      <c r="M821" s="91" t="n">
        <v>0.55</v>
      </c>
      <c r="N821" s="92" t="n">
        <v>44000</v>
      </c>
      <c r="O821" s="92" t="n">
        <v>50000</v>
      </c>
      <c r="S821" s="91" t="n">
        <v>0.64</v>
      </c>
      <c r="T821" s="79" t="n">
        <f aca="false">B821*$AI$23/$AI$802</f>
        <v>710084.536082474</v>
      </c>
      <c r="U821" s="79" t="n">
        <f aca="false">C821*$AI$23/$AI$802</f>
        <v>828431.958762887</v>
      </c>
      <c r="W821" s="91" t="n">
        <v>0.64</v>
      </c>
      <c r="X821" s="79" t="n">
        <f aca="false">F821*$AI$23/$AI$802</f>
        <v>355042.268041237</v>
      </c>
      <c r="Y821" s="79" t="n">
        <f aca="false">G821*$AI$23/$AI$802</f>
        <v>414215.979381443</v>
      </c>
      <c r="Z821" s="80"/>
      <c r="AA821" s="91"/>
      <c r="AD821" s="98"/>
      <c r="AE821" s="91" t="n">
        <v>0.55</v>
      </c>
      <c r="AF821" s="79" t="n">
        <f aca="false">N821*$AI$23/$AI$802</f>
        <v>260364.329896907</v>
      </c>
      <c r="AG821" s="79" t="n">
        <f aca="false">O821*$AI$23/$AI$802</f>
        <v>295868.556701031</v>
      </c>
      <c r="AH821" s="1" t="str">
        <f aca="false">IF(AC819="But Not Over",Y816,"")</f>
        <v/>
      </c>
      <c r="AI821" s="81" t="str">
        <f aca="false">IF(AC819="But Not Over",VLOOKUP(AH821,'CPI Data'!$A$19:$N$117,14),"")</f>
        <v/>
      </c>
    </row>
    <row r="822" customFormat="false" ht="12" hidden="false" customHeight="false" outlineLevel="0" collapsed="false">
      <c r="A822" s="91" t="n">
        <v>0.66</v>
      </c>
      <c r="B822" s="92" t="n">
        <v>140000</v>
      </c>
      <c r="C822" s="92" t="n">
        <v>160000</v>
      </c>
      <c r="E822" s="91" t="n">
        <v>0.66</v>
      </c>
      <c r="F822" s="92" t="n">
        <v>70000</v>
      </c>
      <c r="G822" s="92" t="n">
        <v>80000</v>
      </c>
      <c r="H822" s="64"/>
      <c r="I822" s="91"/>
      <c r="J822" s="92"/>
      <c r="K822" s="92"/>
      <c r="L822" s="97"/>
      <c r="M822" s="91" t="n">
        <v>0.56</v>
      </c>
      <c r="N822" s="92" t="n">
        <v>50000</v>
      </c>
      <c r="O822" s="92" t="n">
        <v>52000</v>
      </c>
      <c r="S822" s="91" t="n">
        <v>0.66</v>
      </c>
      <c r="T822" s="79" t="n">
        <f aca="false">B822*$AI$23/$AI$802</f>
        <v>828431.958762887</v>
      </c>
      <c r="U822" s="79" t="n">
        <f aca="false">C822*$AI$23/$AI$802</f>
        <v>946779.381443299</v>
      </c>
      <c r="W822" s="91" t="n">
        <v>0.66</v>
      </c>
      <c r="X822" s="79" t="n">
        <f aca="false">F822*$AI$23/$AI$802</f>
        <v>414215.979381443</v>
      </c>
      <c r="Y822" s="79" t="n">
        <f aca="false">G822*$AI$23/$AI$802</f>
        <v>473389.69072165</v>
      </c>
      <c r="Z822" s="80"/>
      <c r="AA822" s="91"/>
      <c r="AD822" s="98"/>
      <c r="AE822" s="91" t="n">
        <v>0.56</v>
      </c>
      <c r="AF822" s="79" t="n">
        <f aca="false">N822*$AI$23/$AI$802</f>
        <v>295868.556701031</v>
      </c>
      <c r="AG822" s="79" t="n">
        <f aca="false">O822*$AI$23/$AI$802</f>
        <v>307703.298969072</v>
      </c>
      <c r="AH822" s="1" t="str">
        <f aca="false">IF(AC820="But Not Over",Y817,"")</f>
        <v/>
      </c>
      <c r="AI822" s="81" t="str">
        <f aca="false">IF(AC820="But Not Over",VLOOKUP(AH822,'CPI Data'!$A$19:$N$117,14),"")</f>
        <v/>
      </c>
    </row>
    <row r="823" customFormat="false" ht="12" hidden="false" customHeight="false" outlineLevel="0" collapsed="false">
      <c r="A823" s="91" t="n">
        <v>0.68</v>
      </c>
      <c r="B823" s="92" t="n">
        <v>160000</v>
      </c>
      <c r="C823" s="92" t="n">
        <v>180000</v>
      </c>
      <c r="E823" s="91" t="n">
        <v>0.68</v>
      </c>
      <c r="F823" s="92" t="n">
        <v>80000</v>
      </c>
      <c r="G823" s="92" t="n">
        <v>90000</v>
      </c>
      <c r="H823" s="64"/>
      <c r="I823" s="91"/>
      <c r="J823" s="92"/>
      <c r="K823" s="92"/>
      <c r="L823" s="97"/>
      <c r="M823" s="91" t="n">
        <v>0.58</v>
      </c>
      <c r="N823" s="92" t="n">
        <v>52000</v>
      </c>
      <c r="O823" s="92" t="n">
        <v>64000</v>
      </c>
      <c r="S823" s="91" t="n">
        <v>0.68</v>
      </c>
      <c r="T823" s="79" t="n">
        <f aca="false">B823*$AI$23/$AI$802</f>
        <v>946779.381443299</v>
      </c>
      <c r="U823" s="125" t="n">
        <f aca="false">C823*$AI$23/$AI$802</f>
        <v>1065126.80412371</v>
      </c>
      <c r="W823" s="91" t="n">
        <v>0.68</v>
      </c>
      <c r="X823" s="79" t="n">
        <f aca="false">F823*$AI$23/$AI$802</f>
        <v>473389.69072165</v>
      </c>
      <c r="Y823" s="79" t="n">
        <f aca="false">G823*$AI$23/$AI$802</f>
        <v>532563.402061856</v>
      </c>
      <c r="Z823" s="80"/>
      <c r="AA823" s="91"/>
      <c r="AD823" s="98"/>
      <c r="AE823" s="91" t="n">
        <v>0.58</v>
      </c>
      <c r="AF823" s="79" t="n">
        <f aca="false">N823*$AI$23/$AI$802</f>
        <v>307703.298969072</v>
      </c>
      <c r="AG823" s="79" t="n">
        <f aca="false">O823*$AI$23/$AI$802</f>
        <v>378711.75257732</v>
      </c>
      <c r="AH823" s="1" t="str">
        <f aca="false">IF(AC821="But Not Over",Y818,"")</f>
        <v/>
      </c>
      <c r="AI823" s="81" t="str">
        <f aca="false">IF(AC821="But Not Over",VLOOKUP(AH823,'CPI Data'!$A$19:$N$117,14),"")</f>
        <v/>
      </c>
    </row>
    <row r="824" customFormat="false" ht="12" hidden="false" customHeight="false" outlineLevel="0" collapsed="false">
      <c r="A824" s="91" t="n">
        <v>0.69</v>
      </c>
      <c r="B824" s="92" t="n">
        <v>180000</v>
      </c>
      <c r="C824" s="92" t="n">
        <v>200000</v>
      </c>
      <c r="E824" s="91" t="n">
        <v>0.69</v>
      </c>
      <c r="F824" s="92" t="n">
        <v>90000</v>
      </c>
      <c r="G824" s="92" t="n">
        <v>100000</v>
      </c>
      <c r="H824" s="64"/>
      <c r="I824" s="91"/>
      <c r="J824" s="92"/>
      <c r="K824" s="92"/>
      <c r="L824" s="97"/>
      <c r="M824" s="91" t="n">
        <v>0.59</v>
      </c>
      <c r="N824" s="92" t="n">
        <v>64000</v>
      </c>
      <c r="O824" s="92" t="n">
        <v>70000</v>
      </c>
      <c r="S824" s="91" t="n">
        <v>0.69</v>
      </c>
      <c r="T824" s="79" t="n">
        <f aca="false">B824*$AI$23/$AI$802</f>
        <v>1065126.80412371</v>
      </c>
      <c r="U824" s="125" t="n">
        <f aca="false">C824*$AI$23/$AI$802</f>
        <v>1183474.22680412</v>
      </c>
      <c r="W824" s="91" t="n">
        <v>0.69</v>
      </c>
      <c r="X824" s="79" t="n">
        <f aca="false">F824*$AI$23/$AI$802</f>
        <v>532563.402061856</v>
      </c>
      <c r="Y824" s="79" t="n">
        <f aca="false">G824*$AI$23/$AI$802</f>
        <v>591737.113402062</v>
      </c>
      <c r="Z824" s="80"/>
      <c r="AA824" s="91"/>
      <c r="AD824" s="98"/>
      <c r="AE824" s="91" t="n">
        <v>0.59</v>
      </c>
      <c r="AF824" s="79" t="n">
        <f aca="false">N824*$AI$23/$AI$802</f>
        <v>378711.75257732</v>
      </c>
      <c r="AG824" s="79" t="n">
        <f aca="false">O824*$AI$23/$AI$802</f>
        <v>414215.979381443</v>
      </c>
      <c r="AH824" s="1" t="str">
        <f aca="false">IF(AC822="But Not Over",Y819,"")</f>
        <v/>
      </c>
      <c r="AI824" s="81" t="str">
        <f aca="false">IF(AC822="But Not Over",VLOOKUP(AH824,'CPI Data'!$A$19:$N$117,14),"")</f>
        <v/>
      </c>
    </row>
    <row r="825" customFormat="false" ht="12" hidden="false" customHeight="false" outlineLevel="0" collapsed="false">
      <c r="A825" s="91" t="n">
        <v>0.7</v>
      </c>
      <c r="B825" s="92" t="n">
        <v>200000</v>
      </c>
      <c r="C825" s="95" t="s">
        <v>18</v>
      </c>
      <c r="E825" s="91" t="n">
        <v>0.7</v>
      </c>
      <c r="F825" s="92" t="n">
        <v>100000</v>
      </c>
      <c r="G825" s="95" t="s">
        <v>18</v>
      </c>
      <c r="H825" s="64"/>
      <c r="I825" s="91"/>
      <c r="J825" s="92"/>
      <c r="K825" s="95"/>
      <c r="L825" s="97"/>
      <c r="M825" s="91" t="n">
        <v>0.61</v>
      </c>
      <c r="N825" s="92" t="n">
        <v>70000</v>
      </c>
      <c r="O825" s="92" t="n">
        <v>76000</v>
      </c>
      <c r="S825" s="91" t="n">
        <v>0.7</v>
      </c>
      <c r="T825" s="79" t="n">
        <f aca="false">B825*$AI$23/$AI$802</f>
        <v>1183474.22680412</v>
      </c>
      <c r="U825" s="79" t="s">
        <v>18</v>
      </c>
      <c r="W825" s="91" t="n">
        <v>0.7</v>
      </c>
      <c r="X825" s="79" t="n">
        <f aca="false">F825*$AI$23/$AI$802</f>
        <v>591737.113402062</v>
      </c>
      <c r="Y825" s="79" t="s">
        <v>18</v>
      </c>
      <c r="Z825" s="80"/>
      <c r="AA825" s="91"/>
      <c r="AC825" s="79"/>
      <c r="AD825" s="98"/>
      <c r="AE825" s="91" t="n">
        <v>0.61</v>
      </c>
      <c r="AF825" s="79" t="n">
        <f aca="false">N825*$AI$23/$AI$802</f>
        <v>414215.979381443</v>
      </c>
      <c r="AG825" s="79" t="n">
        <f aca="false">O825*$AI$23/$AI$802</f>
        <v>449720.206185567</v>
      </c>
      <c r="AH825" s="1" t="str">
        <f aca="false">IF(AC823="But Not Over",Y820,"")</f>
        <v/>
      </c>
      <c r="AI825" s="81" t="str">
        <f aca="false">IF(AC823="But Not Over",VLOOKUP(AH825,'CPI Data'!$A$19:$N$117,14),"")</f>
        <v/>
      </c>
    </row>
    <row r="826" customFormat="false" ht="12" hidden="false" customHeight="false" outlineLevel="0" collapsed="false">
      <c r="A826" s="91"/>
      <c r="B826" s="92"/>
      <c r="E826" s="91"/>
      <c r="F826" s="92"/>
      <c r="H826" s="64"/>
      <c r="I826" s="91"/>
      <c r="J826" s="92"/>
      <c r="L826" s="97"/>
      <c r="M826" s="91" t="n">
        <v>0.62</v>
      </c>
      <c r="N826" s="92" t="n">
        <v>76000</v>
      </c>
      <c r="O826" s="92" t="n">
        <v>80000</v>
      </c>
      <c r="S826" s="91"/>
      <c r="W826" s="91"/>
      <c r="Z826" s="80"/>
      <c r="AA826" s="91"/>
      <c r="AD826" s="98"/>
      <c r="AE826" s="91" t="n">
        <v>0.62</v>
      </c>
      <c r="AF826" s="79" t="n">
        <f aca="false">N826*$AI$23/$AI$802</f>
        <v>449720.206185567</v>
      </c>
      <c r="AG826" s="79" t="n">
        <f aca="false">O826*$AI$23/$AI$802</f>
        <v>473389.69072165</v>
      </c>
      <c r="AH826" s="1" t="str">
        <f aca="false">IF(AC824="But Not Over",Y821,"")</f>
        <v/>
      </c>
      <c r="AI826" s="81" t="str">
        <f aca="false">IF(AC824="But Not Over",VLOOKUP(AH826,'CPI Data'!$A$19:$N$117,14),"")</f>
        <v/>
      </c>
    </row>
    <row r="827" customFormat="false" ht="12" hidden="false" customHeight="false" outlineLevel="0" collapsed="false">
      <c r="A827" s="64"/>
      <c r="E827" s="64"/>
      <c r="H827" s="64"/>
      <c r="I827" s="64"/>
      <c r="L827" s="97"/>
      <c r="M827" s="91" t="n">
        <v>0.63</v>
      </c>
      <c r="N827" s="92" t="n">
        <v>80000</v>
      </c>
      <c r="O827" s="92" t="n">
        <v>88000</v>
      </c>
      <c r="S827" s="64"/>
      <c r="W827" s="64"/>
      <c r="Z827" s="80"/>
      <c r="AA827" s="64"/>
      <c r="AD827" s="98"/>
      <c r="AE827" s="91" t="n">
        <v>0.63</v>
      </c>
      <c r="AF827" s="79" t="n">
        <f aca="false">N827*$AI$23/$AI$802</f>
        <v>473389.69072165</v>
      </c>
      <c r="AG827" s="79" t="n">
        <f aca="false">O827*$AI$23/$AI$802</f>
        <v>520728.659793815</v>
      </c>
      <c r="AH827" s="1" t="str">
        <f aca="false">IF(AC825="But Not Over",Y822,"")</f>
        <v/>
      </c>
      <c r="AI827" s="81" t="str">
        <f aca="false">IF(AC825="But Not Over",VLOOKUP(AH827,'CPI Data'!$A$19:$N$117,14),"")</f>
        <v/>
      </c>
    </row>
    <row r="828" customFormat="false" ht="12" hidden="false" customHeight="false" outlineLevel="0" collapsed="false">
      <c r="A828" s="64"/>
      <c r="E828" s="64"/>
      <c r="H828" s="64"/>
      <c r="I828" s="64"/>
      <c r="L828" s="97"/>
      <c r="M828" s="91" t="n">
        <v>0.64</v>
      </c>
      <c r="N828" s="92" t="n">
        <v>88000</v>
      </c>
      <c r="O828" s="92" t="n">
        <v>100000</v>
      </c>
      <c r="S828" s="64"/>
      <c r="W828" s="64"/>
      <c r="Z828" s="80"/>
      <c r="AA828" s="64"/>
      <c r="AD828" s="98"/>
      <c r="AE828" s="91" t="n">
        <v>0.64</v>
      </c>
      <c r="AF828" s="79" t="n">
        <f aca="false">N828*$AI$23/$AI$802</f>
        <v>520728.659793815</v>
      </c>
      <c r="AG828" s="79" t="n">
        <f aca="false">O828*$AI$23/$AI$802</f>
        <v>591737.113402062</v>
      </c>
      <c r="AH828" s="1" t="str">
        <f aca="false">IF(AC826="But Not Over",Y823,"")</f>
        <v/>
      </c>
      <c r="AI828" s="81" t="str">
        <f aca="false">IF(AC826="But Not Over",VLOOKUP(AH828,'CPI Data'!$A$19:$N$117,14),"")</f>
        <v/>
      </c>
    </row>
    <row r="829" customFormat="false" ht="12" hidden="false" customHeight="false" outlineLevel="0" collapsed="false">
      <c r="A829" s="64"/>
      <c r="E829" s="64"/>
      <c r="H829" s="64"/>
      <c r="I829" s="64"/>
      <c r="L829" s="97"/>
      <c r="M829" s="91" t="n">
        <v>0.66</v>
      </c>
      <c r="N829" s="92" t="n">
        <v>100000</v>
      </c>
      <c r="O829" s="92" t="n">
        <v>120000</v>
      </c>
      <c r="S829" s="64"/>
      <c r="W829" s="64"/>
      <c r="Z829" s="80"/>
      <c r="AA829" s="64"/>
      <c r="AD829" s="98"/>
      <c r="AE829" s="91" t="n">
        <v>0.66</v>
      </c>
      <c r="AF829" s="79" t="n">
        <f aca="false">N829*$AI$23/$AI$802</f>
        <v>591737.113402062</v>
      </c>
      <c r="AG829" s="79" t="n">
        <f aca="false">O829*$AI$23/$AI$802</f>
        <v>710084.536082474</v>
      </c>
      <c r="AH829" s="1" t="str">
        <f aca="false">IF(AC827="But Not Over",Y824,"")</f>
        <v/>
      </c>
      <c r="AI829" s="81" t="str">
        <f aca="false">IF(AC827="But Not Over",VLOOKUP(AH829,'CPI Data'!$A$19:$N$117,14),"")</f>
        <v/>
      </c>
    </row>
    <row r="830" customFormat="false" ht="12" hidden="false" customHeight="false" outlineLevel="0" collapsed="false">
      <c r="A830" s="64"/>
      <c r="E830" s="64"/>
      <c r="H830" s="64"/>
      <c r="I830" s="64"/>
      <c r="L830" s="97"/>
      <c r="M830" s="91" t="n">
        <v>0.67</v>
      </c>
      <c r="N830" s="92" t="n">
        <v>120000</v>
      </c>
      <c r="O830" s="92" t="n">
        <v>140000</v>
      </c>
      <c r="S830" s="64"/>
      <c r="W830" s="64"/>
      <c r="Z830" s="80"/>
      <c r="AA830" s="64"/>
      <c r="AD830" s="98"/>
      <c r="AE830" s="91" t="n">
        <v>0.67</v>
      </c>
      <c r="AF830" s="79" t="n">
        <f aca="false">N830*$AI$23/$AI$802</f>
        <v>710084.536082474</v>
      </c>
      <c r="AG830" s="79" t="n">
        <f aca="false">O830*$AI$23/$AI$802</f>
        <v>828431.958762887</v>
      </c>
      <c r="AH830" s="1" t="str">
        <f aca="false">IF(AC828="But Not Over",Y825,"")</f>
        <v/>
      </c>
      <c r="AI830" s="81" t="str">
        <f aca="false">IF(AC828="But Not Over",VLOOKUP(AH830,'CPI Data'!$A$19:$N$117,14),"")</f>
        <v/>
      </c>
    </row>
    <row r="831" customFormat="false" ht="12" hidden="false" customHeight="false" outlineLevel="0" collapsed="false">
      <c r="A831" s="64"/>
      <c r="E831" s="64"/>
      <c r="H831" s="64"/>
      <c r="I831" s="64"/>
      <c r="L831" s="97"/>
      <c r="M831" s="91" t="n">
        <v>0.68</v>
      </c>
      <c r="N831" s="92" t="n">
        <v>140000</v>
      </c>
      <c r="O831" s="92" t="n">
        <v>160000</v>
      </c>
      <c r="S831" s="64"/>
      <c r="W831" s="64"/>
      <c r="Z831" s="80"/>
      <c r="AA831" s="64"/>
      <c r="AD831" s="98"/>
      <c r="AE831" s="91" t="n">
        <v>0.68</v>
      </c>
      <c r="AF831" s="79" t="n">
        <f aca="false">N831*$AI$23/$AI$802</f>
        <v>828431.958762887</v>
      </c>
      <c r="AG831" s="79" t="n">
        <f aca="false">O831*$AI$23/$AI$802</f>
        <v>946779.381443299</v>
      </c>
      <c r="AH831" s="1" t="str">
        <f aca="false">IF(AC829="But Not Over",Y826,"")</f>
        <v/>
      </c>
      <c r="AI831" s="81" t="str">
        <f aca="false">IF(AC829="But Not Over",VLOOKUP(AH831,'CPI Data'!$A$19:$N$117,14),"")</f>
        <v/>
      </c>
    </row>
    <row r="832" customFormat="false" ht="12" hidden="false" customHeight="false" outlineLevel="0" collapsed="false">
      <c r="A832" s="64"/>
      <c r="E832" s="64"/>
      <c r="H832" s="64"/>
      <c r="I832" s="64"/>
      <c r="L832" s="97"/>
      <c r="M832" s="91" t="n">
        <v>0.69</v>
      </c>
      <c r="N832" s="92" t="n">
        <v>160000</v>
      </c>
      <c r="O832" s="92" t="n">
        <v>180000</v>
      </c>
      <c r="S832" s="64"/>
      <c r="W832" s="64"/>
      <c r="Z832" s="80"/>
      <c r="AA832" s="64"/>
      <c r="AD832" s="98"/>
      <c r="AE832" s="91" t="n">
        <v>0.69</v>
      </c>
      <c r="AF832" s="79" t="n">
        <f aca="false">N832*$AI$23/$AI$802</f>
        <v>946779.381443299</v>
      </c>
      <c r="AG832" s="79" t="n">
        <f aca="false">O832*$AI$23/$AI$802</f>
        <v>1065126.80412371</v>
      </c>
      <c r="AH832" s="1" t="str">
        <f aca="false">IF(AC830="But Not Over",Y827,"")</f>
        <v/>
      </c>
      <c r="AI832" s="81" t="str">
        <f aca="false">IF(AC830="But Not Over",VLOOKUP(AH832,'CPI Data'!$A$19:$N$117,14),"")</f>
        <v/>
      </c>
    </row>
    <row r="833" customFormat="false" ht="12" hidden="false" customHeight="false" outlineLevel="0" collapsed="false">
      <c r="A833" s="64"/>
      <c r="E833" s="64"/>
      <c r="H833" s="64"/>
      <c r="I833" s="64"/>
      <c r="L833" s="97"/>
      <c r="M833" s="91" t="n">
        <v>0.7</v>
      </c>
      <c r="N833" s="92" t="n">
        <v>180000</v>
      </c>
      <c r="O833" s="95" t="s">
        <v>18</v>
      </c>
      <c r="S833" s="64"/>
      <c r="W833" s="64"/>
      <c r="Z833" s="80"/>
      <c r="AA833" s="64"/>
      <c r="AD833" s="98"/>
      <c r="AE833" s="91" t="n">
        <v>0.7</v>
      </c>
      <c r="AF833" s="125" t="n">
        <f aca="false">N833*$AI$23/$AI$802</f>
        <v>1065126.80412371</v>
      </c>
      <c r="AG833" s="79" t="s">
        <v>18</v>
      </c>
      <c r="AH833" s="1" t="str">
        <f aca="false">IF(AC831="But Not Over",Y828,"")</f>
        <v/>
      </c>
      <c r="AI833" s="81" t="str">
        <f aca="false">IF(AC831="But Not Over",VLOOKUP(AH833,'CPI Data'!$A$19:$N$117,14),"")</f>
        <v/>
      </c>
    </row>
    <row r="834" customFormat="false" ht="12" hidden="false" customHeight="true" outlineLevel="0" collapsed="false">
      <c r="A834" s="66" t="s">
        <v>40</v>
      </c>
      <c r="B834" s="42"/>
      <c r="C834" s="42"/>
      <c r="E834" s="42"/>
      <c r="F834" s="42"/>
      <c r="G834" s="42"/>
      <c r="H834" s="67"/>
      <c r="I834" s="42"/>
      <c r="J834" s="42"/>
      <c r="K834" s="42"/>
      <c r="L834" s="42"/>
      <c r="M834" s="42"/>
      <c r="N834" s="42"/>
      <c r="O834" s="42"/>
      <c r="S834" s="66" t="s">
        <v>40</v>
      </c>
      <c r="T834" s="45"/>
      <c r="U834" s="45"/>
      <c r="W834" s="42"/>
      <c r="X834" s="45"/>
      <c r="Y834" s="45"/>
      <c r="Z834" s="68"/>
      <c r="AA834" s="42"/>
      <c r="AB834" s="45"/>
      <c r="AC834" s="45"/>
      <c r="AD834" s="47"/>
      <c r="AE834" s="42"/>
      <c r="AF834" s="45"/>
      <c r="AG834" s="45"/>
      <c r="AH834" s="1" t="str">
        <f aca="false">IF(AC832="But Not Over",Y829,"")</f>
        <v/>
      </c>
      <c r="AI834" s="81" t="str">
        <f aca="false">IF(AC832="But Not Over",VLOOKUP(AH834,'CPI Data'!$A$19:$N$117,14),"")</f>
        <v/>
      </c>
    </row>
    <row r="835" customFormat="false" ht="12" hidden="false" customHeight="false" outlineLevel="0" collapsed="false">
      <c r="A835" s="64"/>
      <c r="E835" s="64"/>
      <c r="H835" s="64"/>
      <c r="I835" s="64"/>
      <c r="L835" s="97"/>
      <c r="M835" s="64"/>
      <c r="S835" s="64"/>
      <c r="W835" s="64"/>
      <c r="Z835" s="80"/>
      <c r="AA835" s="64"/>
      <c r="AD835" s="98"/>
      <c r="AE835" s="64"/>
      <c r="AH835" s="1" t="str">
        <f aca="false">IF(AC833="But Not Over",Y830,"")</f>
        <v/>
      </c>
      <c r="AI835" s="81" t="str">
        <f aca="false">IF(AC833="But Not Over",VLOOKUP(AH835,'CPI Data'!$A$19:$N$117,14),"")</f>
        <v/>
      </c>
    </row>
    <row r="836" customFormat="false" ht="12.75" hidden="false" customHeight="false" outlineLevel="0" collapsed="false">
      <c r="A836" s="64"/>
      <c r="B836" s="74"/>
      <c r="C836" s="43" t="s">
        <v>7</v>
      </c>
      <c r="E836" s="64"/>
      <c r="G836" s="75" t="n">
        <v>1969</v>
      </c>
      <c r="H836" s="75"/>
      <c r="I836" s="75"/>
      <c r="J836" s="74"/>
      <c r="L836" s="97"/>
      <c r="M836" s="64"/>
      <c r="N836" s="74"/>
      <c r="S836" s="64"/>
      <c r="T836" s="77"/>
      <c r="U836" s="69" t="s">
        <v>21</v>
      </c>
      <c r="W836" s="64"/>
      <c r="Y836" s="75" t="n">
        <v>1969</v>
      </c>
      <c r="Z836" s="75"/>
      <c r="AA836" s="75"/>
      <c r="AB836" s="46" t="str">
        <f aca="false">CONCATENATE("CPI: ",AI841)</f>
        <v>CPI: 36.7</v>
      </c>
      <c r="AD836" s="98"/>
      <c r="AE836" s="64"/>
      <c r="AF836" s="77"/>
      <c r="AH836" s="1" t="str">
        <f aca="false">IF(AC834="But Not Over",Y831,"")</f>
        <v/>
      </c>
      <c r="AI836" s="81" t="str">
        <f aca="false">IF(AC834="But Not Over",VLOOKUP(AH836,'CPI Data'!$A$19:$N$117,14),"")</f>
        <v/>
      </c>
    </row>
    <row r="837" customFormat="false" ht="12" hidden="false" customHeight="false" outlineLevel="0" collapsed="false">
      <c r="A837" s="49"/>
      <c r="B837" s="49" t="s">
        <v>8</v>
      </c>
      <c r="C837" s="50"/>
      <c r="D837" s="50"/>
      <c r="E837" s="49"/>
      <c r="F837" s="49" t="s">
        <v>9</v>
      </c>
      <c r="G837" s="50"/>
      <c r="H837" s="49"/>
      <c r="I837" s="49"/>
      <c r="J837" s="49" t="s">
        <v>10</v>
      </c>
      <c r="K837" s="48"/>
      <c r="L837" s="48"/>
      <c r="M837" s="48"/>
      <c r="N837" s="49" t="s">
        <v>11</v>
      </c>
      <c r="O837" s="50"/>
      <c r="S837" s="49"/>
      <c r="T837" s="51" t="s">
        <v>8</v>
      </c>
      <c r="U837" s="99"/>
      <c r="V837" s="53"/>
      <c r="W837" s="49"/>
      <c r="X837" s="51" t="s">
        <v>9</v>
      </c>
      <c r="Y837" s="99"/>
      <c r="Z837" s="54"/>
      <c r="AA837" s="49"/>
      <c r="AB837" s="51" t="s">
        <v>10</v>
      </c>
      <c r="AC837" s="52"/>
      <c r="AD837" s="55"/>
      <c r="AE837" s="48"/>
      <c r="AF837" s="51" t="s">
        <v>11</v>
      </c>
      <c r="AG837" s="99"/>
      <c r="AH837" s="1" t="str">
        <f aca="false">IF(AC835="But Not Over",Y832,"")</f>
        <v/>
      </c>
      <c r="AI837" s="81" t="str">
        <f aca="false">IF(AC835="But Not Over",VLOOKUP(AH837,'CPI Data'!$A$19:$N$117,14),"")</f>
        <v/>
      </c>
    </row>
    <row r="838" customFormat="false" ht="12" hidden="false" customHeight="false" outlineLevel="0" collapsed="false">
      <c r="A838" s="56" t="s">
        <v>12</v>
      </c>
      <c r="B838" s="57" t="s">
        <v>13</v>
      </c>
      <c r="C838" s="57"/>
      <c r="D838" s="100"/>
      <c r="E838" s="56" t="s">
        <v>12</v>
      </c>
      <c r="F838" s="57" t="s">
        <v>13</v>
      </c>
      <c r="G838" s="57"/>
      <c r="H838" s="100"/>
      <c r="I838" s="56" t="s">
        <v>12</v>
      </c>
      <c r="J838" s="57" t="s">
        <v>13</v>
      </c>
      <c r="K838" s="57"/>
      <c r="L838" s="106"/>
      <c r="M838" s="56" t="s">
        <v>12</v>
      </c>
      <c r="N838" s="57" t="s">
        <v>13</v>
      </c>
      <c r="O838" s="57"/>
      <c r="S838" s="56" t="s">
        <v>12</v>
      </c>
      <c r="T838" s="58" t="s">
        <v>13</v>
      </c>
      <c r="U838" s="58"/>
      <c r="V838" s="101"/>
      <c r="W838" s="56" t="s">
        <v>12</v>
      </c>
      <c r="X838" s="58" t="s">
        <v>13</v>
      </c>
      <c r="Y838" s="58"/>
      <c r="Z838" s="101"/>
      <c r="AA838" s="56" t="s">
        <v>12</v>
      </c>
      <c r="AB838" s="58" t="s">
        <v>13</v>
      </c>
      <c r="AC838" s="58"/>
      <c r="AD838" s="107"/>
      <c r="AE838" s="56" t="s">
        <v>12</v>
      </c>
      <c r="AF838" s="58" t="s">
        <v>13</v>
      </c>
      <c r="AG838" s="58"/>
      <c r="AH838" s="1" t="str">
        <f aca="false">IF(AC836="But Not Over",Y833,"")</f>
        <v/>
      </c>
      <c r="AI838" s="81" t="str">
        <f aca="false">IF(AC836="But Not Over",VLOOKUP(AH838,'CPI Data'!$A$19:$N$117,14),"")</f>
        <v/>
      </c>
    </row>
    <row r="839" customFormat="false" ht="12" hidden="false" customHeight="false" outlineLevel="0" collapsed="false">
      <c r="A839" s="59" t="s">
        <v>14</v>
      </c>
      <c r="B839" s="60" t="s">
        <v>15</v>
      </c>
      <c r="C839" s="60" t="s">
        <v>16</v>
      </c>
      <c r="D839" s="100"/>
      <c r="E839" s="59" t="s">
        <v>14</v>
      </c>
      <c r="F839" s="60" t="s">
        <v>15</v>
      </c>
      <c r="G839" s="60" t="s">
        <v>16</v>
      </c>
      <c r="H839" s="100"/>
      <c r="I839" s="59" t="s">
        <v>14</v>
      </c>
      <c r="J839" s="60" t="s">
        <v>15</v>
      </c>
      <c r="K839" s="60" t="s">
        <v>16</v>
      </c>
      <c r="L839" s="106"/>
      <c r="M839" s="59" t="s">
        <v>14</v>
      </c>
      <c r="N839" s="60" t="s">
        <v>15</v>
      </c>
      <c r="O839" s="60" t="s">
        <v>16</v>
      </c>
      <c r="S839" s="59" t="s">
        <v>14</v>
      </c>
      <c r="T839" s="61" t="s">
        <v>15</v>
      </c>
      <c r="U839" s="61" t="s">
        <v>16</v>
      </c>
      <c r="V839" s="101"/>
      <c r="W839" s="59" t="s">
        <v>14</v>
      </c>
      <c r="X839" s="61" t="s">
        <v>15</v>
      </c>
      <c r="Y839" s="61" t="s">
        <v>16</v>
      </c>
      <c r="Z839" s="101"/>
      <c r="AA839" s="59" t="s">
        <v>14</v>
      </c>
      <c r="AB839" s="61" t="s">
        <v>15</v>
      </c>
      <c r="AC839" s="61" t="s">
        <v>16</v>
      </c>
      <c r="AD839" s="107"/>
      <c r="AE839" s="59" t="s">
        <v>14</v>
      </c>
      <c r="AF839" s="61" t="s">
        <v>15</v>
      </c>
      <c r="AG839" s="61" t="s">
        <v>16</v>
      </c>
      <c r="AH839" s="1" t="str">
        <f aca="false">IF(AC837="But Not Over",Y834,"")</f>
        <v/>
      </c>
      <c r="AI839" s="81" t="str">
        <f aca="false">IF(AC837="But Not Over",VLOOKUP(AH839,'CPI Data'!$A$19:$N$117,14),"")</f>
        <v/>
      </c>
    </row>
    <row r="840" customFormat="false" ht="12" hidden="false" customHeight="false" outlineLevel="0" collapsed="false">
      <c r="A840" s="91" t="n">
        <v>0.14</v>
      </c>
      <c r="B840" s="95" t="n">
        <v>0</v>
      </c>
      <c r="C840" s="95" t="n">
        <v>1000</v>
      </c>
      <c r="D840" s="95"/>
      <c r="E840" s="91" t="n">
        <v>0.14</v>
      </c>
      <c r="F840" s="95" t="n">
        <v>0</v>
      </c>
      <c r="G840" s="95" t="n">
        <v>500</v>
      </c>
      <c r="H840" s="102"/>
      <c r="I840" s="91"/>
      <c r="J840" s="95"/>
      <c r="K840" s="95"/>
      <c r="L840" s="104"/>
      <c r="M840" s="91" t="n">
        <v>0.14</v>
      </c>
      <c r="N840" s="95" t="n">
        <v>0</v>
      </c>
      <c r="O840" s="95" t="n">
        <v>1000</v>
      </c>
      <c r="S840" s="91" t="n">
        <v>0.14</v>
      </c>
      <c r="T840" s="79" t="n">
        <f aca="false">B840*$AI$23/$AI$841</f>
        <v>0</v>
      </c>
      <c r="U840" s="79" t="n">
        <f aca="false">C840*$AI$23/$AI$841</f>
        <v>6255.96730245232</v>
      </c>
      <c r="V840" s="84" t="n">
        <f aca="false">D840*$AI$23/$AI$841</f>
        <v>0</v>
      </c>
      <c r="W840" s="91" t="n">
        <v>0.14</v>
      </c>
      <c r="X840" s="79" t="n">
        <f aca="false">F840*$AI$23/$AI$841</f>
        <v>0</v>
      </c>
      <c r="Y840" s="79" t="n">
        <f aca="false">G840*$AI$23/$AI$841</f>
        <v>3127.98365122616</v>
      </c>
      <c r="Z840" s="84" t="n">
        <f aca="false">H840*$AI$23/$AI$841</f>
        <v>0</v>
      </c>
      <c r="AA840" s="79"/>
      <c r="AB840" s="79"/>
      <c r="AC840" s="79"/>
      <c r="AD840" s="84" t="n">
        <f aca="false">L840*$AI$23/$AI$841</f>
        <v>0</v>
      </c>
      <c r="AE840" s="91" t="n">
        <v>0.14</v>
      </c>
      <c r="AF840" s="79" t="n">
        <f aca="false">N840*$AI$23/$AI$841</f>
        <v>0</v>
      </c>
      <c r="AG840" s="79" t="n">
        <f aca="false">O840*$AI$23/$AI$841</f>
        <v>6255.96730245232</v>
      </c>
      <c r="AH840" s="1" t="str">
        <f aca="false">IF(AC838="But Not Over",Y835,"")</f>
        <v/>
      </c>
      <c r="AI840" s="81" t="str">
        <f aca="false">IF(AC838="But Not Over",VLOOKUP(AH840,'CPI Data'!$A$19:$N$117,14),"")</f>
        <v/>
      </c>
    </row>
    <row r="841" customFormat="false" ht="12" hidden="false" customHeight="false" outlineLevel="0" collapsed="false">
      <c r="A841" s="91" t="n">
        <v>0.15</v>
      </c>
      <c r="B841" s="95" t="n">
        <v>1000</v>
      </c>
      <c r="C841" s="95" t="n">
        <v>2000</v>
      </c>
      <c r="D841" s="95"/>
      <c r="E841" s="91" t="n">
        <v>0.15</v>
      </c>
      <c r="F841" s="95" t="n">
        <v>500</v>
      </c>
      <c r="G841" s="95" t="n">
        <v>1000</v>
      </c>
      <c r="H841" s="102"/>
      <c r="I841" s="91"/>
      <c r="J841" s="126" t="s">
        <v>39</v>
      </c>
      <c r="K841" s="95"/>
      <c r="L841" s="104"/>
      <c r="M841" s="91" t="n">
        <v>0.16</v>
      </c>
      <c r="N841" s="95" t="n">
        <v>1000</v>
      </c>
      <c r="O841" s="95" t="n">
        <v>2000</v>
      </c>
      <c r="S841" s="91" t="n">
        <v>0.15</v>
      </c>
      <c r="T841" s="79" t="n">
        <f aca="false">B841*$AI$23/$AI$841</f>
        <v>6255.96730245232</v>
      </c>
      <c r="U841" s="79" t="n">
        <f aca="false">C841*$AI$23/$AI$841</f>
        <v>12511.9346049046</v>
      </c>
      <c r="V841" s="84"/>
      <c r="W841" s="91" t="n">
        <v>0.15</v>
      </c>
      <c r="X841" s="79" t="n">
        <f aca="false">F841*$AI$23/$AI$841</f>
        <v>3127.98365122616</v>
      </c>
      <c r="Y841" s="79" t="n">
        <f aca="false">G841*$AI$23/$AI$841</f>
        <v>6255.96730245232</v>
      </c>
      <c r="Z841" s="80"/>
      <c r="AA841" s="91"/>
      <c r="AB841" s="77" t="s">
        <v>39</v>
      </c>
      <c r="AC841" s="79"/>
      <c r="AD841" s="105"/>
      <c r="AE841" s="91" t="n">
        <v>0.16</v>
      </c>
      <c r="AF841" s="79" t="n">
        <f aca="false">N841*$AI$23/$AI$841</f>
        <v>6255.96730245232</v>
      </c>
      <c r="AG841" s="79" t="n">
        <f aca="false">O841*$AI$23/$AI$841</f>
        <v>12511.9346049046</v>
      </c>
      <c r="AH841" s="1" t="n">
        <f aca="false">IF(AC839="But Not Over",Y836,"")</f>
        <v>1969</v>
      </c>
      <c r="AI841" s="81" t="n">
        <f aca="false">IF(AC839="But Not Over",VLOOKUP(AH841,'CPI Data'!$A$19:$N$117,14),"")</f>
        <v>36.7</v>
      </c>
    </row>
    <row r="842" customFormat="false" ht="12" hidden="false" customHeight="false" outlineLevel="0" collapsed="false">
      <c r="A842" s="91" t="n">
        <v>0.16</v>
      </c>
      <c r="B842" s="95" t="n">
        <v>2000</v>
      </c>
      <c r="C842" s="95" t="n">
        <v>3000</v>
      </c>
      <c r="D842" s="95"/>
      <c r="E842" s="91" t="n">
        <v>0.16</v>
      </c>
      <c r="F842" s="95" t="n">
        <v>1000</v>
      </c>
      <c r="G842" s="95" t="n">
        <v>1500</v>
      </c>
      <c r="H842" s="102"/>
      <c r="I842" s="91"/>
      <c r="J842" s="126" t="s">
        <v>9</v>
      </c>
      <c r="K842" s="95"/>
      <c r="L842" s="104"/>
      <c r="M842" s="91" t="n">
        <v>0.18</v>
      </c>
      <c r="N842" s="95" t="n">
        <v>2000</v>
      </c>
      <c r="O842" s="95" t="n">
        <v>4000</v>
      </c>
      <c r="S842" s="91" t="n">
        <v>0.16</v>
      </c>
      <c r="T842" s="79" t="n">
        <f aca="false">B842*$AI$23/$AI$841</f>
        <v>12511.9346049046</v>
      </c>
      <c r="U842" s="79" t="n">
        <f aca="false">C842*$AI$23/$AI$841</f>
        <v>18767.9019073569</v>
      </c>
      <c r="V842" s="84"/>
      <c r="W842" s="91" t="n">
        <v>0.16</v>
      </c>
      <c r="X842" s="79" t="n">
        <f aca="false">F842*$AI$23/$AI$841</f>
        <v>6255.96730245232</v>
      </c>
      <c r="Y842" s="79" t="n">
        <f aca="false">G842*$AI$23/$AI$841</f>
        <v>9383.95095367847</v>
      </c>
      <c r="Z842" s="80"/>
      <c r="AA842" s="91"/>
      <c r="AB842" s="77" t="s">
        <v>9</v>
      </c>
      <c r="AC842" s="79"/>
      <c r="AD842" s="105"/>
      <c r="AE842" s="91" t="n">
        <v>0.18</v>
      </c>
      <c r="AF842" s="79" t="n">
        <f aca="false">N842*$AI$23/$AI$841</f>
        <v>12511.9346049046</v>
      </c>
      <c r="AG842" s="79" t="n">
        <f aca="false">O842*$AI$23/$AI$841</f>
        <v>25023.8692098093</v>
      </c>
      <c r="AH842" s="1" t="str">
        <f aca="false">IF(AC840="But Not Over",Y837,"")</f>
        <v/>
      </c>
      <c r="AI842" s="81" t="str">
        <f aca="false">IF(AC840="But Not Over",VLOOKUP(AH842,'CPI Data'!$A$19:$N$117,14),"")</f>
        <v/>
      </c>
    </row>
    <row r="843" customFormat="false" ht="12" hidden="false" customHeight="false" outlineLevel="0" collapsed="false">
      <c r="A843" s="91" t="n">
        <v>0.17</v>
      </c>
      <c r="B843" s="95" t="n">
        <v>3000</v>
      </c>
      <c r="C843" s="95" t="n">
        <v>4000</v>
      </c>
      <c r="D843" s="95"/>
      <c r="E843" s="91" t="n">
        <v>0.17</v>
      </c>
      <c r="F843" s="95" t="n">
        <v>1500</v>
      </c>
      <c r="G843" s="95" t="n">
        <v>2000</v>
      </c>
      <c r="H843" s="102"/>
      <c r="I843" s="91"/>
      <c r="J843" s="95"/>
      <c r="K843" s="95"/>
      <c r="L843" s="104"/>
      <c r="M843" s="91" t="n">
        <v>0.2</v>
      </c>
      <c r="N843" s="95" t="n">
        <v>4000</v>
      </c>
      <c r="O843" s="95" t="n">
        <v>6000</v>
      </c>
      <c r="S843" s="91" t="n">
        <v>0.17</v>
      </c>
      <c r="T843" s="79" t="n">
        <f aca="false">B843*$AI$23/$AI$841</f>
        <v>18767.9019073569</v>
      </c>
      <c r="U843" s="79" t="n">
        <f aca="false">C843*$AI$23/$AI$841</f>
        <v>25023.8692098093</v>
      </c>
      <c r="V843" s="84"/>
      <c r="W843" s="91" t="n">
        <v>0.17</v>
      </c>
      <c r="X843" s="79" t="n">
        <f aca="false">F843*$AI$23/$AI$841</f>
        <v>9383.95095367847</v>
      </c>
      <c r="Y843" s="79" t="n">
        <f aca="false">G843*$AI$23/$AI$841</f>
        <v>12511.9346049046</v>
      </c>
      <c r="Z843" s="80"/>
      <c r="AA843" s="91"/>
      <c r="AB843" s="79"/>
      <c r="AC843" s="79"/>
      <c r="AD843" s="105"/>
      <c r="AE843" s="91" t="n">
        <v>0.2</v>
      </c>
      <c r="AF843" s="79" t="n">
        <f aca="false">N843*$AI$23/$AI$841</f>
        <v>25023.8692098093</v>
      </c>
      <c r="AG843" s="79" t="n">
        <f aca="false">O843*$AI$23/$AI$841</f>
        <v>37535.8038147139</v>
      </c>
      <c r="AH843" s="1" t="str">
        <f aca="false">IF(AC841="But Not Over",Y838,"")</f>
        <v/>
      </c>
      <c r="AI843" s="81" t="str">
        <f aca="false">IF(AC841="But Not Over",VLOOKUP(AH843,'CPI Data'!$A$19:$N$117,14),"")</f>
        <v/>
      </c>
    </row>
    <row r="844" customFormat="false" ht="12" hidden="false" customHeight="false" outlineLevel="0" collapsed="false">
      <c r="A844" s="91" t="n">
        <v>0.19</v>
      </c>
      <c r="B844" s="95" t="n">
        <v>4000</v>
      </c>
      <c r="C844" s="95" t="n">
        <v>8000</v>
      </c>
      <c r="D844" s="95"/>
      <c r="E844" s="91" t="n">
        <v>0.19</v>
      </c>
      <c r="F844" s="95" t="n">
        <v>2000</v>
      </c>
      <c r="G844" s="95" t="n">
        <v>4000</v>
      </c>
      <c r="H844" s="102"/>
      <c r="I844" s="91"/>
      <c r="J844" s="95"/>
      <c r="K844" s="95"/>
      <c r="L844" s="104"/>
      <c r="M844" s="91" t="n">
        <v>0.22</v>
      </c>
      <c r="N844" s="95" t="n">
        <v>6000</v>
      </c>
      <c r="O844" s="95" t="n">
        <v>8000</v>
      </c>
      <c r="S844" s="91" t="n">
        <v>0.19</v>
      </c>
      <c r="T844" s="79" t="n">
        <f aca="false">B844*$AI$23/$AI$841</f>
        <v>25023.8692098093</v>
      </c>
      <c r="U844" s="79" t="n">
        <f aca="false">C844*$AI$23/$AI$841</f>
        <v>50047.7384196185</v>
      </c>
      <c r="V844" s="84"/>
      <c r="W844" s="91" t="n">
        <v>0.19</v>
      </c>
      <c r="X844" s="79" t="n">
        <f aca="false">F844*$AI$23/$AI$841</f>
        <v>12511.9346049046</v>
      </c>
      <c r="Y844" s="79" t="n">
        <f aca="false">G844*$AI$23/$AI$841</f>
        <v>25023.8692098093</v>
      </c>
      <c r="Z844" s="80"/>
      <c r="AA844" s="91"/>
      <c r="AB844" s="79"/>
      <c r="AC844" s="79"/>
      <c r="AD844" s="105"/>
      <c r="AE844" s="91" t="n">
        <v>0.22</v>
      </c>
      <c r="AF844" s="79" t="n">
        <f aca="false">N844*$AI$23/$AI$841</f>
        <v>37535.8038147139</v>
      </c>
      <c r="AG844" s="79" t="n">
        <f aca="false">O844*$AI$23/$AI$841</f>
        <v>50047.7384196185</v>
      </c>
      <c r="AH844" s="1" t="str">
        <f aca="false">IF(AC842="But Not Over",Y839,"")</f>
        <v/>
      </c>
      <c r="AI844" s="81" t="str">
        <f aca="false">IF(AC842="But Not Over",VLOOKUP(AH844,'CPI Data'!$A$19:$N$117,14),"")</f>
        <v/>
      </c>
    </row>
    <row r="845" customFormat="false" ht="12" hidden="false" customHeight="false" outlineLevel="0" collapsed="false">
      <c r="A845" s="91" t="n">
        <v>0.22</v>
      </c>
      <c r="B845" s="95" t="n">
        <v>8000</v>
      </c>
      <c r="C845" s="95" t="n">
        <v>12000</v>
      </c>
      <c r="D845" s="95"/>
      <c r="E845" s="91" t="n">
        <v>0.22</v>
      </c>
      <c r="F845" s="95" t="n">
        <v>4000</v>
      </c>
      <c r="G845" s="95" t="n">
        <v>6000</v>
      </c>
      <c r="H845" s="102"/>
      <c r="I845" s="91"/>
      <c r="J845" s="95"/>
      <c r="K845" s="95"/>
      <c r="L845" s="104"/>
      <c r="M845" s="91" t="n">
        <v>0.25</v>
      </c>
      <c r="N845" s="95" t="n">
        <v>8000</v>
      </c>
      <c r="O845" s="95" t="n">
        <v>10000</v>
      </c>
      <c r="S845" s="91" t="n">
        <v>0.22</v>
      </c>
      <c r="T845" s="79" t="n">
        <f aca="false">B845*$AI$23/$AI$841</f>
        <v>50047.7384196185</v>
      </c>
      <c r="U845" s="79" t="n">
        <f aca="false">C845*$AI$23/$AI$841</f>
        <v>75071.6076294278</v>
      </c>
      <c r="V845" s="84"/>
      <c r="W845" s="91" t="n">
        <v>0.22</v>
      </c>
      <c r="X845" s="79" t="n">
        <f aca="false">F845*$AI$23/$AI$841</f>
        <v>25023.8692098093</v>
      </c>
      <c r="Y845" s="79" t="n">
        <f aca="false">G845*$AI$23/$AI$841</f>
        <v>37535.8038147139</v>
      </c>
      <c r="Z845" s="80"/>
      <c r="AA845" s="91"/>
      <c r="AB845" s="79"/>
      <c r="AC845" s="79"/>
      <c r="AD845" s="105"/>
      <c r="AE845" s="91" t="n">
        <v>0.25</v>
      </c>
      <c r="AF845" s="79" t="n">
        <f aca="false">N845*$AI$23/$AI$841</f>
        <v>50047.7384196185</v>
      </c>
      <c r="AG845" s="79" t="n">
        <f aca="false">O845*$AI$23/$AI$841</f>
        <v>62559.6730245232</v>
      </c>
      <c r="AH845" s="1" t="str">
        <f aca="false">IF(AC843="But Not Over",Y840,"")</f>
        <v/>
      </c>
      <c r="AI845" s="81" t="str">
        <f aca="false">IF(AC843="But Not Over",VLOOKUP(AH845,'CPI Data'!$A$19:$N$117,14),"")</f>
        <v/>
      </c>
    </row>
    <row r="846" customFormat="false" ht="12" hidden="false" customHeight="false" outlineLevel="0" collapsed="false">
      <c r="A846" s="91" t="n">
        <v>0.25</v>
      </c>
      <c r="B846" s="95" t="n">
        <v>12000</v>
      </c>
      <c r="C846" s="95" t="n">
        <v>16000</v>
      </c>
      <c r="D846" s="95"/>
      <c r="E846" s="91" t="n">
        <v>0.25</v>
      </c>
      <c r="F846" s="95" t="n">
        <v>6000</v>
      </c>
      <c r="G846" s="95" t="n">
        <v>8000</v>
      </c>
      <c r="H846" s="102"/>
      <c r="I846" s="91"/>
      <c r="J846" s="95"/>
      <c r="K846" s="95"/>
      <c r="L846" s="104"/>
      <c r="M846" s="91" t="n">
        <v>0.27</v>
      </c>
      <c r="N846" s="95" t="n">
        <v>10000</v>
      </c>
      <c r="O846" s="95" t="n">
        <v>12000</v>
      </c>
      <c r="S846" s="91" t="n">
        <v>0.25</v>
      </c>
      <c r="T846" s="79" t="n">
        <f aca="false">B846*$AI$23/$AI$841</f>
        <v>75071.6076294278</v>
      </c>
      <c r="U846" s="79" t="n">
        <f aca="false">C846*$AI$23/$AI$841</f>
        <v>100095.476839237</v>
      </c>
      <c r="V846" s="84"/>
      <c r="W846" s="91" t="n">
        <v>0.25</v>
      </c>
      <c r="X846" s="79" t="n">
        <f aca="false">F846*$AI$23/$AI$841</f>
        <v>37535.8038147139</v>
      </c>
      <c r="Y846" s="79" t="n">
        <f aca="false">G846*$AI$23/$AI$841</f>
        <v>50047.7384196185</v>
      </c>
      <c r="Z846" s="80"/>
      <c r="AA846" s="91"/>
      <c r="AB846" s="79"/>
      <c r="AC846" s="79"/>
      <c r="AD846" s="105"/>
      <c r="AE846" s="91" t="n">
        <v>0.27</v>
      </c>
      <c r="AF846" s="79" t="n">
        <f aca="false">N846*$AI$23/$AI$841</f>
        <v>62559.6730245232</v>
      </c>
      <c r="AG846" s="79" t="n">
        <f aca="false">O846*$AI$23/$AI$841</f>
        <v>75071.6076294278</v>
      </c>
      <c r="AH846" s="1" t="str">
        <f aca="false">IF(AC844="But Not Over",Y841,"")</f>
        <v/>
      </c>
      <c r="AI846" s="81" t="str">
        <f aca="false">IF(AC844="But Not Over",VLOOKUP(AH846,'CPI Data'!$A$19:$N$117,14),"")</f>
        <v/>
      </c>
    </row>
    <row r="847" customFormat="false" ht="12" hidden="false" customHeight="false" outlineLevel="0" collapsed="false">
      <c r="A847" s="91" t="n">
        <v>0.28</v>
      </c>
      <c r="B847" s="95" t="n">
        <v>16000</v>
      </c>
      <c r="C847" s="95" t="n">
        <v>20000</v>
      </c>
      <c r="D847" s="95"/>
      <c r="E847" s="91" t="n">
        <v>0.28</v>
      </c>
      <c r="F847" s="95" t="n">
        <v>8000</v>
      </c>
      <c r="G847" s="95" t="n">
        <v>10000</v>
      </c>
      <c r="H847" s="102"/>
      <c r="I847" s="91"/>
      <c r="J847" s="95"/>
      <c r="K847" s="95"/>
      <c r="L847" s="104"/>
      <c r="M847" s="91" t="n">
        <v>0.31</v>
      </c>
      <c r="N847" s="95" t="n">
        <v>12000</v>
      </c>
      <c r="O847" s="95" t="n">
        <v>14000</v>
      </c>
      <c r="S847" s="91" t="n">
        <v>0.28</v>
      </c>
      <c r="T847" s="79" t="n">
        <f aca="false">B847*$AI$23/$AI$841</f>
        <v>100095.476839237</v>
      </c>
      <c r="U847" s="79" t="n">
        <f aca="false">C847*$AI$23/$AI$841</f>
        <v>125119.346049046</v>
      </c>
      <c r="V847" s="84"/>
      <c r="W847" s="91" t="n">
        <v>0.28</v>
      </c>
      <c r="X847" s="79" t="n">
        <f aca="false">F847*$AI$23/$AI$841</f>
        <v>50047.7384196185</v>
      </c>
      <c r="Y847" s="79" t="n">
        <f aca="false">G847*$AI$23/$AI$841</f>
        <v>62559.6730245232</v>
      </c>
      <c r="Z847" s="80"/>
      <c r="AA847" s="91"/>
      <c r="AB847" s="79"/>
      <c r="AC847" s="79"/>
      <c r="AD847" s="105"/>
      <c r="AE847" s="91" t="n">
        <v>0.31</v>
      </c>
      <c r="AF847" s="79" t="n">
        <f aca="false">N847*$AI$23/$AI$841</f>
        <v>75071.6076294278</v>
      </c>
      <c r="AG847" s="79" t="n">
        <f aca="false">O847*$AI$23/$AI$841</f>
        <v>87583.5422343324</v>
      </c>
      <c r="AH847" s="1" t="str">
        <f aca="false">IF(AC845="But Not Over",Y842,"")</f>
        <v/>
      </c>
      <c r="AI847" s="81" t="str">
        <f aca="false">IF(AC845="But Not Over",VLOOKUP(AH847,'CPI Data'!$A$19:$N$117,14),"")</f>
        <v/>
      </c>
    </row>
    <row r="848" customFormat="false" ht="12" hidden="false" customHeight="false" outlineLevel="0" collapsed="false">
      <c r="A848" s="91" t="n">
        <v>0.32</v>
      </c>
      <c r="B848" s="95" t="n">
        <v>20000</v>
      </c>
      <c r="C848" s="95" t="n">
        <v>24000</v>
      </c>
      <c r="D848" s="95"/>
      <c r="E848" s="91" t="n">
        <v>0.32</v>
      </c>
      <c r="F848" s="95" t="n">
        <v>10000</v>
      </c>
      <c r="G848" s="95" t="n">
        <v>12000</v>
      </c>
      <c r="H848" s="102"/>
      <c r="I848" s="91"/>
      <c r="J848" s="95"/>
      <c r="K848" s="95"/>
      <c r="L848" s="104"/>
      <c r="M848" s="91" t="n">
        <v>0.32</v>
      </c>
      <c r="N848" s="95" t="n">
        <v>14000</v>
      </c>
      <c r="O848" s="95" t="n">
        <v>16000</v>
      </c>
      <c r="S848" s="91" t="n">
        <v>0.32</v>
      </c>
      <c r="T848" s="79" t="n">
        <f aca="false">B848*$AI$23/$AI$841</f>
        <v>125119.346049046</v>
      </c>
      <c r="U848" s="79" t="n">
        <f aca="false">C848*$AI$23/$AI$841</f>
        <v>150143.215258856</v>
      </c>
      <c r="V848" s="84"/>
      <c r="W848" s="91" t="n">
        <v>0.32</v>
      </c>
      <c r="X848" s="79" t="n">
        <f aca="false">F848*$AI$23/$AI$841</f>
        <v>62559.6730245232</v>
      </c>
      <c r="Y848" s="79" t="n">
        <f aca="false">G848*$AI$23/$AI$841</f>
        <v>75071.6076294278</v>
      </c>
      <c r="Z848" s="80"/>
      <c r="AA848" s="91"/>
      <c r="AB848" s="79"/>
      <c r="AC848" s="79"/>
      <c r="AD848" s="105"/>
      <c r="AE848" s="91" t="n">
        <v>0.32</v>
      </c>
      <c r="AF848" s="79" t="n">
        <f aca="false">N848*$AI$23/$AI$841</f>
        <v>87583.5422343324</v>
      </c>
      <c r="AG848" s="79" t="n">
        <f aca="false">O848*$AI$23/$AI$841</f>
        <v>100095.476839237</v>
      </c>
      <c r="AH848" s="1" t="str">
        <f aca="false">IF(AC846="But Not Over",Y843,"")</f>
        <v/>
      </c>
      <c r="AI848" s="81" t="str">
        <f aca="false">IF(AC846="But Not Over",VLOOKUP(AH848,'CPI Data'!$A$19:$N$117,14),"")</f>
        <v/>
      </c>
    </row>
    <row r="849" customFormat="false" ht="12" hidden="false" customHeight="false" outlineLevel="0" collapsed="false">
      <c r="A849" s="91" t="n">
        <v>0.36</v>
      </c>
      <c r="B849" s="95" t="n">
        <v>24000</v>
      </c>
      <c r="C849" s="95" t="n">
        <v>28000</v>
      </c>
      <c r="D849" s="95"/>
      <c r="E849" s="91" t="n">
        <v>0.36</v>
      </c>
      <c r="F849" s="95" t="n">
        <v>12000</v>
      </c>
      <c r="G849" s="95" t="n">
        <v>14000</v>
      </c>
      <c r="H849" s="102"/>
      <c r="I849" s="91"/>
      <c r="J849" s="95"/>
      <c r="K849" s="95"/>
      <c r="L849" s="104"/>
      <c r="M849" s="91" t="n">
        <v>0.35</v>
      </c>
      <c r="N849" s="95" t="n">
        <v>16000</v>
      </c>
      <c r="O849" s="95" t="n">
        <v>18000</v>
      </c>
      <c r="S849" s="91" t="n">
        <v>0.36</v>
      </c>
      <c r="T849" s="79" t="n">
        <f aca="false">B849*$AI$23/$AI$841</f>
        <v>150143.215258856</v>
      </c>
      <c r="U849" s="79" t="n">
        <f aca="false">C849*$AI$23/$AI$841</f>
        <v>175167.084468665</v>
      </c>
      <c r="V849" s="84"/>
      <c r="W849" s="91" t="n">
        <v>0.36</v>
      </c>
      <c r="X849" s="79" t="n">
        <f aca="false">F849*$AI$23/$AI$841</f>
        <v>75071.6076294278</v>
      </c>
      <c r="Y849" s="79" t="n">
        <f aca="false">G849*$AI$23/$AI$841</f>
        <v>87583.5422343324</v>
      </c>
      <c r="Z849" s="80"/>
      <c r="AA849" s="91"/>
      <c r="AB849" s="79"/>
      <c r="AC849" s="79"/>
      <c r="AD849" s="105"/>
      <c r="AE849" s="91" t="n">
        <v>0.35</v>
      </c>
      <c r="AF849" s="79" t="n">
        <f aca="false">N849*$AI$23/$AI$841</f>
        <v>100095.476839237</v>
      </c>
      <c r="AG849" s="79" t="n">
        <f aca="false">O849*$AI$23/$AI$841</f>
        <v>112607.411444142</v>
      </c>
      <c r="AH849" s="1" t="str">
        <f aca="false">IF(AC847="But Not Over",Y844,"")</f>
        <v/>
      </c>
      <c r="AI849" s="81" t="str">
        <f aca="false">IF(AC847="But Not Over",VLOOKUP(AH849,'CPI Data'!$A$19:$N$117,14),"")</f>
        <v/>
      </c>
    </row>
    <row r="850" customFormat="false" ht="12" hidden="false" customHeight="false" outlineLevel="0" collapsed="false">
      <c r="A850" s="91" t="n">
        <v>0.39</v>
      </c>
      <c r="B850" s="95" t="n">
        <v>28000</v>
      </c>
      <c r="C850" s="95" t="n">
        <v>32000</v>
      </c>
      <c r="D850" s="95"/>
      <c r="E850" s="91" t="n">
        <v>0.39</v>
      </c>
      <c r="F850" s="95" t="n">
        <v>14000</v>
      </c>
      <c r="G850" s="95" t="n">
        <v>16000</v>
      </c>
      <c r="H850" s="102"/>
      <c r="I850" s="91"/>
      <c r="J850" s="95"/>
      <c r="K850" s="95"/>
      <c r="L850" s="104"/>
      <c r="M850" s="91" t="n">
        <v>0.36</v>
      </c>
      <c r="N850" s="95" t="n">
        <v>18000</v>
      </c>
      <c r="O850" s="95" t="n">
        <v>20000</v>
      </c>
      <c r="S850" s="91" t="n">
        <v>0.39</v>
      </c>
      <c r="T850" s="79" t="n">
        <f aca="false">B850*$AI$23/$AI$841</f>
        <v>175167.084468665</v>
      </c>
      <c r="U850" s="79" t="n">
        <f aca="false">C850*$AI$23/$AI$841</f>
        <v>200190.953678474</v>
      </c>
      <c r="V850" s="84"/>
      <c r="W850" s="91" t="n">
        <v>0.39</v>
      </c>
      <c r="X850" s="79" t="n">
        <f aca="false">F850*$AI$23/$AI$841</f>
        <v>87583.5422343324</v>
      </c>
      <c r="Y850" s="79" t="n">
        <f aca="false">G850*$AI$23/$AI$841</f>
        <v>100095.476839237</v>
      </c>
      <c r="Z850" s="80"/>
      <c r="AA850" s="91"/>
      <c r="AB850" s="79"/>
      <c r="AC850" s="79"/>
      <c r="AD850" s="105"/>
      <c r="AE850" s="91" t="n">
        <v>0.36</v>
      </c>
      <c r="AF850" s="79" t="n">
        <f aca="false">N850*$AI$23/$AI$841</f>
        <v>112607.411444142</v>
      </c>
      <c r="AG850" s="79" t="n">
        <f aca="false">O850*$AI$23/$AI$841</f>
        <v>125119.346049046</v>
      </c>
      <c r="AH850" s="1" t="str">
        <f aca="false">IF(AC848="But Not Over",Y845,"")</f>
        <v/>
      </c>
      <c r="AI850" s="81" t="str">
        <f aca="false">IF(AC848="But Not Over",VLOOKUP(AH850,'CPI Data'!$A$19:$N$117,14),"")</f>
        <v/>
      </c>
    </row>
    <row r="851" customFormat="false" ht="12" hidden="false" customHeight="false" outlineLevel="0" collapsed="false">
      <c r="A851" s="91" t="n">
        <v>0.42</v>
      </c>
      <c r="B851" s="95" t="n">
        <v>32000</v>
      </c>
      <c r="C851" s="95" t="n">
        <v>36000</v>
      </c>
      <c r="D851" s="95"/>
      <c r="E851" s="91" t="n">
        <v>0.42</v>
      </c>
      <c r="F851" s="95" t="n">
        <v>16000</v>
      </c>
      <c r="G851" s="95" t="n">
        <v>18000</v>
      </c>
      <c r="H851" s="102"/>
      <c r="I851" s="91"/>
      <c r="J851" s="95"/>
      <c r="K851" s="95"/>
      <c r="L851" s="104"/>
      <c r="M851" s="91" t="n">
        <v>0.4</v>
      </c>
      <c r="N851" s="95" t="n">
        <v>20000</v>
      </c>
      <c r="O851" s="95" t="n">
        <v>22000</v>
      </c>
      <c r="S851" s="91" t="n">
        <v>0.42</v>
      </c>
      <c r="T851" s="79" t="n">
        <f aca="false">B851*$AI$23/$AI$841</f>
        <v>200190.953678474</v>
      </c>
      <c r="U851" s="79" t="n">
        <f aca="false">C851*$AI$23/$AI$841</f>
        <v>225214.822888283</v>
      </c>
      <c r="V851" s="84"/>
      <c r="W851" s="91" t="n">
        <v>0.42</v>
      </c>
      <c r="X851" s="79" t="n">
        <f aca="false">F851*$AI$23/$AI$841</f>
        <v>100095.476839237</v>
      </c>
      <c r="Y851" s="79" t="n">
        <f aca="false">G851*$AI$23/$AI$841</f>
        <v>112607.411444142</v>
      </c>
      <c r="Z851" s="80"/>
      <c r="AA851" s="91"/>
      <c r="AB851" s="79"/>
      <c r="AC851" s="79"/>
      <c r="AD851" s="105"/>
      <c r="AE851" s="91" t="n">
        <v>0.4</v>
      </c>
      <c r="AF851" s="79" t="n">
        <f aca="false">N851*$AI$23/$AI$841</f>
        <v>125119.346049046</v>
      </c>
      <c r="AG851" s="79" t="n">
        <f aca="false">O851*$AI$23/$AI$841</f>
        <v>137631.280653951</v>
      </c>
      <c r="AH851" s="1" t="str">
        <f aca="false">IF(AC849="But Not Over",Y846,"")</f>
        <v/>
      </c>
      <c r="AI851" s="81" t="str">
        <f aca="false">IF(AC849="But Not Over",VLOOKUP(AH851,'CPI Data'!$A$19:$N$117,14),"")</f>
        <v/>
      </c>
    </row>
    <row r="852" customFormat="false" ht="12" hidden="false" customHeight="false" outlineLevel="0" collapsed="false">
      <c r="A852" s="91" t="n">
        <v>0.45</v>
      </c>
      <c r="B852" s="95" t="n">
        <v>36000</v>
      </c>
      <c r="C852" s="92" t="n">
        <v>40000</v>
      </c>
      <c r="D852" s="92"/>
      <c r="E852" s="91" t="n">
        <v>0.45</v>
      </c>
      <c r="F852" s="95" t="n">
        <v>18000</v>
      </c>
      <c r="G852" s="92" t="n">
        <v>20000</v>
      </c>
      <c r="H852" s="102"/>
      <c r="I852" s="91"/>
      <c r="J852" s="95"/>
      <c r="K852" s="92"/>
      <c r="L852" s="103"/>
      <c r="M852" s="91" t="n">
        <v>0.41</v>
      </c>
      <c r="N852" s="95" t="n">
        <v>22000</v>
      </c>
      <c r="O852" s="92" t="n">
        <v>24000</v>
      </c>
      <c r="S852" s="91" t="n">
        <v>0.45</v>
      </c>
      <c r="T852" s="79" t="n">
        <f aca="false">B852*$AI$23/$AI$841</f>
        <v>225214.822888283</v>
      </c>
      <c r="U852" s="79" t="n">
        <f aca="false">C852*$AI$23/$AI$841</f>
        <v>250238.692098093</v>
      </c>
      <c r="W852" s="91" t="n">
        <v>0.45</v>
      </c>
      <c r="X852" s="79" t="n">
        <f aca="false">F852*$AI$23/$AI$841</f>
        <v>112607.411444142</v>
      </c>
      <c r="Y852" s="79" t="n">
        <f aca="false">G852*$AI$23/$AI$841</f>
        <v>125119.346049046</v>
      </c>
      <c r="Z852" s="80"/>
      <c r="AA852" s="91"/>
      <c r="AB852" s="79"/>
      <c r="AD852" s="98"/>
      <c r="AE852" s="91" t="n">
        <v>0.41</v>
      </c>
      <c r="AF852" s="79" t="n">
        <f aca="false">N852*$AI$23/$AI$841</f>
        <v>137631.280653951</v>
      </c>
      <c r="AG852" s="79" t="n">
        <f aca="false">O852*$AI$23/$AI$841</f>
        <v>150143.215258856</v>
      </c>
      <c r="AH852" s="1" t="str">
        <f aca="false">IF(AC850="But Not Over",Y847,"")</f>
        <v/>
      </c>
      <c r="AI852" s="81" t="str">
        <f aca="false">IF(AC850="But Not Over",VLOOKUP(AH852,'CPI Data'!$A$19:$N$117,14),"")</f>
        <v/>
      </c>
    </row>
    <row r="853" customFormat="false" ht="12" hidden="false" customHeight="false" outlineLevel="0" collapsed="false">
      <c r="A853" s="91" t="n">
        <v>0.48</v>
      </c>
      <c r="B853" s="92" t="n">
        <v>40000</v>
      </c>
      <c r="C853" s="92" t="n">
        <v>44000</v>
      </c>
      <c r="D853" s="92"/>
      <c r="E853" s="91" t="n">
        <v>0.48</v>
      </c>
      <c r="F853" s="92" t="n">
        <v>20000</v>
      </c>
      <c r="G853" s="92" t="n">
        <v>22000</v>
      </c>
      <c r="H853" s="102"/>
      <c r="I853" s="91"/>
      <c r="J853" s="92"/>
      <c r="K853" s="92"/>
      <c r="L853" s="103"/>
      <c r="M853" s="91" t="n">
        <v>0.43</v>
      </c>
      <c r="N853" s="92" t="n">
        <v>24000</v>
      </c>
      <c r="O853" s="92" t="n">
        <v>26000</v>
      </c>
      <c r="S853" s="91" t="n">
        <v>0.48</v>
      </c>
      <c r="T853" s="79" t="n">
        <f aca="false">B853*$AI$23/$AI$841</f>
        <v>250238.692098093</v>
      </c>
      <c r="U853" s="79" t="n">
        <f aca="false">C853*$AI$23/$AI$841</f>
        <v>275262.561307902</v>
      </c>
      <c r="W853" s="91" t="n">
        <v>0.48</v>
      </c>
      <c r="X853" s="79" t="n">
        <f aca="false">F853*$AI$23/$AI$841</f>
        <v>125119.346049046</v>
      </c>
      <c r="Y853" s="79" t="n">
        <f aca="false">G853*$AI$23/$AI$841</f>
        <v>137631.280653951</v>
      </c>
      <c r="Z853" s="80"/>
      <c r="AA853" s="91"/>
      <c r="AD853" s="98"/>
      <c r="AE853" s="91" t="n">
        <v>0.43</v>
      </c>
      <c r="AF853" s="79" t="n">
        <f aca="false">N853*$AI$23/$AI$841</f>
        <v>150143.215258856</v>
      </c>
      <c r="AG853" s="79" t="n">
        <f aca="false">O853*$AI$23/$AI$841</f>
        <v>162655.14986376</v>
      </c>
      <c r="AH853" s="1" t="str">
        <f aca="false">IF(AC851="But Not Over",Y848,"")</f>
        <v/>
      </c>
      <c r="AI853" s="81" t="str">
        <f aca="false">IF(AC851="But Not Over",VLOOKUP(AH853,'CPI Data'!$A$19:$N$117,14),"")</f>
        <v/>
      </c>
    </row>
    <row r="854" customFormat="false" ht="12" hidden="false" customHeight="false" outlineLevel="0" collapsed="false">
      <c r="A854" s="91" t="n">
        <v>0.5</v>
      </c>
      <c r="B854" s="92" t="n">
        <v>44000</v>
      </c>
      <c r="C854" s="92" t="n">
        <v>52000</v>
      </c>
      <c r="D854" s="92"/>
      <c r="E854" s="91" t="n">
        <v>0.5</v>
      </c>
      <c r="F854" s="92" t="n">
        <v>22000</v>
      </c>
      <c r="G854" s="92" t="n">
        <v>26000</v>
      </c>
      <c r="H854" s="102"/>
      <c r="I854" s="91"/>
      <c r="J854" s="92"/>
      <c r="K854" s="92"/>
      <c r="L854" s="103"/>
      <c r="M854" s="91" t="n">
        <v>0.45</v>
      </c>
      <c r="N854" s="92" t="n">
        <v>26000</v>
      </c>
      <c r="O854" s="92" t="n">
        <v>28000</v>
      </c>
      <c r="S854" s="91" t="n">
        <v>0.5</v>
      </c>
      <c r="T854" s="79" t="n">
        <f aca="false">B854*$AI$23/$AI$841</f>
        <v>275262.561307902</v>
      </c>
      <c r="U854" s="79" t="n">
        <f aca="false">C854*$AI$23/$AI$841</f>
        <v>325310.29972752</v>
      </c>
      <c r="W854" s="91" t="n">
        <v>0.5</v>
      </c>
      <c r="X854" s="79" t="n">
        <f aca="false">F854*$AI$23/$AI$841</f>
        <v>137631.280653951</v>
      </c>
      <c r="Y854" s="79" t="n">
        <f aca="false">G854*$AI$23/$AI$841</f>
        <v>162655.14986376</v>
      </c>
      <c r="Z854" s="80"/>
      <c r="AA854" s="91"/>
      <c r="AD854" s="98"/>
      <c r="AE854" s="91" t="n">
        <v>0.45</v>
      </c>
      <c r="AF854" s="79" t="n">
        <f aca="false">N854*$AI$23/$AI$841</f>
        <v>162655.14986376</v>
      </c>
      <c r="AG854" s="79" t="n">
        <f aca="false">O854*$AI$23/$AI$841</f>
        <v>175167.084468665</v>
      </c>
      <c r="AH854" s="1" t="str">
        <f aca="false">IF(AC852="But Not Over",Y849,"")</f>
        <v/>
      </c>
      <c r="AI854" s="81" t="str">
        <f aca="false">IF(AC852="But Not Over",VLOOKUP(AH854,'CPI Data'!$A$19:$N$117,14),"")</f>
        <v/>
      </c>
    </row>
    <row r="855" customFormat="false" ht="12" hidden="false" customHeight="false" outlineLevel="0" collapsed="false">
      <c r="A855" s="91" t="n">
        <v>0.53</v>
      </c>
      <c r="B855" s="92" t="n">
        <v>52000</v>
      </c>
      <c r="C855" s="92" t="n">
        <v>64000</v>
      </c>
      <c r="D855" s="95"/>
      <c r="E855" s="91" t="n">
        <v>0.53</v>
      </c>
      <c r="F855" s="92" t="n">
        <v>26000</v>
      </c>
      <c r="G855" s="92" t="n">
        <v>32000</v>
      </c>
      <c r="H855" s="102"/>
      <c r="I855" s="91"/>
      <c r="J855" s="92"/>
      <c r="K855" s="92"/>
      <c r="L855" s="104"/>
      <c r="M855" s="91" t="n">
        <v>0.46</v>
      </c>
      <c r="N855" s="92" t="n">
        <v>28000</v>
      </c>
      <c r="O855" s="92" t="n">
        <v>32000</v>
      </c>
      <c r="S855" s="91" t="n">
        <v>0.53</v>
      </c>
      <c r="T855" s="79" t="n">
        <f aca="false">B855*$AI$23/$AI$841</f>
        <v>325310.29972752</v>
      </c>
      <c r="U855" s="79" t="n">
        <f aca="false">C855*$AI$23/$AI$841</f>
        <v>400381.907356948</v>
      </c>
      <c r="V855" s="84"/>
      <c r="W855" s="91" t="n">
        <v>0.53</v>
      </c>
      <c r="X855" s="79" t="n">
        <f aca="false">F855*$AI$23/$AI$841</f>
        <v>162655.14986376</v>
      </c>
      <c r="Y855" s="79" t="n">
        <f aca="false">G855*$AI$23/$AI$841</f>
        <v>200190.953678474</v>
      </c>
      <c r="Z855" s="80"/>
      <c r="AA855" s="91"/>
      <c r="AD855" s="105"/>
      <c r="AE855" s="91" t="n">
        <v>0.46</v>
      </c>
      <c r="AF855" s="79" t="n">
        <f aca="false">N855*$AI$23/$AI$841</f>
        <v>175167.084468665</v>
      </c>
      <c r="AG855" s="79" t="n">
        <f aca="false">O855*$AI$23/$AI$841</f>
        <v>200190.953678474</v>
      </c>
      <c r="AH855" s="1" t="str">
        <f aca="false">IF(AC853="But Not Over",Y850,"")</f>
        <v/>
      </c>
      <c r="AI855" s="81" t="str">
        <f aca="false">IF(AC853="But Not Over",VLOOKUP(AH855,'CPI Data'!$A$19:$N$117,14),"")</f>
        <v/>
      </c>
    </row>
    <row r="856" customFormat="false" ht="12" hidden="false" customHeight="false" outlineLevel="0" collapsed="false">
      <c r="A856" s="91" t="n">
        <v>0.55</v>
      </c>
      <c r="B856" s="92" t="n">
        <v>64000</v>
      </c>
      <c r="C856" s="92" t="n">
        <v>76000</v>
      </c>
      <c r="E856" s="91" t="n">
        <v>0.55</v>
      </c>
      <c r="F856" s="92" t="n">
        <v>32000</v>
      </c>
      <c r="G856" s="92" t="n">
        <v>38000</v>
      </c>
      <c r="H856" s="64"/>
      <c r="I856" s="91"/>
      <c r="J856" s="92"/>
      <c r="K856" s="92"/>
      <c r="L856" s="97"/>
      <c r="M856" s="91" t="n">
        <v>0.48</v>
      </c>
      <c r="N856" s="92" t="n">
        <v>32000</v>
      </c>
      <c r="O856" s="92" t="n">
        <v>36000</v>
      </c>
      <c r="S856" s="91" t="n">
        <v>0.55</v>
      </c>
      <c r="T856" s="79" t="n">
        <f aca="false">B856*$AI$23/$AI$841</f>
        <v>400381.907356948</v>
      </c>
      <c r="U856" s="79" t="n">
        <f aca="false">C856*$AI$23/$AI$841</f>
        <v>475453.514986376</v>
      </c>
      <c r="W856" s="91" t="n">
        <v>0.55</v>
      </c>
      <c r="X856" s="79" t="n">
        <f aca="false">F856*$AI$23/$AI$841</f>
        <v>200190.953678474</v>
      </c>
      <c r="Y856" s="79" t="n">
        <f aca="false">G856*$AI$23/$AI$841</f>
        <v>237726.757493188</v>
      </c>
      <c r="Z856" s="80"/>
      <c r="AA856" s="91"/>
      <c r="AD856" s="98"/>
      <c r="AE856" s="91" t="n">
        <v>0.48</v>
      </c>
      <c r="AF856" s="79" t="n">
        <f aca="false">N856*$AI$23/$AI$841</f>
        <v>200190.953678474</v>
      </c>
      <c r="AG856" s="79" t="n">
        <f aca="false">O856*$AI$23/$AI$841</f>
        <v>225214.822888283</v>
      </c>
      <c r="AH856" s="1" t="str">
        <f aca="false">IF(AC854="But Not Over",Y851,"")</f>
        <v/>
      </c>
      <c r="AI856" s="81" t="str">
        <f aca="false">IF(AC854="But Not Over",VLOOKUP(AH856,'CPI Data'!$A$19:$N$117,14),"")</f>
        <v/>
      </c>
    </row>
    <row r="857" customFormat="false" ht="12" hidden="false" customHeight="false" outlineLevel="0" collapsed="false">
      <c r="A857" s="91" t="n">
        <v>0.58</v>
      </c>
      <c r="B857" s="92" t="n">
        <v>76000</v>
      </c>
      <c r="C857" s="92" t="n">
        <v>88000</v>
      </c>
      <c r="E857" s="91" t="n">
        <v>0.58</v>
      </c>
      <c r="F857" s="92" t="n">
        <v>38000</v>
      </c>
      <c r="G857" s="92" t="n">
        <v>44000</v>
      </c>
      <c r="H857" s="64"/>
      <c r="I857" s="91"/>
      <c r="J857" s="92"/>
      <c r="K857" s="92"/>
      <c r="L857" s="97"/>
      <c r="M857" s="91" t="n">
        <v>0.5</v>
      </c>
      <c r="N857" s="92" t="n">
        <v>36000</v>
      </c>
      <c r="O857" s="92" t="n">
        <v>38000</v>
      </c>
      <c r="S857" s="91" t="n">
        <v>0.58</v>
      </c>
      <c r="T857" s="79" t="n">
        <f aca="false">B857*$AI$23/$AI$841</f>
        <v>475453.514986376</v>
      </c>
      <c r="U857" s="79" t="n">
        <f aca="false">C857*$AI$23/$AI$841</f>
        <v>550525.122615804</v>
      </c>
      <c r="W857" s="91" t="n">
        <v>0.58</v>
      </c>
      <c r="X857" s="79" t="n">
        <f aca="false">F857*$AI$23/$AI$841</f>
        <v>237726.757493188</v>
      </c>
      <c r="Y857" s="79" t="n">
        <f aca="false">G857*$AI$23/$AI$841</f>
        <v>275262.561307902</v>
      </c>
      <c r="Z857" s="80"/>
      <c r="AA857" s="91"/>
      <c r="AD857" s="98"/>
      <c r="AE857" s="91" t="n">
        <v>0.5</v>
      </c>
      <c r="AF857" s="79" t="n">
        <f aca="false">N857*$AI$23/$AI$841</f>
        <v>225214.822888283</v>
      </c>
      <c r="AG857" s="79" t="n">
        <f aca="false">O857*$AI$23/$AI$841</f>
        <v>237726.757493188</v>
      </c>
      <c r="AH857" s="1" t="str">
        <f aca="false">IF(AC855="But Not Over",Y852,"")</f>
        <v/>
      </c>
      <c r="AI857" s="81" t="str">
        <f aca="false">IF(AC855="But Not Over",VLOOKUP(AH857,'CPI Data'!$A$19:$N$117,14),"")</f>
        <v/>
      </c>
    </row>
    <row r="858" customFormat="false" ht="12" hidden="false" customHeight="false" outlineLevel="0" collapsed="false">
      <c r="A858" s="91" t="n">
        <v>0.6</v>
      </c>
      <c r="B858" s="92" t="n">
        <v>88000</v>
      </c>
      <c r="C858" s="92" t="n">
        <v>100000</v>
      </c>
      <c r="E858" s="91" t="n">
        <v>0.6</v>
      </c>
      <c r="F858" s="92" t="n">
        <v>44000</v>
      </c>
      <c r="G858" s="92" t="n">
        <v>50000</v>
      </c>
      <c r="H858" s="64"/>
      <c r="I858" s="91"/>
      <c r="J858" s="92"/>
      <c r="K858" s="92"/>
      <c r="L858" s="97"/>
      <c r="M858" s="91" t="n">
        <v>0.52</v>
      </c>
      <c r="N858" s="92" t="n">
        <v>38000</v>
      </c>
      <c r="O858" s="92" t="n">
        <v>40000</v>
      </c>
      <c r="S858" s="91" t="n">
        <v>0.6</v>
      </c>
      <c r="T858" s="79" t="n">
        <f aca="false">B858*$AI$23/$AI$841</f>
        <v>550525.122615804</v>
      </c>
      <c r="U858" s="79" t="n">
        <f aca="false">C858*$AI$23/$AI$841</f>
        <v>625596.730245232</v>
      </c>
      <c r="W858" s="91" t="n">
        <v>0.6</v>
      </c>
      <c r="X858" s="79" t="n">
        <f aca="false">F858*$AI$23/$AI$841</f>
        <v>275262.561307902</v>
      </c>
      <c r="Y858" s="79" t="n">
        <f aca="false">G858*$AI$23/$AI$841</f>
        <v>312798.365122616</v>
      </c>
      <c r="Z858" s="80"/>
      <c r="AA858" s="91"/>
      <c r="AD858" s="98"/>
      <c r="AE858" s="91" t="n">
        <v>0.52</v>
      </c>
      <c r="AF858" s="79" t="n">
        <f aca="false">N858*$AI$23/$AI$841</f>
        <v>237726.757493188</v>
      </c>
      <c r="AG858" s="79" t="n">
        <f aca="false">O858*$AI$23/$AI$841</f>
        <v>250238.692098093</v>
      </c>
      <c r="AH858" s="1" t="str">
        <f aca="false">IF(AC856="But Not Over",Y853,"")</f>
        <v/>
      </c>
      <c r="AI858" s="81" t="str">
        <f aca="false">IF(AC856="But Not Over",VLOOKUP(AH858,'CPI Data'!$A$19:$N$117,14),"")</f>
        <v/>
      </c>
    </row>
    <row r="859" customFormat="false" ht="12" hidden="false" customHeight="false" outlineLevel="0" collapsed="false">
      <c r="A859" s="91" t="n">
        <v>0.62</v>
      </c>
      <c r="B859" s="92" t="n">
        <v>100000</v>
      </c>
      <c r="C859" s="92" t="n">
        <v>120000</v>
      </c>
      <c r="E859" s="91" t="n">
        <v>0.62</v>
      </c>
      <c r="F859" s="92" t="n">
        <v>50000</v>
      </c>
      <c r="G859" s="92" t="n">
        <v>60000</v>
      </c>
      <c r="H859" s="64"/>
      <c r="I859" s="91"/>
      <c r="J859" s="92"/>
      <c r="K859" s="92"/>
      <c r="L859" s="97"/>
      <c r="M859" s="91" t="n">
        <v>0.53</v>
      </c>
      <c r="N859" s="92" t="n">
        <v>40000</v>
      </c>
      <c r="O859" s="92" t="n">
        <v>44000</v>
      </c>
      <c r="S859" s="91" t="n">
        <v>0.62</v>
      </c>
      <c r="T859" s="79" t="n">
        <f aca="false">B859*$AI$23/$AI$841</f>
        <v>625596.730245232</v>
      </c>
      <c r="U859" s="79" t="n">
        <f aca="false">C859*$AI$23/$AI$841</f>
        <v>750716.076294278</v>
      </c>
      <c r="W859" s="91" t="n">
        <v>0.62</v>
      </c>
      <c r="X859" s="79" t="n">
        <f aca="false">F859*$AI$23/$AI$841</f>
        <v>312798.365122616</v>
      </c>
      <c r="Y859" s="79" t="n">
        <f aca="false">G859*$AI$23/$AI$841</f>
        <v>375358.038147139</v>
      </c>
      <c r="Z859" s="80"/>
      <c r="AA859" s="91"/>
      <c r="AD859" s="98"/>
      <c r="AE859" s="91" t="n">
        <v>0.53</v>
      </c>
      <c r="AF859" s="79" t="n">
        <f aca="false">N859*$AI$23/$AI$841</f>
        <v>250238.692098093</v>
      </c>
      <c r="AG859" s="79" t="n">
        <f aca="false">O859*$AI$23/$AI$841</f>
        <v>275262.561307902</v>
      </c>
      <c r="AH859" s="1" t="str">
        <f aca="false">IF(AC857="But Not Over",Y854,"")</f>
        <v/>
      </c>
      <c r="AI859" s="81" t="str">
        <f aca="false">IF(AC857="But Not Over",VLOOKUP(AH859,'CPI Data'!$A$19:$N$117,14),"")</f>
        <v/>
      </c>
    </row>
    <row r="860" customFormat="false" ht="12" hidden="false" customHeight="false" outlineLevel="0" collapsed="false">
      <c r="A860" s="91" t="n">
        <v>0.64</v>
      </c>
      <c r="B860" s="92" t="n">
        <v>120000</v>
      </c>
      <c r="C860" s="92" t="n">
        <v>140000</v>
      </c>
      <c r="E860" s="91" t="n">
        <v>0.64</v>
      </c>
      <c r="F860" s="92" t="n">
        <v>60000</v>
      </c>
      <c r="G860" s="92" t="n">
        <v>70000</v>
      </c>
      <c r="H860" s="64"/>
      <c r="I860" s="91"/>
      <c r="J860" s="92"/>
      <c r="K860" s="92"/>
      <c r="L860" s="97"/>
      <c r="M860" s="91" t="n">
        <v>0.55</v>
      </c>
      <c r="N860" s="92" t="n">
        <v>44000</v>
      </c>
      <c r="O860" s="92" t="n">
        <v>50000</v>
      </c>
      <c r="S860" s="91" t="n">
        <v>0.64</v>
      </c>
      <c r="T860" s="79" t="n">
        <f aca="false">B860*$AI$23/$AI$841</f>
        <v>750716.076294278</v>
      </c>
      <c r="U860" s="79" t="n">
        <f aca="false">C860*$AI$23/$AI$841</f>
        <v>875835.422343324</v>
      </c>
      <c r="W860" s="91" t="n">
        <v>0.64</v>
      </c>
      <c r="X860" s="79" t="n">
        <f aca="false">F860*$AI$23/$AI$841</f>
        <v>375358.038147139</v>
      </c>
      <c r="Y860" s="79" t="n">
        <f aca="false">G860*$AI$23/$AI$841</f>
        <v>437917.711171662</v>
      </c>
      <c r="Z860" s="80"/>
      <c r="AA860" s="91"/>
      <c r="AD860" s="98"/>
      <c r="AE860" s="91" t="n">
        <v>0.55</v>
      </c>
      <c r="AF860" s="79" t="n">
        <f aca="false">N860*$AI$23/$AI$841</f>
        <v>275262.561307902</v>
      </c>
      <c r="AG860" s="79" t="n">
        <f aca="false">O860*$AI$23/$AI$841</f>
        <v>312798.365122616</v>
      </c>
      <c r="AH860" s="1" t="str">
        <f aca="false">IF(AC858="But Not Over",Y855,"")</f>
        <v/>
      </c>
      <c r="AI860" s="81" t="str">
        <f aca="false">IF(AC858="But Not Over",VLOOKUP(AH860,'CPI Data'!$A$19:$N$117,14),"")</f>
        <v/>
      </c>
    </row>
    <row r="861" customFormat="false" ht="12" hidden="false" customHeight="false" outlineLevel="0" collapsed="false">
      <c r="A861" s="91" t="n">
        <v>0.66</v>
      </c>
      <c r="B861" s="92" t="n">
        <v>140000</v>
      </c>
      <c r="C861" s="92" t="n">
        <v>160000</v>
      </c>
      <c r="E861" s="91" t="n">
        <v>0.66</v>
      </c>
      <c r="F861" s="92" t="n">
        <v>70000</v>
      </c>
      <c r="G861" s="92" t="n">
        <v>80000</v>
      </c>
      <c r="H861" s="64"/>
      <c r="I861" s="91"/>
      <c r="J861" s="92"/>
      <c r="K861" s="92"/>
      <c r="L861" s="97"/>
      <c r="M861" s="91" t="n">
        <v>0.56</v>
      </c>
      <c r="N861" s="92" t="n">
        <v>50000</v>
      </c>
      <c r="O861" s="92" t="n">
        <v>52000</v>
      </c>
      <c r="S861" s="91" t="n">
        <v>0.66</v>
      </c>
      <c r="T861" s="79" t="n">
        <f aca="false">B861*$AI$23/$AI$841</f>
        <v>875835.422343324</v>
      </c>
      <c r="U861" s="125" t="n">
        <f aca="false">C861*$AI$23/$AI$841</f>
        <v>1000954.76839237</v>
      </c>
      <c r="W861" s="91" t="n">
        <v>0.66</v>
      </c>
      <c r="X861" s="79" t="n">
        <f aca="false">F861*$AI$23/$AI$841</f>
        <v>437917.711171662</v>
      </c>
      <c r="Y861" s="79" t="n">
        <f aca="false">G861*$AI$23/$AI$841</f>
        <v>500477.384196185</v>
      </c>
      <c r="Z861" s="80"/>
      <c r="AA861" s="91"/>
      <c r="AD861" s="98"/>
      <c r="AE861" s="91" t="n">
        <v>0.56</v>
      </c>
      <c r="AF861" s="79" t="n">
        <f aca="false">N861*$AI$23/$AI$841</f>
        <v>312798.365122616</v>
      </c>
      <c r="AG861" s="79" t="n">
        <f aca="false">O861*$AI$23/$AI$841</f>
        <v>325310.29972752</v>
      </c>
      <c r="AH861" s="1" t="str">
        <f aca="false">IF(AC859="But Not Over",Y856,"")</f>
        <v/>
      </c>
      <c r="AI861" s="81" t="str">
        <f aca="false">IF(AC859="But Not Over",VLOOKUP(AH861,'CPI Data'!$A$19:$N$117,14),"")</f>
        <v/>
      </c>
    </row>
    <row r="862" customFormat="false" ht="12" hidden="false" customHeight="false" outlineLevel="0" collapsed="false">
      <c r="A862" s="91" t="n">
        <v>0.68</v>
      </c>
      <c r="B862" s="92" t="n">
        <v>160000</v>
      </c>
      <c r="C862" s="92" t="n">
        <v>180000</v>
      </c>
      <c r="E862" s="91" t="n">
        <v>0.68</v>
      </c>
      <c r="F862" s="92" t="n">
        <v>80000</v>
      </c>
      <c r="G862" s="92" t="n">
        <v>90000</v>
      </c>
      <c r="H862" s="64"/>
      <c r="I862" s="91"/>
      <c r="J862" s="92"/>
      <c r="K862" s="92"/>
      <c r="L862" s="97"/>
      <c r="M862" s="91" t="n">
        <v>0.58</v>
      </c>
      <c r="N862" s="92" t="n">
        <v>52000</v>
      </c>
      <c r="O862" s="92" t="n">
        <v>64000</v>
      </c>
      <c r="S862" s="91" t="n">
        <v>0.68</v>
      </c>
      <c r="T862" s="79" t="n">
        <f aca="false">B862*$AI$23/$AI$841</f>
        <v>1000954.76839237</v>
      </c>
      <c r="U862" s="125" t="n">
        <f aca="false">C862*$AI$23/$AI$841</f>
        <v>1126074.11444142</v>
      </c>
      <c r="W862" s="91" t="n">
        <v>0.68</v>
      </c>
      <c r="X862" s="79" t="n">
        <f aca="false">F862*$AI$23/$AI$841</f>
        <v>500477.384196185</v>
      </c>
      <c r="Y862" s="79" t="n">
        <f aca="false">G862*$AI$23/$AI$841</f>
        <v>563037.057220708</v>
      </c>
      <c r="Z862" s="80"/>
      <c r="AA862" s="91"/>
      <c r="AD862" s="98"/>
      <c r="AE862" s="91" t="n">
        <v>0.58</v>
      </c>
      <c r="AF862" s="79" t="n">
        <f aca="false">N862*$AI$23/$AI$841</f>
        <v>325310.29972752</v>
      </c>
      <c r="AG862" s="79" t="n">
        <f aca="false">O862*$AI$23/$AI$841</f>
        <v>400381.907356948</v>
      </c>
      <c r="AH862" s="1" t="str">
        <f aca="false">IF(AC860="But Not Over",Y857,"")</f>
        <v/>
      </c>
      <c r="AI862" s="81" t="str">
        <f aca="false">IF(AC860="But Not Over",VLOOKUP(AH862,'CPI Data'!$A$19:$N$117,14),"")</f>
        <v/>
      </c>
    </row>
    <row r="863" customFormat="false" ht="12" hidden="false" customHeight="false" outlineLevel="0" collapsed="false">
      <c r="A863" s="91" t="n">
        <v>0.69</v>
      </c>
      <c r="B863" s="92" t="n">
        <v>180000</v>
      </c>
      <c r="C863" s="92" t="n">
        <v>200000</v>
      </c>
      <c r="E863" s="91" t="n">
        <v>0.69</v>
      </c>
      <c r="F863" s="92" t="n">
        <v>90000</v>
      </c>
      <c r="G863" s="92" t="n">
        <v>100000</v>
      </c>
      <c r="H863" s="64"/>
      <c r="I863" s="91"/>
      <c r="J863" s="92"/>
      <c r="K863" s="92"/>
      <c r="L863" s="97"/>
      <c r="M863" s="91" t="n">
        <v>0.59</v>
      </c>
      <c r="N863" s="92" t="n">
        <v>64000</v>
      </c>
      <c r="O863" s="92" t="n">
        <v>70000</v>
      </c>
      <c r="S863" s="91" t="n">
        <v>0.69</v>
      </c>
      <c r="T863" s="79" t="n">
        <f aca="false">B863*$AI$23/$AI$841</f>
        <v>1126074.11444142</v>
      </c>
      <c r="U863" s="125" t="n">
        <f aca="false">C863*$AI$23/$AI$841</f>
        <v>1251193.46049046</v>
      </c>
      <c r="W863" s="91" t="n">
        <v>0.69</v>
      </c>
      <c r="X863" s="79" t="n">
        <f aca="false">F863*$AI$23/$AI$841</f>
        <v>563037.057220708</v>
      </c>
      <c r="Y863" s="79" t="n">
        <f aca="false">G863*$AI$23/$AI$841</f>
        <v>625596.730245232</v>
      </c>
      <c r="Z863" s="80"/>
      <c r="AA863" s="91"/>
      <c r="AD863" s="98"/>
      <c r="AE863" s="91" t="n">
        <v>0.59</v>
      </c>
      <c r="AF863" s="79" t="n">
        <f aca="false">N863*$AI$23/$AI$841</f>
        <v>400381.907356948</v>
      </c>
      <c r="AG863" s="79" t="n">
        <f aca="false">O863*$AI$23/$AI$841</f>
        <v>437917.711171662</v>
      </c>
      <c r="AH863" s="1" t="str">
        <f aca="false">IF(AC861="But Not Over",Y858,"")</f>
        <v/>
      </c>
      <c r="AI863" s="81" t="str">
        <f aca="false">IF(AC861="But Not Over",VLOOKUP(AH863,'CPI Data'!$A$19:$N$117,14),"")</f>
        <v/>
      </c>
    </row>
    <row r="864" customFormat="false" ht="12" hidden="false" customHeight="false" outlineLevel="0" collapsed="false">
      <c r="A864" s="91" t="n">
        <v>0.7</v>
      </c>
      <c r="B864" s="92" t="n">
        <v>200000</v>
      </c>
      <c r="C864" s="95" t="s">
        <v>18</v>
      </c>
      <c r="E864" s="91" t="n">
        <v>0.7</v>
      </c>
      <c r="F864" s="92" t="n">
        <v>100000</v>
      </c>
      <c r="G864" s="95" t="s">
        <v>18</v>
      </c>
      <c r="H864" s="64"/>
      <c r="I864" s="91"/>
      <c r="J864" s="92"/>
      <c r="K864" s="95"/>
      <c r="L864" s="97"/>
      <c r="M864" s="91" t="n">
        <v>0.61</v>
      </c>
      <c r="N864" s="92" t="n">
        <v>70000</v>
      </c>
      <c r="O864" s="92" t="n">
        <v>76000</v>
      </c>
      <c r="S864" s="91" t="n">
        <v>0.7</v>
      </c>
      <c r="T864" s="79" t="n">
        <f aca="false">B864*$AI$23/$AI$841</f>
        <v>1251193.46049046</v>
      </c>
      <c r="U864" s="79" t="s">
        <v>18</v>
      </c>
      <c r="W864" s="91" t="n">
        <v>0.7</v>
      </c>
      <c r="X864" s="79" t="n">
        <f aca="false">F864*$AI$23/$AI$841</f>
        <v>625596.730245232</v>
      </c>
      <c r="Y864" s="79" t="s">
        <v>18</v>
      </c>
      <c r="Z864" s="80"/>
      <c r="AA864" s="91"/>
      <c r="AC864" s="79"/>
      <c r="AD864" s="98"/>
      <c r="AE864" s="91" t="n">
        <v>0.61</v>
      </c>
      <c r="AF864" s="79" t="n">
        <f aca="false">N864*$AI$23/$AI$841</f>
        <v>437917.711171662</v>
      </c>
      <c r="AG864" s="79" t="n">
        <f aca="false">O864*$AI$23/$AI$841</f>
        <v>475453.514986376</v>
      </c>
      <c r="AH864" s="1" t="str">
        <f aca="false">IF(AC862="But Not Over",Y859,"")</f>
        <v/>
      </c>
      <c r="AI864" s="81" t="str">
        <f aca="false">IF(AC862="But Not Over",VLOOKUP(AH864,'CPI Data'!$A$19:$N$117,14),"")</f>
        <v/>
      </c>
    </row>
    <row r="865" customFormat="false" ht="12" hidden="false" customHeight="false" outlineLevel="0" collapsed="false">
      <c r="A865" s="91"/>
      <c r="B865" s="92"/>
      <c r="E865" s="91"/>
      <c r="F865" s="92"/>
      <c r="H865" s="64"/>
      <c r="I865" s="91"/>
      <c r="J865" s="92"/>
      <c r="L865" s="97"/>
      <c r="M865" s="91" t="n">
        <v>0.62</v>
      </c>
      <c r="N865" s="92" t="n">
        <v>76000</v>
      </c>
      <c r="O865" s="92" t="n">
        <v>80000</v>
      </c>
      <c r="S865" s="91"/>
      <c r="W865" s="91"/>
      <c r="Z865" s="80"/>
      <c r="AA865" s="91"/>
      <c r="AD865" s="98"/>
      <c r="AE865" s="91" t="n">
        <v>0.62</v>
      </c>
      <c r="AF865" s="79" t="n">
        <f aca="false">N865*$AI$23/$AI$841</f>
        <v>475453.514986376</v>
      </c>
      <c r="AG865" s="79" t="n">
        <f aca="false">O865*$AI$23/$AI$841</f>
        <v>500477.384196185</v>
      </c>
      <c r="AH865" s="1" t="str">
        <f aca="false">IF(AC863="But Not Over",Y860,"")</f>
        <v/>
      </c>
      <c r="AI865" s="81" t="str">
        <f aca="false">IF(AC863="But Not Over",VLOOKUP(AH865,'CPI Data'!$A$19:$N$117,14),"")</f>
        <v/>
      </c>
    </row>
    <row r="866" customFormat="false" ht="12" hidden="false" customHeight="false" outlineLevel="0" collapsed="false">
      <c r="A866" s="64"/>
      <c r="E866" s="64"/>
      <c r="H866" s="64"/>
      <c r="I866" s="64"/>
      <c r="L866" s="97"/>
      <c r="M866" s="91" t="n">
        <v>0.63</v>
      </c>
      <c r="N866" s="92" t="n">
        <v>80000</v>
      </c>
      <c r="O866" s="92" t="n">
        <v>88000</v>
      </c>
      <c r="S866" s="64"/>
      <c r="W866" s="64"/>
      <c r="Z866" s="80"/>
      <c r="AA866" s="64"/>
      <c r="AD866" s="98"/>
      <c r="AE866" s="91" t="n">
        <v>0.63</v>
      </c>
      <c r="AF866" s="79" t="n">
        <f aca="false">N866*$AI$23/$AI$841</f>
        <v>500477.384196185</v>
      </c>
      <c r="AG866" s="79" t="n">
        <f aca="false">O866*$AI$23/$AI$841</f>
        <v>550525.122615804</v>
      </c>
      <c r="AH866" s="1" t="str">
        <f aca="false">IF(AC864="But Not Over",Y861,"")</f>
        <v/>
      </c>
      <c r="AI866" s="81" t="str">
        <f aca="false">IF(AC864="But Not Over",VLOOKUP(AH866,'CPI Data'!$A$19:$N$117,14),"")</f>
        <v/>
      </c>
    </row>
    <row r="867" customFormat="false" ht="12" hidden="false" customHeight="false" outlineLevel="0" collapsed="false">
      <c r="A867" s="64"/>
      <c r="E867" s="64"/>
      <c r="H867" s="64"/>
      <c r="I867" s="64"/>
      <c r="L867" s="97"/>
      <c r="M867" s="91" t="n">
        <v>0.64</v>
      </c>
      <c r="N867" s="92" t="n">
        <v>88000</v>
      </c>
      <c r="O867" s="92" t="n">
        <v>100000</v>
      </c>
      <c r="S867" s="64"/>
      <c r="W867" s="64"/>
      <c r="Z867" s="80"/>
      <c r="AA867" s="64"/>
      <c r="AD867" s="98"/>
      <c r="AE867" s="91" t="n">
        <v>0.64</v>
      </c>
      <c r="AF867" s="79" t="n">
        <f aca="false">N867*$AI$23/$AI$841</f>
        <v>550525.122615804</v>
      </c>
      <c r="AG867" s="79" t="n">
        <f aca="false">O867*$AI$23/$AI$841</f>
        <v>625596.730245232</v>
      </c>
      <c r="AH867" s="1" t="str">
        <f aca="false">IF(AC865="But Not Over",Y862,"")</f>
        <v/>
      </c>
      <c r="AI867" s="81" t="str">
        <f aca="false">IF(AC865="But Not Over",VLOOKUP(AH867,'CPI Data'!$A$19:$N$117,14),"")</f>
        <v/>
      </c>
    </row>
    <row r="868" customFormat="false" ht="12" hidden="false" customHeight="false" outlineLevel="0" collapsed="false">
      <c r="A868" s="64"/>
      <c r="E868" s="64"/>
      <c r="H868" s="64"/>
      <c r="I868" s="64"/>
      <c r="L868" s="97"/>
      <c r="M868" s="91" t="n">
        <v>0.66</v>
      </c>
      <c r="N868" s="92" t="n">
        <v>100000</v>
      </c>
      <c r="O868" s="92" t="n">
        <v>120000</v>
      </c>
      <c r="S868" s="64"/>
      <c r="W868" s="64"/>
      <c r="Z868" s="80"/>
      <c r="AA868" s="64"/>
      <c r="AD868" s="98"/>
      <c r="AE868" s="91" t="n">
        <v>0.66</v>
      </c>
      <c r="AF868" s="79" t="n">
        <f aca="false">N868*$AI$23/$AI$841</f>
        <v>625596.730245232</v>
      </c>
      <c r="AG868" s="79" t="n">
        <f aca="false">O868*$AI$23/$AI$841</f>
        <v>750716.076294278</v>
      </c>
      <c r="AH868" s="1" t="str">
        <f aca="false">IF(AC866="But Not Over",Y863,"")</f>
        <v/>
      </c>
      <c r="AI868" s="81" t="str">
        <f aca="false">IF(AC866="But Not Over",VLOOKUP(AH868,'CPI Data'!$A$19:$N$117,14),"")</f>
        <v/>
      </c>
    </row>
    <row r="869" customFormat="false" ht="12" hidden="false" customHeight="false" outlineLevel="0" collapsed="false">
      <c r="A869" s="64"/>
      <c r="E869" s="64"/>
      <c r="H869" s="64"/>
      <c r="I869" s="64"/>
      <c r="L869" s="97"/>
      <c r="M869" s="91" t="n">
        <v>0.67</v>
      </c>
      <c r="N869" s="92" t="n">
        <v>120000</v>
      </c>
      <c r="O869" s="92" t="n">
        <v>140000</v>
      </c>
      <c r="S869" s="64"/>
      <c r="W869" s="64"/>
      <c r="Z869" s="80"/>
      <c r="AA869" s="64"/>
      <c r="AD869" s="98"/>
      <c r="AE869" s="91" t="n">
        <v>0.67</v>
      </c>
      <c r="AF869" s="79" t="n">
        <f aca="false">N869*$AI$23/$AI$841</f>
        <v>750716.076294278</v>
      </c>
      <c r="AG869" s="79" t="n">
        <f aca="false">O869*$AI$23/$AI$841</f>
        <v>875835.422343324</v>
      </c>
      <c r="AH869" s="1" t="str">
        <f aca="false">IF(AC867="But Not Over",Y864,"")</f>
        <v/>
      </c>
      <c r="AI869" s="81" t="str">
        <f aca="false">IF(AC867="But Not Over",VLOOKUP(AH869,'CPI Data'!$A$19:$N$117,14),"")</f>
        <v/>
      </c>
    </row>
    <row r="870" customFormat="false" ht="12" hidden="false" customHeight="false" outlineLevel="0" collapsed="false">
      <c r="A870" s="64"/>
      <c r="E870" s="64"/>
      <c r="H870" s="64"/>
      <c r="I870" s="64"/>
      <c r="L870" s="97"/>
      <c r="M870" s="91" t="n">
        <v>0.68</v>
      </c>
      <c r="N870" s="92" t="n">
        <v>140000</v>
      </c>
      <c r="O870" s="92" t="n">
        <v>160000</v>
      </c>
      <c r="S870" s="64"/>
      <c r="W870" s="64"/>
      <c r="Z870" s="80"/>
      <c r="AA870" s="64"/>
      <c r="AD870" s="98"/>
      <c r="AE870" s="91" t="n">
        <v>0.68</v>
      </c>
      <c r="AF870" s="79" t="n">
        <f aca="false">N870*$AI$23/$AI$841</f>
        <v>875835.422343324</v>
      </c>
      <c r="AG870" s="79" t="n">
        <f aca="false">O870*$AI$23/$AI$841</f>
        <v>1000954.76839237</v>
      </c>
      <c r="AH870" s="1" t="str">
        <f aca="false">IF(AC868="But Not Over",Y865,"")</f>
        <v/>
      </c>
      <c r="AI870" s="81" t="str">
        <f aca="false">IF(AC868="But Not Over",VLOOKUP(AH870,'CPI Data'!$A$19:$N$117,14),"")</f>
        <v/>
      </c>
    </row>
    <row r="871" customFormat="false" ht="12" hidden="false" customHeight="false" outlineLevel="0" collapsed="false">
      <c r="A871" s="64"/>
      <c r="E871" s="64"/>
      <c r="H871" s="64"/>
      <c r="I871" s="64"/>
      <c r="L871" s="97"/>
      <c r="M871" s="91" t="n">
        <v>0.69</v>
      </c>
      <c r="N871" s="92" t="n">
        <v>160000</v>
      </c>
      <c r="O871" s="92" t="n">
        <v>180000</v>
      </c>
      <c r="S871" s="64"/>
      <c r="W871" s="64"/>
      <c r="Z871" s="80"/>
      <c r="AA871" s="64"/>
      <c r="AD871" s="98"/>
      <c r="AE871" s="91" t="n">
        <v>0.69</v>
      </c>
      <c r="AF871" s="79" t="n">
        <f aca="false">N871*$AI$23/$AI$841</f>
        <v>1000954.76839237</v>
      </c>
      <c r="AG871" s="79" t="n">
        <f aca="false">O871*$AI$23/$AI$841</f>
        <v>1126074.11444142</v>
      </c>
      <c r="AH871" s="1" t="str">
        <f aca="false">IF(AC869="But Not Over",Y866,"")</f>
        <v/>
      </c>
      <c r="AI871" s="81" t="str">
        <f aca="false">IF(AC869="But Not Over",VLOOKUP(AH871,'CPI Data'!$A$19:$N$117,14),"")</f>
        <v/>
      </c>
    </row>
    <row r="872" customFormat="false" ht="12" hidden="false" customHeight="false" outlineLevel="0" collapsed="false">
      <c r="A872" s="64"/>
      <c r="E872" s="64"/>
      <c r="H872" s="64"/>
      <c r="I872" s="64"/>
      <c r="L872" s="97"/>
      <c r="M872" s="91" t="n">
        <v>0.7</v>
      </c>
      <c r="N872" s="92" t="n">
        <v>180000</v>
      </c>
      <c r="O872" s="95" t="s">
        <v>18</v>
      </c>
      <c r="S872" s="64"/>
      <c r="W872" s="64"/>
      <c r="Z872" s="80"/>
      <c r="AA872" s="64"/>
      <c r="AD872" s="98"/>
      <c r="AE872" s="91" t="n">
        <v>0.7</v>
      </c>
      <c r="AF872" s="125" t="n">
        <f aca="false">N872*$AI$23/$AI$841</f>
        <v>1126074.11444142</v>
      </c>
      <c r="AG872" s="79" t="s">
        <v>18</v>
      </c>
      <c r="AH872" s="1" t="str">
        <f aca="false">IF(AC870="But Not Over",Y867,"")</f>
        <v/>
      </c>
      <c r="AI872" s="81" t="str">
        <f aca="false">IF(AC870="But Not Over",VLOOKUP(AH872,'CPI Data'!$A$19:$N$117,14),"")</f>
        <v/>
      </c>
    </row>
    <row r="873" customFormat="false" ht="12" hidden="false" customHeight="true" outlineLevel="0" collapsed="false">
      <c r="A873" s="66" t="s">
        <v>41</v>
      </c>
      <c r="B873" s="42"/>
      <c r="C873" s="42"/>
      <c r="E873" s="42"/>
      <c r="F873" s="42"/>
      <c r="G873" s="42"/>
      <c r="H873" s="67"/>
      <c r="I873" s="42"/>
      <c r="J873" s="42"/>
      <c r="K873" s="42"/>
      <c r="L873" s="42"/>
      <c r="M873" s="42"/>
      <c r="N873" s="42"/>
      <c r="O873" s="42"/>
      <c r="S873" s="66" t="s">
        <v>41</v>
      </c>
      <c r="T873" s="45"/>
      <c r="U873" s="45"/>
      <c r="W873" s="42"/>
      <c r="X873" s="45"/>
      <c r="Y873" s="45"/>
      <c r="Z873" s="68"/>
      <c r="AA873" s="42"/>
      <c r="AB873" s="45"/>
      <c r="AC873" s="45"/>
      <c r="AD873" s="47"/>
      <c r="AE873" s="42"/>
      <c r="AF873" s="45"/>
      <c r="AG873" s="45"/>
      <c r="AH873" s="1" t="str">
        <f aca="false">IF(AC871="But Not Over",Y868,"")</f>
        <v/>
      </c>
      <c r="AI873" s="81" t="str">
        <f aca="false">IF(AC871="But Not Over",VLOOKUP(AH873,'CPI Data'!$A$19:$N$117,14),"")</f>
        <v/>
      </c>
    </row>
    <row r="874" customFormat="false" ht="12" hidden="false" customHeight="false" outlineLevel="0" collapsed="false">
      <c r="A874" s="127"/>
      <c r="E874" s="64"/>
      <c r="H874" s="64"/>
      <c r="I874" s="64"/>
      <c r="L874" s="97"/>
      <c r="M874" s="64"/>
      <c r="S874" s="127"/>
      <c r="W874" s="64"/>
      <c r="Z874" s="80"/>
      <c r="AA874" s="64"/>
      <c r="AD874" s="98"/>
      <c r="AE874" s="64"/>
      <c r="AH874" s="1" t="str">
        <f aca="false">IF(AC872="But Not Over",Y869,"")</f>
        <v/>
      </c>
      <c r="AI874" s="81" t="str">
        <f aca="false">IF(AC872="But Not Over",VLOOKUP(AH874,'CPI Data'!$A$19:$N$117,14),"")</f>
        <v/>
      </c>
    </row>
    <row r="875" customFormat="false" ht="12.75" hidden="false" customHeight="false" outlineLevel="0" collapsed="false">
      <c r="A875" s="64"/>
      <c r="B875" s="74"/>
      <c r="C875" s="43" t="s">
        <v>7</v>
      </c>
      <c r="E875" s="64"/>
      <c r="F875" s="74"/>
      <c r="G875" s="75" t="n">
        <v>1968</v>
      </c>
      <c r="H875" s="75"/>
      <c r="I875" s="75"/>
      <c r="L875" s="97"/>
      <c r="M875" s="64"/>
      <c r="N875" s="74"/>
      <c r="S875" s="64"/>
      <c r="T875" s="77"/>
      <c r="U875" s="69" t="s">
        <v>21</v>
      </c>
      <c r="W875" s="64"/>
      <c r="X875" s="77"/>
      <c r="Y875" s="75" t="n">
        <v>1968</v>
      </c>
      <c r="Z875" s="75"/>
      <c r="AA875" s="75"/>
      <c r="AB875" s="46" t="str">
        <f aca="false">CONCATENATE("CPI: ",AI880)</f>
        <v>CPI: 34.8</v>
      </c>
      <c r="AD875" s="98"/>
      <c r="AE875" s="64"/>
      <c r="AF875" s="77"/>
      <c r="AH875" s="1" t="str">
        <f aca="false">IF(AC873="But Not Over",Y870,"")</f>
        <v/>
      </c>
      <c r="AI875" s="81" t="str">
        <f aca="false">IF(AC873="But Not Over",VLOOKUP(AH875,'CPI Data'!$A$19:$N$117,14),"")</f>
        <v/>
      </c>
    </row>
    <row r="876" customFormat="false" ht="12" hidden="false" customHeight="false" outlineLevel="0" collapsed="false">
      <c r="A876" s="49"/>
      <c r="B876" s="49" t="s">
        <v>8</v>
      </c>
      <c r="C876" s="50"/>
      <c r="D876" s="50"/>
      <c r="E876" s="49"/>
      <c r="F876" s="49" t="s">
        <v>9</v>
      </c>
      <c r="G876" s="50"/>
      <c r="H876" s="49"/>
      <c r="I876" s="49"/>
      <c r="J876" s="49" t="s">
        <v>10</v>
      </c>
      <c r="K876" s="48"/>
      <c r="L876" s="48"/>
      <c r="M876" s="48"/>
      <c r="N876" s="49" t="s">
        <v>11</v>
      </c>
      <c r="O876" s="50"/>
      <c r="S876" s="49"/>
      <c r="T876" s="51" t="s">
        <v>8</v>
      </c>
      <c r="U876" s="99"/>
      <c r="V876" s="53"/>
      <c r="W876" s="49"/>
      <c r="X876" s="51" t="s">
        <v>9</v>
      </c>
      <c r="Y876" s="99"/>
      <c r="Z876" s="54"/>
      <c r="AA876" s="49"/>
      <c r="AB876" s="51" t="s">
        <v>10</v>
      </c>
      <c r="AC876" s="52"/>
      <c r="AD876" s="55"/>
      <c r="AE876" s="48"/>
      <c r="AF876" s="51" t="s">
        <v>11</v>
      </c>
      <c r="AG876" s="99"/>
      <c r="AH876" s="1" t="str">
        <f aca="false">IF(AC874="But Not Over",Y871,"")</f>
        <v/>
      </c>
      <c r="AI876" s="81" t="str">
        <f aca="false">IF(AC874="But Not Over",VLOOKUP(AH876,'CPI Data'!$A$19:$N$117,14),"")</f>
        <v/>
      </c>
    </row>
    <row r="877" customFormat="false" ht="12" hidden="false" customHeight="false" outlineLevel="0" collapsed="false">
      <c r="A877" s="56" t="s">
        <v>12</v>
      </c>
      <c r="B877" s="57" t="s">
        <v>13</v>
      </c>
      <c r="C877" s="57"/>
      <c r="D877" s="100"/>
      <c r="E877" s="56" t="s">
        <v>12</v>
      </c>
      <c r="F877" s="57" t="s">
        <v>13</v>
      </c>
      <c r="G877" s="57"/>
      <c r="H877" s="100"/>
      <c r="I877" s="56" t="s">
        <v>12</v>
      </c>
      <c r="J877" s="57" t="s">
        <v>13</v>
      </c>
      <c r="K877" s="57"/>
      <c r="L877" s="106"/>
      <c r="M877" s="56" t="s">
        <v>12</v>
      </c>
      <c r="N877" s="57" t="s">
        <v>13</v>
      </c>
      <c r="O877" s="57"/>
      <c r="S877" s="56" t="s">
        <v>12</v>
      </c>
      <c r="T877" s="58" t="s">
        <v>13</v>
      </c>
      <c r="U877" s="58"/>
      <c r="V877" s="101"/>
      <c r="W877" s="56" t="s">
        <v>12</v>
      </c>
      <c r="X877" s="58" t="s">
        <v>13</v>
      </c>
      <c r="Y877" s="58"/>
      <c r="Z877" s="101"/>
      <c r="AA877" s="56" t="s">
        <v>12</v>
      </c>
      <c r="AB877" s="58" t="s">
        <v>13</v>
      </c>
      <c r="AC877" s="58"/>
      <c r="AD877" s="107"/>
      <c r="AE877" s="56" t="s">
        <v>12</v>
      </c>
      <c r="AF877" s="58" t="s">
        <v>13</v>
      </c>
      <c r="AG877" s="58"/>
      <c r="AH877" s="1" t="str">
        <f aca="false">IF(AC875="But Not Over",Y872,"")</f>
        <v/>
      </c>
      <c r="AI877" s="81" t="str">
        <f aca="false">IF(AC875="But Not Over",VLOOKUP(AH877,'CPI Data'!$A$19:$N$117,14),"")</f>
        <v/>
      </c>
    </row>
    <row r="878" customFormat="false" ht="12" hidden="false" customHeight="false" outlineLevel="0" collapsed="false">
      <c r="A878" s="59" t="s">
        <v>14</v>
      </c>
      <c r="B878" s="60" t="s">
        <v>15</v>
      </c>
      <c r="C878" s="60" t="s">
        <v>16</v>
      </c>
      <c r="D878" s="100"/>
      <c r="E878" s="59" t="s">
        <v>14</v>
      </c>
      <c r="F878" s="60" t="s">
        <v>15</v>
      </c>
      <c r="G878" s="60" t="s">
        <v>16</v>
      </c>
      <c r="H878" s="100"/>
      <c r="I878" s="59" t="s">
        <v>14</v>
      </c>
      <c r="J878" s="60" t="s">
        <v>15</v>
      </c>
      <c r="K878" s="60" t="s">
        <v>16</v>
      </c>
      <c r="L878" s="106"/>
      <c r="M878" s="59" t="s">
        <v>14</v>
      </c>
      <c r="N878" s="60" t="s">
        <v>15</v>
      </c>
      <c r="O878" s="60" t="s">
        <v>16</v>
      </c>
      <c r="S878" s="59" t="s">
        <v>14</v>
      </c>
      <c r="T878" s="61" t="s">
        <v>15</v>
      </c>
      <c r="U878" s="61" t="s">
        <v>16</v>
      </c>
      <c r="V878" s="101"/>
      <c r="W878" s="59" t="s">
        <v>14</v>
      </c>
      <c r="X878" s="61" t="s">
        <v>15</v>
      </c>
      <c r="Y878" s="61" t="s">
        <v>16</v>
      </c>
      <c r="Z878" s="101"/>
      <c r="AA878" s="59" t="s">
        <v>14</v>
      </c>
      <c r="AB878" s="61" t="s">
        <v>15</v>
      </c>
      <c r="AC878" s="61" t="s">
        <v>16</v>
      </c>
      <c r="AD878" s="107"/>
      <c r="AE878" s="59" t="s">
        <v>14</v>
      </c>
      <c r="AF878" s="61" t="s">
        <v>15</v>
      </c>
      <c r="AG878" s="61" t="s">
        <v>16</v>
      </c>
      <c r="AH878" s="1" t="str">
        <f aca="false">IF(AC876="But Not Over",Y873,"")</f>
        <v/>
      </c>
      <c r="AI878" s="81" t="str">
        <f aca="false">IF(AC876="But Not Over",VLOOKUP(AH878,'CPI Data'!$A$19:$N$117,14),"")</f>
        <v/>
      </c>
    </row>
    <row r="879" customFormat="false" ht="12" hidden="false" customHeight="false" outlineLevel="0" collapsed="false">
      <c r="A879" s="91" t="n">
        <v>0.14</v>
      </c>
      <c r="B879" s="95" t="n">
        <v>0</v>
      </c>
      <c r="C879" s="95" t="n">
        <v>1000</v>
      </c>
      <c r="D879" s="95"/>
      <c r="E879" s="91" t="n">
        <v>0.14</v>
      </c>
      <c r="F879" s="95" t="n">
        <v>0</v>
      </c>
      <c r="G879" s="95" t="n">
        <v>500</v>
      </c>
      <c r="H879" s="102"/>
      <c r="I879" s="91"/>
      <c r="J879" s="95"/>
      <c r="K879" s="95"/>
      <c r="L879" s="104"/>
      <c r="M879" s="91" t="n">
        <v>0.14</v>
      </c>
      <c r="N879" s="95" t="n">
        <v>0</v>
      </c>
      <c r="O879" s="95" t="n">
        <v>1000</v>
      </c>
      <c r="S879" s="91" t="n">
        <v>0.14</v>
      </c>
      <c r="T879" s="79" t="n">
        <f aca="false">B879*$AI$23/$AI$880</f>
        <v>0</v>
      </c>
      <c r="U879" s="79" t="n">
        <f aca="false">C879*$AI$23/$AI$880</f>
        <v>6597.52873563218</v>
      </c>
      <c r="V879" s="84" t="n">
        <f aca="false">D879*$AI$23/$AI$880</f>
        <v>0</v>
      </c>
      <c r="W879" s="91" t="n">
        <v>0.14</v>
      </c>
      <c r="X879" s="79" t="n">
        <f aca="false">F879*$AI$23/$AI$880</f>
        <v>0</v>
      </c>
      <c r="Y879" s="79" t="n">
        <f aca="false">G879*$AI$23/$AI$880</f>
        <v>3298.76436781609</v>
      </c>
      <c r="Z879" s="84" t="n">
        <f aca="false">H879*$AI$23/$AI$880</f>
        <v>0</v>
      </c>
      <c r="AA879" s="79"/>
      <c r="AB879" s="79"/>
      <c r="AC879" s="79"/>
      <c r="AD879" s="84" t="n">
        <f aca="false">L879*$AI$23/$AI$880</f>
        <v>0</v>
      </c>
      <c r="AE879" s="91" t="n">
        <v>0.14</v>
      </c>
      <c r="AF879" s="79" t="n">
        <f aca="false">N879*$AI$23/$AI$880</f>
        <v>0</v>
      </c>
      <c r="AG879" s="79" t="n">
        <f aca="false">O879*$AI$23/$AI$880</f>
        <v>6597.52873563218</v>
      </c>
      <c r="AH879" s="1" t="str">
        <f aca="false">IF(AC877="But Not Over",Y874,"")</f>
        <v/>
      </c>
      <c r="AI879" s="81" t="str">
        <f aca="false">IF(AC877="But Not Over",VLOOKUP(AH879,'CPI Data'!$A$19:$N$117,14),"")</f>
        <v/>
      </c>
    </row>
    <row r="880" customFormat="false" ht="12" hidden="false" customHeight="false" outlineLevel="0" collapsed="false">
      <c r="A880" s="91" t="n">
        <v>0.15</v>
      </c>
      <c r="B880" s="95" t="n">
        <v>1000</v>
      </c>
      <c r="C880" s="95" t="n">
        <v>2000</v>
      </c>
      <c r="D880" s="95"/>
      <c r="E880" s="91" t="n">
        <v>0.15</v>
      </c>
      <c r="F880" s="95" t="n">
        <v>500</v>
      </c>
      <c r="G880" s="95" t="n">
        <v>1000</v>
      </c>
      <c r="H880" s="102"/>
      <c r="I880" s="91"/>
      <c r="J880" s="126" t="s">
        <v>39</v>
      </c>
      <c r="K880" s="95"/>
      <c r="L880" s="104"/>
      <c r="M880" s="91" t="n">
        <v>0.16</v>
      </c>
      <c r="N880" s="95" t="n">
        <v>1000</v>
      </c>
      <c r="O880" s="95" t="n">
        <v>2000</v>
      </c>
      <c r="S880" s="91" t="n">
        <v>0.15</v>
      </c>
      <c r="T880" s="79" t="n">
        <f aca="false">B880*$AI$23/$AI$880</f>
        <v>6597.52873563218</v>
      </c>
      <c r="U880" s="79" t="n">
        <f aca="false">C880*$AI$23/$AI$880</f>
        <v>13195.0574712644</v>
      </c>
      <c r="V880" s="84"/>
      <c r="W880" s="91" t="n">
        <v>0.15</v>
      </c>
      <c r="X880" s="79" t="n">
        <f aca="false">F880*$AI$23/$AI$880</f>
        <v>3298.76436781609</v>
      </c>
      <c r="Y880" s="79" t="n">
        <f aca="false">G880*$AI$23/$AI$880</f>
        <v>6597.52873563218</v>
      </c>
      <c r="Z880" s="80"/>
      <c r="AA880" s="91"/>
      <c r="AB880" s="77" t="s">
        <v>39</v>
      </c>
      <c r="AC880" s="79"/>
      <c r="AD880" s="105"/>
      <c r="AE880" s="91" t="n">
        <v>0.16</v>
      </c>
      <c r="AF880" s="79" t="n">
        <f aca="false">N880*$AI$23/$AI$880</f>
        <v>6597.52873563218</v>
      </c>
      <c r="AG880" s="79" t="n">
        <f aca="false">O880*$AI$23/$AI$880</f>
        <v>13195.0574712644</v>
      </c>
      <c r="AH880" s="1" t="n">
        <f aca="false">IF(AC878="But Not Over",Y875,"")</f>
        <v>1968</v>
      </c>
      <c r="AI880" s="81" t="n">
        <f aca="false">IF(AC878="But Not Over",VLOOKUP(AH880,'CPI Data'!$A$19:$N$117,14),"")</f>
        <v>34.8</v>
      </c>
    </row>
    <row r="881" customFormat="false" ht="12" hidden="false" customHeight="false" outlineLevel="0" collapsed="false">
      <c r="A881" s="91" t="n">
        <v>0.16</v>
      </c>
      <c r="B881" s="95" t="n">
        <v>2000</v>
      </c>
      <c r="C881" s="95" t="n">
        <v>3000</v>
      </c>
      <c r="D881" s="95"/>
      <c r="E881" s="91" t="n">
        <v>0.16</v>
      </c>
      <c r="F881" s="95" t="n">
        <v>1000</v>
      </c>
      <c r="G881" s="95" t="n">
        <v>1500</v>
      </c>
      <c r="H881" s="102"/>
      <c r="I881" s="91"/>
      <c r="J881" s="126" t="s">
        <v>9</v>
      </c>
      <c r="K881" s="95"/>
      <c r="L881" s="104"/>
      <c r="M881" s="91" t="n">
        <v>0.18</v>
      </c>
      <c r="N881" s="95" t="n">
        <v>2000</v>
      </c>
      <c r="O881" s="95" t="n">
        <v>4000</v>
      </c>
      <c r="S881" s="91" t="n">
        <v>0.16</v>
      </c>
      <c r="T881" s="79" t="n">
        <f aca="false">B881*$AI$23/$AI$880</f>
        <v>13195.0574712644</v>
      </c>
      <c r="U881" s="79" t="n">
        <f aca="false">C881*$AI$23/$AI$880</f>
        <v>19792.5862068966</v>
      </c>
      <c r="V881" s="84"/>
      <c r="W881" s="91" t="n">
        <v>0.16</v>
      </c>
      <c r="X881" s="79" t="n">
        <f aca="false">F881*$AI$23/$AI$880</f>
        <v>6597.52873563218</v>
      </c>
      <c r="Y881" s="79" t="n">
        <f aca="false">G881*$AI$23/$AI$880</f>
        <v>9896.29310344828</v>
      </c>
      <c r="Z881" s="80"/>
      <c r="AA881" s="91"/>
      <c r="AB881" s="77" t="s">
        <v>9</v>
      </c>
      <c r="AC881" s="79"/>
      <c r="AD881" s="105"/>
      <c r="AE881" s="91" t="n">
        <v>0.18</v>
      </c>
      <c r="AF881" s="79" t="n">
        <f aca="false">N881*$AI$23/$AI$880</f>
        <v>13195.0574712644</v>
      </c>
      <c r="AG881" s="79" t="n">
        <f aca="false">O881*$AI$23/$AI$880</f>
        <v>26390.1149425287</v>
      </c>
      <c r="AH881" s="1" t="str">
        <f aca="false">IF(AC879="But Not Over",Y876,"")</f>
        <v/>
      </c>
      <c r="AI881" s="81" t="str">
        <f aca="false">IF(AC879="But Not Over",VLOOKUP(AH881,'CPI Data'!$A$19:$N$117,14),"")</f>
        <v/>
      </c>
    </row>
    <row r="882" customFormat="false" ht="12" hidden="false" customHeight="false" outlineLevel="0" collapsed="false">
      <c r="A882" s="91" t="n">
        <v>0.17</v>
      </c>
      <c r="B882" s="95" t="n">
        <v>3000</v>
      </c>
      <c r="C882" s="95" t="n">
        <v>4000</v>
      </c>
      <c r="D882" s="95"/>
      <c r="E882" s="91" t="n">
        <v>0.17</v>
      </c>
      <c r="F882" s="95" t="n">
        <v>1500</v>
      </c>
      <c r="G882" s="95" t="n">
        <v>2000</v>
      </c>
      <c r="H882" s="102"/>
      <c r="I882" s="91"/>
      <c r="J882" s="95"/>
      <c r="K882" s="95"/>
      <c r="L882" s="104"/>
      <c r="M882" s="91" t="n">
        <v>0.2</v>
      </c>
      <c r="N882" s="95" t="n">
        <v>4000</v>
      </c>
      <c r="O882" s="95" t="n">
        <v>6000</v>
      </c>
      <c r="S882" s="91" t="n">
        <v>0.17</v>
      </c>
      <c r="T882" s="79" t="n">
        <f aca="false">B882*$AI$23/$AI$880</f>
        <v>19792.5862068966</v>
      </c>
      <c r="U882" s="79" t="n">
        <f aca="false">C882*$AI$23/$AI$880</f>
        <v>26390.1149425287</v>
      </c>
      <c r="V882" s="84"/>
      <c r="W882" s="91" t="n">
        <v>0.17</v>
      </c>
      <c r="X882" s="79" t="n">
        <f aca="false">F882*$AI$23/$AI$880</f>
        <v>9896.29310344828</v>
      </c>
      <c r="Y882" s="79" t="n">
        <f aca="false">G882*$AI$23/$AI$880</f>
        <v>13195.0574712644</v>
      </c>
      <c r="Z882" s="80"/>
      <c r="AA882" s="91"/>
      <c r="AB882" s="79"/>
      <c r="AC882" s="79"/>
      <c r="AD882" s="105"/>
      <c r="AE882" s="91" t="n">
        <v>0.2</v>
      </c>
      <c r="AF882" s="79" t="n">
        <f aca="false">N882*$AI$23/$AI$880</f>
        <v>26390.1149425287</v>
      </c>
      <c r="AG882" s="79" t="n">
        <f aca="false">O882*$AI$23/$AI$880</f>
        <v>39585.1724137931</v>
      </c>
      <c r="AH882" s="1" t="str">
        <f aca="false">IF(AC880="But Not Over",Y877,"")</f>
        <v/>
      </c>
      <c r="AI882" s="81" t="str">
        <f aca="false">IF(AC880="But Not Over",VLOOKUP(AH882,'CPI Data'!$A$19:$N$117,14),"")</f>
        <v/>
      </c>
    </row>
    <row r="883" customFormat="false" ht="12" hidden="false" customHeight="false" outlineLevel="0" collapsed="false">
      <c r="A883" s="91" t="n">
        <v>0.19</v>
      </c>
      <c r="B883" s="95" t="n">
        <v>4000</v>
      </c>
      <c r="C883" s="95" t="n">
        <v>8000</v>
      </c>
      <c r="D883" s="95"/>
      <c r="E883" s="91" t="n">
        <v>0.19</v>
      </c>
      <c r="F883" s="95" t="n">
        <v>2000</v>
      </c>
      <c r="G883" s="95" t="n">
        <v>4000</v>
      </c>
      <c r="H883" s="102"/>
      <c r="I883" s="91"/>
      <c r="J883" s="95"/>
      <c r="K883" s="95"/>
      <c r="L883" s="104"/>
      <c r="M883" s="91" t="n">
        <v>0.22</v>
      </c>
      <c r="N883" s="95" t="n">
        <v>6000</v>
      </c>
      <c r="O883" s="95" t="n">
        <v>8000</v>
      </c>
      <c r="S883" s="91" t="n">
        <v>0.19</v>
      </c>
      <c r="T883" s="79" t="n">
        <f aca="false">B883*$AI$23/$AI$880</f>
        <v>26390.1149425287</v>
      </c>
      <c r="U883" s="79" t="n">
        <f aca="false">C883*$AI$23/$AI$880</f>
        <v>52780.2298850575</v>
      </c>
      <c r="V883" s="84"/>
      <c r="W883" s="91" t="n">
        <v>0.19</v>
      </c>
      <c r="X883" s="79" t="n">
        <f aca="false">F883*$AI$23/$AI$880</f>
        <v>13195.0574712644</v>
      </c>
      <c r="Y883" s="79" t="n">
        <f aca="false">G883*$AI$23/$AI$880</f>
        <v>26390.1149425287</v>
      </c>
      <c r="Z883" s="80"/>
      <c r="AA883" s="91"/>
      <c r="AB883" s="79"/>
      <c r="AC883" s="79"/>
      <c r="AD883" s="105"/>
      <c r="AE883" s="91" t="n">
        <v>0.22</v>
      </c>
      <c r="AF883" s="79" t="n">
        <f aca="false">N883*$AI$23/$AI$880</f>
        <v>39585.1724137931</v>
      </c>
      <c r="AG883" s="79" t="n">
        <f aca="false">O883*$AI$23/$AI$880</f>
        <v>52780.2298850575</v>
      </c>
      <c r="AH883" s="1" t="str">
        <f aca="false">IF(AC881="But Not Over",Y878,"")</f>
        <v/>
      </c>
      <c r="AI883" s="81" t="str">
        <f aca="false">IF(AC881="But Not Over",VLOOKUP(AH883,'CPI Data'!$A$19:$N$117,14),"")</f>
        <v/>
      </c>
    </row>
    <row r="884" customFormat="false" ht="12" hidden="false" customHeight="false" outlineLevel="0" collapsed="false">
      <c r="A884" s="91" t="n">
        <v>0.22</v>
      </c>
      <c r="B884" s="95" t="n">
        <v>8000</v>
      </c>
      <c r="C884" s="95" t="n">
        <v>12000</v>
      </c>
      <c r="D884" s="95"/>
      <c r="E884" s="91" t="n">
        <v>0.22</v>
      </c>
      <c r="F884" s="95" t="n">
        <v>4000</v>
      </c>
      <c r="G884" s="95" t="n">
        <v>6000</v>
      </c>
      <c r="H884" s="102"/>
      <c r="I884" s="91"/>
      <c r="J884" s="95"/>
      <c r="K884" s="95"/>
      <c r="L884" s="104"/>
      <c r="M884" s="91" t="n">
        <v>0.25</v>
      </c>
      <c r="N884" s="95" t="n">
        <v>8000</v>
      </c>
      <c r="O884" s="95" t="n">
        <v>10000</v>
      </c>
      <c r="S884" s="91" t="n">
        <v>0.22</v>
      </c>
      <c r="T884" s="79" t="n">
        <f aca="false">B884*$AI$23/$AI$880</f>
        <v>52780.2298850575</v>
      </c>
      <c r="U884" s="79" t="n">
        <f aca="false">C884*$AI$23/$AI$880</f>
        <v>79170.3448275862</v>
      </c>
      <c r="V884" s="84"/>
      <c r="W884" s="91" t="n">
        <v>0.22</v>
      </c>
      <c r="X884" s="79" t="n">
        <f aca="false">F884*$AI$23/$AI$880</f>
        <v>26390.1149425287</v>
      </c>
      <c r="Y884" s="79" t="n">
        <f aca="false">G884*$AI$23/$AI$880</f>
        <v>39585.1724137931</v>
      </c>
      <c r="Z884" s="80"/>
      <c r="AA884" s="91"/>
      <c r="AB884" s="79"/>
      <c r="AC884" s="79"/>
      <c r="AD884" s="105"/>
      <c r="AE884" s="91" t="n">
        <v>0.25</v>
      </c>
      <c r="AF884" s="79" t="n">
        <f aca="false">N884*$AI$23/$AI$880</f>
        <v>52780.2298850575</v>
      </c>
      <c r="AG884" s="79" t="n">
        <f aca="false">O884*$AI$23/$AI$880</f>
        <v>65975.2873563218</v>
      </c>
      <c r="AH884" s="1" t="str">
        <f aca="false">IF(AC882="But Not Over",Y879,"")</f>
        <v/>
      </c>
      <c r="AI884" s="81" t="str">
        <f aca="false">IF(AC882="But Not Over",VLOOKUP(AH884,'CPI Data'!$A$19:$N$117,14),"")</f>
        <v/>
      </c>
    </row>
    <row r="885" customFormat="false" ht="12" hidden="false" customHeight="false" outlineLevel="0" collapsed="false">
      <c r="A885" s="91" t="n">
        <v>0.25</v>
      </c>
      <c r="B885" s="95" t="n">
        <v>12000</v>
      </c>
      <c r="C885" s="95" t="n">
        <v>16000</v>
      </c>
      <c r="D885" s="95"/>
      <c r="E885" s="91" t="n">
        <v>0.25</v>
      </c>
      <c r="F885" s="95" t="n">
        <v>6000</v>
      </c>
      <c r="G885" s="95" t="n">
        <v>8000</v>
      </c>
      <c r="H885" s="102"/>
      <c r="I885" s="91"/>
      <c r="J885" s="95"/>
      <c r="K885" s="95"/>
      <c r="L885" s="104"/>
      <c r="M885" s="91" t="n">
        <v>0.27</v>
      </c>
      <c r="N885" s="95" t="n">
        <v>10000</v>
      </c>
      <c r="O885" s="95" t="n">
        <v>12000</v>
      </c>
      <c r="S885" s="91" t="n">
        <v>0.25</v>
      </c>
      <c r="T885" s="79" t="n">
        <f aca="false">B885*$AI$23/$AI$880</f>
        <v>79170.3448275862</v>
      </c>
      <c r="U885" s="79" t="n">
        <f aca="false">C885*$AI$23/$AI$880</f>
        <v>105560.459770115</v>
      </c>
      <c r="V885" s="84"/>
      <c r="W885" s="91" t="n">
        <v>0.25</v>
      </c>
      <c r="X885" s="79" t="n">
        <f aca="false">F885*$AI$23/$AI$880</f>
        <v>39585.1724137931</v>
      </c>
      <c r="Y885" s="79" t="n">
        <f aca="false">G885*$AI$23/$AI$880</f>
        <v>52780.2298850575</v>
      </c>
      <c r="Z885" s="80"/>
      <c r="AA885" s="91"/>
      <c r="AB885" s="79"/>
      <c r="AC885" s="79"/>
      <c r="AD885" s="105"/>
      <c r="AE885" s="91" t="n">
        <v>0.27</v>
      </c>
      <c r="AF885" s="79" t="n">
        <f aca="false">N885*$AI$23/$AI$880</f>
        <v>65975.2873563218</v>
      </c>
      <c r="AG885" s="79" t="n">
        <f aca="false">O885*$AI$23/$AI$880</f>
        <v>79170.3448275862</v>
      </c>
      <c r="AH885" s="1" t="str">
        <f aca="false">IF(AC883="But Not Over",Y880,"")</f>
        <v/>
      </c>
      <c r="AI885" s="81" t="str">
        <f aca="false">IF(AC883="But Not Over",VLOOKUP(AH885,'CPI Data'!$A$19:$N$117,14),"")</f>
        <v/>
      </c>
    </row>
    <row r="886" customFormat="false" ht="12" hidden="false" customHeight="false" outlineLevel="0" collapsed="false">
      <c r="A886" s="91" t="n">
        <v>0.28</v>
      </c>
      <c r="B886" s="95" t="n">
        <v>16000</v>
      </c>
      <c r="C886" s="95" t="n">
        <v>20000</v>
      </c>
      <c r="D886" s="95"/>
      <c r="E886" s="91" t="n">
        <v>0.28</v>
      </c>
      <c r="F886" s="95" t="n">
        <v>8000</v>
      </c>
      <c r="G886" s="95" t="n">
        <v>10000</v>
      </c>
      <c r="H886" s="102"/>
      <c r="I886" s="91"/>
      <c r="J886" s="95"/>
      <c r="K886" s="95"/>
      <c r="L886" s="104"/>
      <c r="M886" s="91" t="n">
        <v>0.31</v>
      </c>
      <c r="N886" s="95" t="n">
        <v>12000</v>
      </c>
      <c r="O886" s="95" t="n">
        <v>14000</v>
      </c>
      <c r="S886" s="91" t="n">
        <v>0.28</v>
      </c>
      <c r="T886" s="79" t="n">
        <f aca="false">B886*$AI$23/$AI$880</f>
        <v>105560.459770115</v>
      </c>
      <c r="U886" s="79" t="n">
        <f aca="false">C886*$AI$23/$AI$880</f>
        <v>131950.574712644</v>
      </c>
      <c r="V886" s="84"/>
      <c r="W886" s="91" t="n">
        <v>0.28</v>
      </c>
      <c r="X886" s="79" t="n">
        <f aca="false">F886*$AI$23/$AI$880</f>
        <v>52780.2298850575</v>
      </c>
      <c r="Y886" s="79" t="n">
        <f aca="false">G886*$AI$23/$AI$880</f>
        <v>65975.2873563218</v>
      </c>
      <c r="Z886" s="80"/>
      <c r="AA886" s="91"/>
      <c r="AB886" s="79"/>
      <c r="AC886" s="79"/>
      <c r="AD886" s="105"/>
      <c r="AE886" s="91" t="n">
        <v>0.31</v>
      </c>
      <c r="AF886" s="79" t="n">
        <f aca="false">N886*$AI$23/$AI$880</f>
        <v>79170.3448275862</v>
      </c>
      <c r="AG886" s="79" t="n">
        <f aca="false">O886*$AI$23/$AI$880</f>
        <v>92365.4022988506</v>
      </c>
      <c r="AH886" s="1" t="str">
        <f aca="false">IF(AC884="But Not Over",Y881,"")</f>
        <v/>
      </c>
      <c r="AI886" s="81" t="str">
        <f aca="false">IF(AC884="But Not Over",VLOOKUP(AH886,'CPI Data'!$A$19:$N$117,14),"")</f>
        <v/>
      </c>
    </row>
    <row r="887" customFormat="false" ht="12" hidden="false" customHeight="false" outlineLevel="0" collapsed="false">
      <c r="A887" s="91" t="n">
        <v>0.32</v>
      </c>
      <c r="B887" s="95" t="n">
        <v>20000</v>
      </c>
      <c r="C887" s="95" t="n">
        <v>24000</v>
      </c>
      <c r="D887" s="95"/>
      <c r="E887" s="91" t="n">
        <v>0.32</v>
      </c>
      <c r="F887" s="95" t="n">
        <v>10000</v>
      </c>
      <c r="G887" s="95" t="n">
        <v>12000</v>
      </c>
      <c r="H887" s="102"/>
      <c r="I887" s="91"/>
      <c r="J887" s="95"/>
      <c r="K887" s="95"/>
      <c r="L887" s="104"/>
      <c r="M887" s="91" t="n">
        <v>0.32</v>
      </c>
      <c r="N887" s="95" t="n">
        <v>14000</v>
      </c>
      <c r="O887" s="95" t="n">
        <v>16000</v>
      </c>
      <c r="S887" s="91" t="n">
        <v>0.32</v>
      </c>
      <c r="T887" s="79" t="n">
        <f aca="false">B887*$AI$23/$AI$880</f>
        <v>131950.574712644</v>
      </c>
      <c r="U887" s="79" t="n">
        <f aca="false">C887*$AI$23/$AI$880</f>
        <v>158340.689655172</v>
      </c>
      <c r="V887" s="84"/>
      <c r="W887" s="91" t="n">
        <v>0.32</v>
      </c>
      <c r="X887" s="79" t="n">
        <f aca="false">F887*$AI$23/$AI$880</f>
        <v>65975.2873563218</v>
      </c>
      <c r="Y887" s="79" t="n">
        <f aca="false">G887*$AI$23/$AI$880</f>
        <v>79170.3448275862</v>
      </c>
      <c r="Z887" s="80"/>
      <c r="AA887" s="91"/>
      <c r="AB887" s="79"/>
      <c r="AC887" s="79"/>
      <c r="AD887" s="105"/>
      <c r="AE887" s="91" t="n">
        <v>0.32</v>
      </c>
      <c r="AF887" s="79" t="n">
        <f aca="false">N887*$AI$23/$AI$880</f>
        <v>92365.4022988506</v>
      </c>
      <c r="AG887" s="79" t="n">
        <f aca="false">O887*$AI$23/$AI$880</f>
        <v>105560.459770115</v>
      </c>
      <c r="AH887" s="1" t="str">
        <f aca="false">IF(AC885="But Not Over",Y882,"")</f>
        <v/>
      </c>
      <c r="AI887" s="81" t="str">
        <f aca="false">IF(AC885="But Not Over",VLOOKUP(AH887,'CPI Data'!$A$19:$N$117,14),"")</f>
        <v/>
      </c>
    </row>
    <row r="888" customFormat="false" ht="12" hidden="false" customHeight="false" outlineLevel="0" collapsed="false">
      <c r="A888" s="91" t="n">
        <v>0.36</v>
      </c>
      <c r="B888" s="95" t="n">
        <v>24000</v>
      </c>
      <c r="C888" s="95" t="n">
        <v>28000</v>
      </c>
      <c r="D888" s="95"/>
      <c r="E888" s="91" t="n">
        <v>0.36</v>
      </c>
      <c r="F888" s="95" t="n">
        <v>12000</v>
      </c>
      <c r="G888" s="95" t="n">
        <v>14000</v>
      </c>
      <c r="H888" s="102"/>
      <c r="I888" s="91"/>
      <c r="J888" s="95"/>
      <c r="K888" s="95"/>
      <c r="L888" s="104"/>
      <c r="M888" s="91" t="n">
        <v>0.35</v>
      </c>
      <c r="N888" s="95" t="n">
        <v>16000</v>
      </c>
      <c r="O888" s="95" t="n">
        <v>18000</v>
      </c>
      <c r="S888" s="91" t="n">
        <v>0.36</v>
      </c>
      <c r="T888" s="79" t="n">
        <f aca="false">B888*$AI$23/$AI$880</f>
        <v>158340.689655172</v>
      </c>
      <c r="U888" s="79" t="n">
        <f aca="false">C888*$AI$23/$AI$880</f>
        <v>184730.804597701</v>
      </c>
      <c r="V888" s="84"/>
      <c r="W888" s="91" t="n">
        <v>0.36</v>
      </c>
      <c r="X888" s="79" t="n">
        <f aca="false">F888*$AI$23/$AI$880</f>
        <v>79170.3448275862</v>
      </c>
      <c r="Y888" s="79" t="n">
        <f aca="false">G888*$AI$23/$AI$880</f>
        <v>92365.4022988506</v>
      </c>
      <c r="Z888" s="80"/>
      <c r="AA888" s="91"/>
      <c r="AB888" s="79"/>
      <c r="AC888" s="79"/>
      <c r="AD888" s="105"/>
      <c r="AE888" s="91" t="n">
        <v>0.35</v>
      </c>
      <c r="AF888" s="79" t="n">
        <f aca="false">N888*$AI$23/$AI$880</f>
        <v>105560.459770115</v>
      </c>
      <c r="AG888" s="79" t="n">
        <f aca="false">O888*$AI$23/$AI$880</f>
        <v>118755.517241379</v>
      </c>
      <c r="AH888" s="1" t="str">
        <f aca="false">IF(AC886="But Not Over",Y883,"")</f>
        <v/>
      </c>
      <c r="AI888" s="81" t="str">
        <f aca="false">IF(AC886="But Not Over",VLOOKUP(AH888,'CPI Data'!$A$19:$N$117,14),"")</f>
        <v/>
      </c>
    </row>
    <row r="889" customFormat="false" ht="12" hidden="false" customHeight="false" outlineLevel="0" collapsed="false">
      <c r="A889" s="91" t="n">
        <v>0.39</v>
      </c>
      <c r="B889" s="95" t="n">
        <v>28000</v>
      </c>
      <c r="C889" s="95" t="n">
        <v>32000</v>
      </c>
      <c r="D889" s="95"/>
      <c r="E889" s="91" t="n">
        <v>0.39</v>
      </c>
      <c r="F889" s="95" t="n">
        <v>14000</v>
      </c>
      <c r="G889" s="95" t="n">
        <v>16000</v>
      </c>
      <c r="H889" s="102"/>
      <c r="I889" s="91"/>
      <c r="J889" s="95"/>
      <c r="K889" s="95"/>
      <c r="L889" s="104"/>
      <c r="M889" s="91" t="n">
        <v>0.36</v>
      </c>
      <c r="N889" s="95" t="n">
        <v>18000</v>
      </c>
      <c r="O889" s="95" t="n">
        <v>20000</v>
      </c>
      <c r="S889" s="91" t="n">
        <v>0.39</v>
      </c>
      <c r="T889" s="79" t="n">
        <f aca="false">B889*$AI$23/$AI$880</f>
        <v>184730.804597701</v>
      </c>
      <c r="U889" s="79" t="n">
        <f aca="false">C889*$AI$23/$AI$880</f>
        <v>211120.91954023</v>
      </c>
      <c r="V889" s="84"/>
      <c r="W889" s="91" t="n">
        <v>0.39</v>
      </c>
      <c r="X889" s="79" t="n">
        <f aca="false">F889*$AI$23/$AI$880</f>
        <v>92365.4022988506</v>
      </c>
      <c r="Y889" s="79" t="n">
        <f aca="false">G889*$AI$23/$AI$880</f>
        <v>105560.459770115</v>
      </c>
      <c r="Z889" s="80"/>
      <c r="AA889" s="91"/>
      <c r="AB889" s="79"/>
      <c r="AC889" s="79"/>
      <c r="AD889" s="105"/>
      <c r="AE889" s="91" t="n">
        <v>0.36</v>
      </c>
      <c r="AF889" s="79" t="n">
        <f aca="false">N889*$AI$23/$AI$880</f>
        <v>118755.517241379</v>
      </c>
      <c r="AG889" s="79" t="n">
        <f aca="false">O889*$AI$23/$AI$880</f>
        <v>131950.574712644</v>
      </c>
      <c r="AH889" s="1" t="str">
        <f aca="false">IF(AC887="But Not Over",Y884,"")</f>
        <v/>
      </c>
      <c r="AI889" s="81" t="str">
        <f aca="false">IF(AC887="But Not Over",VLOOKUP(AH889,'CPI Data'!$A$19:$N$117,14),"")</f>
        <v/>
      </c>
    </row>
    <row r="890" customFormat="false" ht="12" hidden="false" customHeight="false" outlineLevel="0" collapsed="false">
      <c r="A890" s="91" t="n">
        <v>0.42</v>
      </c>
      <c r="B890" s="95" t="n">
        <v>32000</v>
      </c>
      <c r="C890" s="95" t="n">
        <v>36000</v>
      </c>
      <c r="D890" s="95"/>
      <c r="E890" s="91" t="n">
        <v>0.42</v>
      </c>
      <c r="F890" s="95" t="n">
        <v>16000</v>
      </c>
      <c r="G890" s="95" t="n">
        <v>18000</v>
      </c>
      <c r="H890" s="102"/>
      <c r="I890" s="91"/>
      <c r="J890" s="95"/>
      <c r="K890" s="95"/>
      <c r="L890" s="104"/>
      <c r="M890" s="91" t="n">
        <v>0.4</v>
      </c>
      <c r="N890" s="95" t="n">
        <v>20000</v>
      </c>
      <c r="O890" s="95" t="n">
        <v>22000</v>
      </c>
      <c r="S890" s="91" t="n">
        <v>0.42</v>
      </c>
      <c r="T890" s="79" t="n">
        <f aca="false">B890*$AI$23/$AI$880</f>
        <v>211120.91954023</v>
      </c>
      <c r="U890" s="79" t="n">
        <f aca="false">C890*$AI$23/$AI$880</f>
        <v>237511.034482759</v>
      </c>
      <c r="V890" s="84"/>
      <c r="W890" s="91" t="n">
        <v>0.42</v>
      </c>
      <c r="X890" s="79" t="n">
        <f aca="false">F890*$AI$23/$AI$880</f>
        <v>105560.459770115</v>
      </c>
      <c r="Y890" s="79" t="n">
        <f aca="false">G890*$AI$23/$AI$880</f>
        <v>118755.517241379</v>
      </c>
      <c r="Z890" s="80"/>
      <c r="AA890" s="91"/>
      <c r="AB890" s="79"/>
      <c r="AC890" s="79"/>
      <c r="AD890" s="105"/>
      <c r="AE890" s="91" t="n">
        <v>0.4</v>
      </c>
      <c r="AF890" s="79" t="n">
        <f aca="false">N890*$AI$23/$AI$880</f>
        <v>131950.574712644</v>
      </c>
      <c r="AG890" s="79" t="n">
        <f aca="false">O890*$AI$23/$AI$880</f>
        <v>145145.632183908</v>
      </c>
      <c r="AH890" s="1" t="str">
        <f aca="false">IF(AC888="But Not Over",Y885,"")</f>
        <v/>
      </c>
      <c r="AI890" s="81" t="str">
        <f aca="false">IF(AC888="But Not Over",VLOOKUP(AH890,'CPI Data'!$A$19:$N$117,14),"")</f>
        <v/>
      </c>
    </row>
    <row r="891" customFormat="false" ht="12" hidden="false" customHeight="false" outlineLevel="0" collapsed="false">
      <c r="A891" s="91" t="n">
        <v>0.45</v>
      </c>
      <c r="B891" s="95" t="n">
        <v>36000</v>
      </c>
      <c r="C891" s="92" t="n">
        <v>40000</v>
      </c>
      <c r="D891" s="92"/>
      <c r="E891" s="91" t="n">
        <v>0.45</v>
      </c>
      <c r="F891" s="95" t="n">
        <v>18000</v>
      </c>
      <c r="G891" s="92" t="n">
        <v>20000</v>
      </c>
      <c r="H891" s="102"/>
      <c r="I891" s="91"/>
      <c r="J891" s="95"/>
      <c r="K891" s="92"/>
      <c r="L891" s="103"/>
      <c r="M891" s="91" t="n">
        <v>0.41</v>
      </c>
      <c r="N891" s="95" t="n">
        <v>22000</v>
      </c>
      <c r="O891" s="92" t="n">
        <v>24000</v>
      </c>
      <c r="S891" s="91" t="n">
        <v>0.45</v>
      </c>
      <c r="T891" s="79" t="n">
        <f aca="false">B891*$AI$23/$AI$880</f>
        <v>237511.034482759</v>
      </c>
      <c r="U891" s="79" t="n">
        <f aca="false">C891*$AI$23/$AI$880</f>
        <v>263901.149425287</v>
      </c>
      <c r="W891" s="91" t="n">
        <v>0.45</v>
      </c>
      <c r="X891" s="79" t="n">
        <f aca="false">F891*$AI$23/$AI$880</f>
        <v>118755.517241379</v>
      </c>
      <c r="Y891" s="79" t="n">
        <f aca="false">G891*$AI$23/$AI$880</f>
        <v>131950.574712644</v>
      </c>
      <c r="Z891" s="80"/>
      <c r="AA891" s="91"/>
      <c r="AB891" s="79"/>
      <c r="AD891" s="98"/>
      <c r="AE891" s="91" t="n">
        <v>0.41</v>
      </c>
      <c r="AF891" s="79" t="n">
        <f aca="false">N891*$AI$23/$AI$880</f>
        <v>145145.632183908</v>
      </c>
      <c r="AG891" s="79" t="n">
        <f aca="false">O891*$AI$23/$AI$880</f>
        <v>158340.689655172</v>
      </c>
      <c r="AH891" s="1" t="str">
        <f aca="false">IF(AC889="But Not Over",Y886,"")</f>
        <v/>
      </c>
      <c r="AI891" s="81" t="str">
        <f aca="false">IF(AC889="But Not Over",VLOOKUP(AH891,'CPI Data'!$A$19:$N$117,14),"")</f>
        <v/>
      </c>
    </row>
    <row r="892" customFormat="false" ht="12" hidden="false" customHeight="false" outlineLevel="0" collapsed="false">
      <c r="A892" s="91" t="n">
        <v>0.48</v>
      </c>
      <c r="B892" s="92" t="n">
        <v>40000</v>
      </c>
      <c r="C892" s="92" t="n">
        <v>44000</v>
      </c>
      <c r="D892" s="92"/>
      <c r="E892" s="91" t="n">
        <v>0.48</v>
      </c>
      <c r="F892" s="92" t="n">
        <v>20000</v>
      </c>
      <c r="G892" s="92" t="n">
        <v>22000</v>
      </c>
      <c r="H892" s="102"/>
      <c r="I892" s="91"/>
      <c r="J892" s="92"/>
      <c r="K892" s="92"/>
      <c r="L892" s="103"/>
      <c r="M892" s="91" t="n">
        <v>0.43</v>
      </c>
      <c r="N892" s="92" t="n">
        <v>24000</v>
      </c>
      <c r="O892" s="92" t="n">
        <v>26000</v>
      </c>
      <c r="S892" s="91" t="n">
        <v>0.48</v>
      </c>
      <c r="T892" s="79" t="n">
        <f aca="false">B892*$AI$23/$AI$880</f>
        <v>263901.149425287</v>
      </c>
      <c r="U892" s="79" t="n">
        <f aca="false">C892*$AI$23/$AI$880</f>
        <v>290291.264367816</v>
      </c>
      <c r="W892" s="91" t="n">
        <v>0.48</v>
      </c>
      <c r="X892" s="79" t="n">
        <f aca="false">F892*$AI$23/$AI$880</f>
        <v>131950.574712644</v>
      </c>
      <c r="Y892" s="79" t="n">
        <f aca="false">G892*$AI$23/$AI$880</f>
        <v>145145.632183908</v>
      </c>
      <c r="Z892" s="80"/>
      <c r="AA892" s="91"/>
      <c r="AD892" s="98"/>
      <c r="AE892" s="91" t="n">
        <v>0.43</v>
      </c>
      <c r="AF892" s="79" t="n">
        <f aca="false">N892*$AI$23/$AI$880</f>
        <v>158340.689655172</v>
      </c>
      <c r="AG892" s="79" t="n">
        <f aca="false">O892*$AI$23/$AI$880</f>
        <v>171535.747126437</v>
      </c>
      <c r="AH892" s="1" t="str">
        <f aca="false">IF(AC890="But Not Over",Y887,"")</f>
        <v/>
      </c>
      <c r="AI892" s="81" t="str">
        <f aca="false">IF(AC890="But Not Over",VLOOKUP(AH892,'CPI Data'!$A$19:$N$117,14),"")</f>
        <v/>
      </c>
    </row>
    <row r="893" customFormat="false" ht="12" hidden="false" customHeight="false" outlineLevel="0" collapsed="false">
      <c r="A893" s="91" t="n">
        <v>0.5</v>
      </c>
      <c r="B893" s="92" t="n">
        <v>44000</v>
      </c>
      <c r="C893" s="92" t="n">
        <v>52000</v>
      </c>
      <c r="D893" s="92"/>
      <c r="E893" s="91" t="n">
        <v>0.5</v>
      </c>
      <c r="F893" s="92" t="n">
        <v>22000</v>
      </c>
      <c r="G893" s="92" t="n">
        <v>26000</v>
      </c>
      <c r="H893" s="102"/>
      <c r="I893" s="91"/>
      <c r="J893" s="92"/>
      <c r="K893" s="92"/>
      <c r="L893" s="103"/>
      <c r="M893" s="91" t="n">
        <v>0.45</v>
      </c>
      <c r="N893" s="92" t="n">
        <v>26000</v>
      </c>
      <c r="O893" s="92" t="n">
        <v>28000</v>
      </c>
      <c r="S893" s="91" t="n">
        <v>0.5</v>
      </c>
      <c r="T893" s="79" t="n">
        <f aca="false">B893*$AI$23/$AI$880</f>
        <v>290291.264367816</v>
      </c>
      <c r="U893" s="79" t="n">
        <f aca="false">C893*$AI$23/$AI$880</f>
        <v>343071.494252874</v>
      </c>
      <c r="W893" s="91" t="n">
        <v>0.5</v>
      </c>
      <c r="X893" s="79" t="n">
        <f aca="false">F893*$AI$23/$AI$880</f>
        <v>145145.632183908</v>
      </c>
      <c r="Y893" s="79" t="n">
        <f aca="false">G893*$AI$23/$AI$880</f>
        <v>171535.747126437</v>
      </c>
      <c r="Z893" s="80"/>
      <c r="AA893" s="91"/>
      <c r="AD893" s="98"/>
      <c r="AE893" s="91" t="n">
        <v>0.45</v>
      </c>
      <c r="AF893" s="79" t="n">
        <f aca="false">N893*$AI$23/$AI$880</f>
        <v>171535.747126437</v>
      </c>
      <c r="AG893" s="79" t="n">
        <f aca="false">O893*$AI$23/$AI$880</f>
        <v>184730.804597701</v>
      </c>
      <c r="AH893" s="1" t="str">
        <f aca="false">IF(AC891="But Not Over",Y888,"")</f>
        <v/>
      </c>
      <c r="AI893" s="81" t="str">
        <f aca="false">IF(AC891="But Not Over",VLOOKUP(AH893,'CPI Data'!$A$19:$N$117,14),"")</f>
        <v/>
      </c>
    </row>
    <row r="894" customFormat="false" ht="12" hidden="false" customHeight="false" outlineLevel="0" collapsed="false">
      <c r="A894" s="91" t="n">
        <v>0.53</v>
      </c>
      <c r="B894" s="92" t="n">
        <v>52000</v>
      </c>
      <c r="C894" s="92" t="n">
        <v>64000</v>
      </c>
      <c r="D894" s="95"/>
      <c r="E894" s="91" t="n">
        <v>0.53</v>
      </c>
      <c r="F894" s="92" t="n">
        <v>26000</v>
      </c>
      <c r="G894" s="92" t="n">
        <v>32000</v>
      </c>
      <c r="H894" s="102"/>
      <c r="I894" s="91"/>
      <c r="J894" s="92"/>
      <c r="K894" s="92"/>
      <c r="L894" s="104"/>
      <c r="M894" s="91" t="n">
        <v>0.46</v>
      </c>
      <c r="N894" s="92" t="n">
        <v>28000</v>
      </c>
      <c r="O894" s="92" t="n">
        <v>32000</v>
      </c>
      <c r="S894" s="91" t="n">
        <v>0.53</v>
      </c>
      <c r="T894" s="79" t="n">
        <f aca="false">B894*$AI$23/$AI$880</f>
        <v>343071.494252874</v>
      </c>
      <c r="U894" s="79" t="n">
        <f aca="false">C894*$AI$23/$AI$880</f>
        <v>422241.83908046</v>
      </c>
      <c r="V894" s="84"/>
      <c r="W894" s="91" t="n">
        <v>0.53</v>
      </c>
      <c r="X894" s="79" t="n">
        <f aca="false">F894*$AI$23/$AI$880</f>
        <v>171535.747126437</v>
      </c>
      <c r="Y894" s="79" t="n">
        <f aca="false">G894*$AI$23/$AI$880</f>
        <v>211120.91954023</v>
      </c>
      <c r="Z894" s="80"/>
      <c r="AA894" s="91"/>
      <c r="AD894" s="105"/>
      <c r="AE894" s="91" t="n">
        <v>0.46</v>
      </c>
      <c r="AF894" s="79" t="n">
        <f aca="false">N894*$AI$23/$AI$880</f>
        <v>184730.804597701</v>
      </c>
      <c r="AG894" s="79" t="n">
        <f aca="false">O894*$AI$23/$AI$880</f>
        <v>211120.91954023</v>
      </c>
      <c r="AH894" s="1" t="str">
        <f aca="false">IF(AC892="But Not Over",Y889,"")</f>
        <v/>
      </c>
      <c r="AI894" s="81" t="str">
        <f aca="false">IF(AC892="But Not Over",VLOOKUP(AH894,'CPI Data'!$A$19:$N$117,14),"")</f>
        <v/>
      </c>
    </row>
    <row r="895" customFormat="false" ht="12" hidden="false" customHeight="false" outlineLevel="0" collapsed="false">
      <c r="A895" s="91" t="n">
        <v>0.55</v>
      </c>
      <c r="B895" s="92" t="n">
        <v>64000</v>
      </c>
      <c r="C895" s="92" t="n">
        <v>76000</v>
      </c>
      <c r="E895" s="91" t="n">
        <v>0.55</v>
      </c>
      <c r="F895" s="92" t="n">
        <v>32000</v>
      </c>
      <c r="G895" s="92" t="n">
        <v>38000</v>
      </c>
      <c r="H895" s="64"/>
      <c r="I895" s="91"/>
      <c r="J895" s="92"/>
      <c r="K895" s="92"/>
      <c r="L895" s="97"/>
      <c r="M895" s="91" t="n">
        <v>0.48</v>
      </c>
      <c r="N895" s="92" t="n">
        <v>32000</v>
      </c>
      <c r="O895" s="92" t="n">
        <v>36000</v>
      </c>
      <c r="S895" s="91" t="n">
        <v>0.55</v>
      </c>
      <c r="T895" s="79" t="n">
        <f aca="false">B895*$AI$23/$AI$880</f>
        <v>422241.83908046</v>
      </c>
      <c r="U895" s="79" t="n">
        <f aca="false">C895*$AI$23/$AI$880</f>
        <v>501412.183908046</v>
      </c>
      <c r="W895" s="91" t="n">
        <v>0.55</v>
      </c>
      <c r="X895" s="79" t="n">
        <f aca="false">F895*$AI$23/$AI$880</f>
        <v>211120.91954023</v>
      </c>
      <c r="Y895" s="79" t="n">
        <f aca="false">G895*$AI$23/$AI$880</f>
        <v>250706.091954023</v>
      </c>
      <c r="Z895" s="80"/>
      <c r="AA895" s="91"/>
      <c r="AD895" s="98"/>
      <c r="AE895" s="91" t="n">
        <v>0.48</v>
      </c>
      <c r="AF895" s="79" t="n">
        <f aca="false">N895*$AI$23/$AI$880</f>
        <v>211120.91954023</v>
      </c>
      <c r="AG895" s="79" t="n">
        <f aca="false">O895*$AI$23/$AI$880</f>
        <v>237511.034482759</v>
      </c>
      <c r="AH895" s="1" t="str">
        <f aca="false">IF(AC893="But Not Over",Y890,"")</f>
        <v/>
      </c>
      <c r="AI895" s="81" t="str">
        <f aca="false">IF(AC893="But Not Over",VLOOKUP(AH895,'CPI Data'!$A$19:$N$117,14),"")</f>
        <v/>
      </c>
    </row>
    <row r="896" customFormat="false" ht="12" hidden="false" customHeight="false" outlineLevel="0" collapsed="false">
      <c r="A896" s="91" t="n">
        <v>0.58</v>
      </c>
      <c r="B896" s="92" t="n">
        <v>76000</v>
      </c>
      <c r="C896" s="92" t="n">
        <v>88000</v>
      </c>
      <c r="E896" s="91" t="n">
        <v>0.58</v>
      </c>
      <c r="F896" s="92" t="n">
        <v>38000</v>
      </c>
      <c r="G896" s="92" t="n">
        <v>44000</v>
      </c>
      <c r="H896" s="64"/>
      <c r="I896" s="91"/>
      <c r="J896" s="92"/>
      <c r="K896" s="92"/>
      <c r="L896" s="97"/>
      <c r="M896" s="91" t="n">
        <v>0.5</v>
      </c>
      <c r="N896" s="92" t="n">
        <v>36000</v>
      </c>
      <c r="O896" s="92" t="n">
        <v>38000</v>
      </c>
      <c r="S896" s="91" t="n">
        <v>0.58</v>
      </c>
      <c r="T896" s="79" t="n">
        <f aca="false">B896*$AI$23/$AI$880</f>
        <v>501412.183908046</v>
      </c>
      <c r="U896" s="79" t="n">
        <f aca="false">C896*$AI$23/$AI$880</f>
        <v>580582.528735632</v>
      </c>
      <c r="W896" s="91" t="n">
        <v>0.58</v>
      </c>
      <c r="X896" s="79" t="n">
        <f aca="false">F896*$AI$23/$AI$880</f>
        <v>250706.091954023</v>
      </c>
      <c r="Y896" s="79" t="n">
        <f aca="false">G896*$AI$23/$AI$880</f>
        <v>290291.264367816</v>
      </c>
      <c r="Z896" s="80"/>
      <c r="AA896" s="91"/>
      <c r="AD896" s="98"/>
      <c r="AE896" s="91" t="n">
        <v>0.5</v>
      </c>
      <c r="AF896" s="79" t="n">
        <f aca="false">N896*$AI$23/$AI$880</f>
        <v>237511.034482759</v>
      </c>
      <c r="AG896" s="79" t="n">
        <f aca="false">O896*$AI$23/$AI$880</f>
        <v>250706.091954023</v>
      </c>
      <c r="AH896" s="1" t="str">
        <f aca="false">IF(AC894="But Not Over",Y891,"")</f>
        <v/>
      </c>
      <c r="AI896" s="81" t="str">
        <f aca="false">IF(AC894="But Not Over",VLOOKUP(AH896,'CPI Data'!$A$19:$N$117,14),"")</f>
        <v/>
      </c>
    </row>
    <row r="897" customFormat="false" ht="12" hidden="false" customHeight="false" outlineLevel="0" collapsed="false">
      <c r="A897" s="91" t="n">
        <v>0.6</v>
      </c>
      <c r="B897" s="92" t="n">
        <v>88000</v>
      </c>
      <c r="C897" s="92" t="n">
        <v>100000</v>
      </c>
      <c r="E897" s="91" t="n">
        <v>0.6</v>
      </c>
      <c r="F897" s="92" t="n">
        <v>44000</v>
      </c>
      <c r="G897" s="92" t="n">
        <v>50000</v>
      </c>
      <c r="H897" s="64"/>
      <c r="I897" s="91"/>
      <c r="J897" s="92"/>
      <c r="K897" s="92"/>
      <c r="L897" s="97"/>
      <c r="M897" s="91" t="n">
        <v>0.52</v>
      </c>
      <c r="N897" s="92" t="n">
        <v>38000</v>
      </c>
      <c r="O897" s="92" t="n">
        <v>40000</v>
      </c>
      <c r="S897" s="91" t="n">
        <v>0.6</v>
      </c>
      <c r="T897" s="79" t="n">
        <f aca="false">B897*$AI$23/$AI$880</f>
        <v>580582.528735632</v>
      </c>
      <c r="U897" s="79" t="n">
        <f aca="false">C897*$AI$23/$AI$880</f>
        <v>659752.873563218</v>
      </c>
      <c r="W897" s="91" t="n">
        <v>0.6</v>
      </c>
      <c r="X897" s="79" t="n">
        <f aca="false">F897*$AI$23/$AI$880</f>
        <v>290291.264367816</v>
      </c>
      <c r="Y897" s="79" t="n">
        <f aca="false">G897*$AI$23/$AI$880</f>
        <v>329876.436781609</v>
      </c>
      <c r="Z897" s="80"/>
      <c r="AA897" s="91"/>
      <c r="AD897" s="98"/>
      <c r="AE897" s="91" t="n">
        <v>0.52</v>
      </c>
      <c r="AF897" s="79" t="n">
        <f aca="false">N897*$AI$23/$AI$880</f>
        <v>250706.091954023</v>
      </c>
      <c r="AG897" s="79" t="n">
        <f aca="false">O897*$AI$23/$AI$880</f>
        <v>263901.149425287</v>
      </c>
      <c r="AH897" s="1" t="str">
        <f aca="false">IF(AC895="But Not Over",Y892,"")</f>
        <v/>
      </c>
      <c r="AI897" s="81" t="str">
        <f aca="false">IF(AC895="But Not Over",VLOOKUP(AH897,'CPI Data'!$A$19:$N$117,14),"")</f>
        <v/>
      </c>
    </row>
    <row r="898" customFormat="false" ht="12" hidden="false" customHeight="false" outlineLevel="0" collapsed="false">
      <c r="A898" s="91" t="n">
        <v>0.62</v>
      </c>
      <c r="B898" s="92" t="n">
        <v>100000</v>
      </c>
      <c r="C898" s="92" t="n">
        <v>120000</v>
      </c>
      <c r="E898" s="91" t="n">
        <v>0.62</v>
      </c>
      <c r="F898" s="92" t="n">
        <v>50000</v>
      </c>
      <c r="G898" s="92" t="n">
        <v>60000</v>
      </c>
      <c r="H898" s="64"/>
      <c r="I898" s="91"/>
      <c r="J898" s="92"/>
      <c r="K898" s="92"/>
      <c r="L898" s="97"/>
      <c r="M898" s="91" t="n">
        <v>0.53</v>
      </c>
      <c r="N898" s="92" t="n">
        <v>40000</v>
      </c>
      <c r="O898" s="92" t="n">
        <v>44000</v>
      </c>
      <c r="S898" s="91" t="n">
        <v>0.62</v>
      </c>
      <c r="T898" s="79" t="n">
        <f aca="false">B898*$AI$23/$AI$880</f>
        <v>659752.873563218</v>
      </c>
      <c r="U898" s="79" t="n">
        <f aca="false">C898*$AI$23/$AI$880</f>
        <v>791703.448275862</v>
      </c>
      <c r="W898" s="91" t="n">
        <v>0.62</v>
      </c>
      <c r="X898" s="79" t="n">
        <f aca="false">F898*$AI$23/$AI$880</f>
        <v>329876.436781609</v>
      </c>
      <c r="Y898" s="79" t="n">
        <f aca="false">G898*$AI$23/$AI$880</f>
        <v>395851.724137931</v>
      </c>
      <c r="Z898" s="80"/>
      <c r="AA898" s="91"/>
      <c r="AD898" s="98"/>
      <c r="AE898" s="91" t="n">
        <v>0.53</v>
      </c>
      <c r="AF898" s="79" t="n">
        <f aca="false">N898*$AI$23/$AI$880</f>
        <v>263901.149425287</v>
      </c>
      <c r="AG898" s="79" t="n">
        <f aca="false">O898*$AI$23/$AI$880</f>
        <v>290291.264367816</v>
      </c>
      <c r="AH898" s="1" t="str">
        <f aca="false">IF(AC896="But Not Over",Y893,"")</f>
        <v/>
      </c>
      <c r="AI898" s="81" t="str">
        <f aca="false">IF(AC896="But Not Over",VLOOKUP(AH898,'CPI Data'!$A$19:$N$117,14),"")</f>
        <v/>
      </c>
    </row>
    <row r="899" customFormat="false" ht="12" hidden="false" customHeight="false" outlineLevel="0" collapsed="false">
      <c r="A899" s="91" t="n">
        <v>0.64</v>
      </c>
      <c r="B899" s="92" t="n">
        <v>120000</v>
      </c>
      <c r="C899" s="92" t="n">
        <v>140000</v>
      </c>
      <c r="E899" s="91" t="n">
        <v>0.64</v>
      </c>
      <c r="F899" s="92" t="n">
        <v>60000</v>
      </c>
      <c r="G899" s="92" t="n">
        <v>70000</v>
      </c>
      <c r="H899" s="64"/>
      <c r="I899" s="91"/>
      <c r="J899" s="92"/>
      <c r="K899" s="92"/>
      <c r="L899" s="97"/>
      <c r="M899" s="91" t="n">
        <v>0.55</v>
      </c>
      <c r="N899" s="92" t="n">
        <v>44000</v>
      </c>
      <c r="O899" s="92" t="n">
        <v>50000</v>
      </c>
      <c r="S899" s="91" t="n">
        <v>0.64</v>
      </c>
      <c r="T899" s="79" t="n">
        <f aca="false">B899*$AI$23/$AI$880</f>
        <v>791703.448275862</v>
      </c>
      <c r="U899" s="79" t="n">
        <f aca="false">C899*$AI$23/$AI$880</f>
        <v>923654.022988506</v>
      </c>
      <c r="W899" s="91" t="n">
        <v>0.64</v>
      </c>
      <c r="X899" s="79" t="n">
        <f aca="false">F899*$AI$23/$AI$880</f>
        <v>395851.724137931</v>
      </c>
      <c r="Y899" s="79" t="n">
        <f aca="false">G899*$AI$23/$AI$880</f>
        <v>461827.011494253</v>
      </c>
      <c r="Z899" s="80"/>
      <c r="AA899" s="91"/>
      <c r="AD899" s="98"/>
      <c r="AE899" s="91" t="n">
        <v>0.55</v>
      </c>
      <c r="AF899" s="79" t="n">
        <f aca="false">N899*$AI$23/$AI$880</f>
        <v>290291.264367816</v>
      </c>
      <c r="AG899" s="79" t="n">
        <f aca="false">O899*$AI$23/$AI$880</f>
        <v>329876.436781609</v>
      </c>
      <c r="AH899" s="1" t="str">
        <f aca="false">IF(AC897="But Not Over",Y894,"")</f>
        <v/>
      </c>
      <c r="AI899" s="81" t="str">
        <f aca="false">IF(AC897="But Not Over",VLOOKUP(AH899,'CPI Data'!$A$19:$N$117,14),"")</f>
        <v/>
      </c>
    </row>
    <row r="900" customFormat="false" ht="12" hidden="false" customHeight="false" outlineLevel="0" collapsed="false">
      <c r="A900" s="91" t="n">
        <v>0.66</v>
      </c>
      <c r="B900" s="92" t="n">
        <v>140000</v>
      </c>
      <c r="C900" s="92" t="n">
        <v>160000</v>
      </c>
      <c r="E900" s="91" t="n">
        <v>0.66</v>
      </c>
      <c r="F900" s="92" t="n">
        <v>70000</v>
      </c>
      <c r="G900" s="92" t="n">
        <v>80000</v>
      </c>
      <c r="H900" s="64"/>
      <c r="I900" s="91"/>
      <c r="J900" s="92"/>
      <c r="K900" s="92"/>
      <c r="L900" s="97"/>
      <c r="M900" s="91" t="n">
        <v>0.56</v>
      </c>
      <c r="N900" s="92" t="n">
        <v>50000</v>
      </c>
      <c r="O900" s="92" t="n">
        <v>52000</v>
      </c>
      <c r="S900" s="91" t="n">
        <v>0.66</v>
      </c>
      <c r="T900" s="79" t="n">
        <f aca="false">B900*$AI$23/$AI$880</f>
        <v>923654.022988506</v>
      </c>
      <c r="U900" s="125" t="n">
        <f aca="false">C900*$AI$23/$AI$880</f>
        <v>1055604.59770115</v>
      </c>
      <c r="W900" s="91" t="n">
        <v>0.66</v>
      </c>
      <c r="X900" s="79" t="n">
        <f aca="false">F900*$AI$23/$AI$880</f>
        <v>461827.011494253</v>
      </c>
      <c r="Y900" s="79" t="n">
        <f aca="false">G900*$AI$23/$AI$880</f>
        <v>527802.298850575</v>
      </c>
      <c r="Z900" s="80"/>
      <c r="AA900" s="91"/>
      <c r="AD900" s="98"/>
      <c r="AE900" s="91" t="n">
        <v>0.56</v>
      </c>
      <c r="AF900" s="79" t="n">
        <f aca="false">N900*$AI$23/$AI$880</f>
        <v>329876.436781609</v>
      </c>
      <c r="AG900" s="79" t="n">
        <f aca="false">O900*$AI$23/$AI$880</f>
        <v>343071.494252874</v>
      </c>
      <c r="AH900" s="1" t="str">
        <f aca="false">IF(AC898="But Not Over",Y895,"")</f>
        <v/>
      </c>
      <c r="AI900" s="81" t="str">
        <f aca="false">IF(AC898="But Not Over",VLOOKUP(AH900,'CPI Data'!$A$19:$N$117,14),"")</f>
        <v/>
      </c>
    </row>
    <row r="901" customFormat="false" ht="12" hidden="false" customHeight="false" outlineLevel="0" collapsed="false">
      <c r="A901" s="91" t="n">
        <v>0.68</v>
      </c>
      <c r="B901" s="92" t="n">
        <v>160000</v>
      </c>
      <c r="C901" s="92" t="n">
        <v>180000</v>
      </c>
      <c r="E901" s="91" t="n">
        <v>0.68</v>
      </c>
      <c r="F901" s="92" t="n">
        <v>80000</v>
      </c>
      <c r="G901" s="92" t="n">
        <v>90000</v>
      </c>
      <c r="H901" s="64"/>
      <c r="I901" s="91"/>
      <c r="J901" s="92"/>
      <c r="K901" s="92"/>
      <c r="L901" s="97"/>
      <c r="M901" s="91" t="n">
        <v>0.58</v>
      </c>
      <c r="N901" s="92" t="n">
        <v>52000</v>
      </c>
      <c r="O901" s="92" t="n">
        <v>64000</v>
      </c>
      <c r="S901" s="91" t="n">
        <v>0.68</v>
      </c>
      <c r="T901" s="79" t="n">
        <f aca="false">B901*$AI$23/$AI$880</f>
        <v>1055604.59770115</v>
      </c>
      <c r="U901" s="125" t="n">
        <f aca="false">C901*$AI$23/$AI$880</f>
        <v>1187555.17241379</v>
      </c>
      <c r="W901" s="91" t="n">
        <v>0.68</v>
      </c>
      <c r="X901" s="79" t="n">
        <f aca="false">F901*$AI$23/$AI$880</f>
        <v>527802.298850575</v>
      </c>
      <c r="Y901" s="79" t="n">
        <f aca="false">G901*$AI$23/$AI$880</f>
        <v>593777.586206897</v>
      </c>
      <c r="Z901" s="80"/>
      <c r="AA901" s="91"/>
      <c r="AD901" s="98"/>
      <c r="AE901" s="91" t="n">
        <v>0.58</v>
      </c>
      <c r="AF901" s="79" t="n">
        <f aca="false">N901*$AI$23/$AI$880</f>
        <v>343071.494252874</v>
      </c>
      <c r="AG901" s="79" t="n">
        <f aca="false">O901*$AI$23/$AI$880</f>
        <v>422241.83908046</v>
      </c>
      <c r="AH901" s="1" t="str">
        <f aca="false">IF(AC899="But Not Over",Y896,"")</f>
        <v/>
      </c>
      <c r="AI901" s="81" t="str">
        <f aca="false">IF(AC899="But Not Over",VLOOKUP(AH901,'CPI Data'!$A$19:$N$117,14),"")</f>
        <v/>
      </c>
    </row>
    <row r="902" customFormat="false" ht="12" hidden="false" customHeight="false" outlineLevel="0" collapsed="false">
      <c r="A902" s="91" t="n">
        <v>0.69</v>
      </c>
      <c r="B902" s="92" t="n">
        <v>180000</v>
      </c>
      <c r="C902" s="92" t="n">
        <v>200000</v>
      </c>
      <c r="E902" s="91" t="n">
        <v>0.69</v>
      </c>
      <c r="F902" s="92" t="n">
        <v>90000</v>
      </c>
      <c r="G902" s="92" t="n">
        <v>100000</v>
      </c>
      <c r="H902" s="64"/>
      <c r="I902" s="91"/>
      <c r="J902" s="92"/>
      <c r="K902" s="92"/>
      <c r="L902" s="97"/>
      <c r="M902" s="91" t="n">
        <v>0.59</v>
      </c>
      <c r="N902" s="92" t="n">
        <v>64000</v>
      </c>
      <c r="O902" s="92" t="n">
        <v>70000</v>
      </c>
      <c r="S902" s="91" t="n">
        <v>0.69</v>
      </c>
      <c r="T902" s="79" t="n">
        <f aca="false">B902*$AI$23/$AI$880</f>
        <v>1187555.17241379</v>
      </c>
      <c r="U902" s="125" t="n">
        <f aca="false">C902*$AI$23/$AI$880</f>
        <v>1319505.74712644</v>
      </c>
      <c r="W902" s="91" t="n">
        <v>0.69</v>
      </c>
      <c r="X902" s="79" t="n">
        <f aca="false">F902*$AI$23/$AI$880</f>
        <v>593777.586206897</v>
      </c>
      <c r="Y902" s="79" t="n">
        <f aca="false">G902*$AI$23/$AI$880</f>
        <v>659752.873563218</v>
      </c>
      <c r="Z902" s="80"/>
      <c r="AA902" s="91"/>
      <c r="AD902" s="98"/>
      <c r="AE902" s="91" t="n">
        <v>0.59</v>
      </c>
      <c r="AF902" s="79" t="n">
        <f aca="false">N902*$AI$23/$AI$880</f>
        <v>422241.83908046</v>
      </c>
      <c r="AG902" s="79" t="n">
        <f aca="false">O902*$AI$23/$AI$880</f>
        <v>461827.011494253</v>
      </c>
      <c r="AH902" s="1" t="str">
        <f aca="false">IF(AC900="But Not Over",Y897,"")</f>
        <v/>
      </c>
      <c r="AI902" s="81" t="str">
        <f aca="false">IF(AC900="But Not Over",VLOOKUP(AH902,'CPI Data'!$A$19:$N$117,14),"")</f>
        <v/>
      </c>
    </row>
    <row r="903" customFormat="false" ht="12" hidden="false" customHeight="false" outlineLevel="0" collapsed="false">
      <c r="A903" s="91" t="n">
        <v>0.7</v>
      </c>
      <c r="B903" s="92" t="n">
        <v>200000</v>
      </c>
      <c r="C903" s="95" t="s">
        <v>18</v>
      </c>
      <c r="E903" s="91" t="n">
        <v>0.7</v>
      </c>
      <c r="F903" s="92" t="n">
        <v>100000</v>
      </c>
      <c r="G903" s="95" t="s">
        <v>18</v>
      </c>
      <c r="H903" s="64"/>
      <c r="I903" s="91"/>
      <c r="J903" s="92"/>
      <c r="K903" s="95"/>
      <c r="L903" s="97"/>
      <c r="M903" s="91" t="n">
        <v>0.61</v>
      </c>
      <c r="N903" s="92" t="n">
        <v>70000</v>
      </c>
      <c r="O903" s="92" t="n">
        <v>76000</v>
      </c>
      <c r="S903" s="91" t="n">
        <v>0.7</v>
      </c>
      <c r="T903" s="79" t="n">
        <f aca="false">B903*$AI$23/$AI$880</f>
        <v>1319505.74712644</v>
      </c>
      <c r="U903" s="79" t="s">
        <v>18</v>
      </c>
      <c r="W903" s="91" t="n">
        <v>0.7</v>
      </c>
      <c r="X903" s="79" t="n">
        <f aca="false">F903*$AI$23/$AI$880</f>
        <v>659752.873563218</v>
      </c>
      <c r="Y903" s="79" t="s">
        <v>18</v>
      </c>
      <c r="Z903" s="80"/>
      <c r="AA903" s="91"/>
      <c r="AC903" s="79"/>
      <c r="AD903" s="98"/>
      <c r="AE903" s="91" t="n">
        <v>0.61</v>
      </c>
      <c r="AF903" s="79" t="n">
        <f aca="false">N903*$AI$23/$AI$880</f>
        <v>461827.011494253</v>
      </c>
      <c r="AG903" s="79" t="n">
        <f aca="false">O903*$AI$23/$AI$880</f>
        <v>501412.183908046</v>
      </c>
      <c r="AH903" s="1" t="str">
        <f aca="false">IF(AC901="But Not Over",Y898,"")</f>
        <v/>
      </c>
      <c r="AI903" s="81" t="str">
        <f aca="false">IF(AC901="But Not Over",VLOOKUP(AH903,'CPI Data'!$A$19:$N$117,14),"")</f>
        <v/>
      </c>
    </row>
    <row r="904" customFormat="false" ht="12" hidden="false" customHeight="false" outlineLevel="0" collapsed="false">
      <c r="A904" s="91"/>
      <c r="B904" s="92"/>
      <c r="E904" s="91"/>
      <c r="F904" s="92"/>
      <c r="H904" s="64"/>
      <c r="I904" s="91"/>
      <c r="J904" s="92"/>
      <c r="L904" s="97"/>
      <c r="M904" s="91" t="n">
        <v>0.62</v>
      </c>
      <c r="N904" s="92" t="n">
        <v>76000</v>
      </c>
      <c r="O904" s="92" t="n">
        <v>80000</v>
      </c>
      <c r="S904" s="91"/>
      <c r="W904" s="91"/>
      <c r="Z904" s="80"/>
      <c r="AA904" s="91"/>
      <c r="AD904" s="98"/>
      <c r="AE904" s="91" t="n">
        <v>0.62</v>
      </c>
      <c r="AF904" s="79" t="n">
        <f aca="false">N904*$AI$23/$AI$880</f>
        <v>501412.183908046</v>
      </c>
      <c r="AG904" s="79" t="n">
        <f aca="false">O904*$AI$23/$AI$880</f>
        <v>527802.298850575</v>
      </c>
      <c r="AH904" s="1" t="str">
        <f aca="false">IF(AC902="But Not Over",Y899,"")</f>
        <v/>
      </c>
      <c r="AI904" s="81" t="str">
        <f aca="false">IF(AC902="But Not Over",VLOOKUP(AH904,'CPI Data'!$A$19:$N$117,14),"")</f>
        <v/>
      </c>
    </row>
    <row r="905" customFormat="false" ht="12" hidden="false" customHeight="false" outlineLevel="0" collapsed="false">
      <c r="A905" s="64"/>
      <c r="E905" s="64"/>
      <c r="H905" s="64"/>
      <c r="I905" s="64"/>
      <c r="L905" s="97"/>
      <c r="M905" s="91" t="n">
        <v>0.63</v>
      </c>
      <c r="N905" s="92" t="n">
        <v>80000</v>
      </c>
      <c r="O905" s="92" t="n">
        <v>88000</v>
      </c>
      <c r="S905" s="64"/>
      <c r="W905" s="64"/>
      <c r="Z905" s="80"/>
      <c r="AA905" s="64"/>
      <c r="AD905" s="98"/>
      <c r="AE905" s="91" t="n">
        <v>0.63</v>
      </c>
      <c r="AF905" s="79" t="n">
        <f aca="false">N905*$AI$23/$AI$880</f>
        <v>527802.298850575</v>
      </c>
      <c r="AG905" s="79" t="n">
        <f aca="false">O905*$AI$23/$AI$880</f>
        <v>580582.528735632</v>
      </c>
      <c r="AH905" s="1" t="str">
        <f aca="false">IF(AC903="But Not Over",Y900,"")</f>
        <v/>
      </c>
      <c r="AI905" s="81" t="str">
        <f aca="false">IF(AC903="But Not Over",VLOOKUP(AH905,'CPI Data'!$A$19:$N$117,14),"")</f>
        <v/>
      </c>
    </row>
    <row r="906" customFormat="false" ht="12" hidden="false" customHeight="false" outlineLevel="0" collapsed="false">
      <c r="A906" s="64"/>
      <c r="E906" s="64"/>
      <c r="H906" s="64"/>
      <c r="I906" s="64"/>
      <c r="L906" s="97"/>
      <c r="M906" s="91" t="n">
        <v>0.64</v>
      </c>
      <c r="N906" s="92" t="n">
        <v>88000</v>
      </c>
      <c r="O906" s="92" t="n">
        <v>100000</v>
      </c>
      <c r="S906" s="64"/>
      <c r="W906" s="64"/>
      <c r="Z906" s="80"/>
      <c r="AA906" s="64"/>
      <c r="AD906" s="98"/>
      <c r="AE906" s="91" t="n">
        <v>0.64</v>
      </c>
      <c r="AF906" s="79" t="n">
        <f aca="false">N906*$AI$23/$AI$880</f>
        <v>580582.528735632</v>
      </c>
      <c r="AG906" s="79" t="n">
        <f aca="false">O906*$AI$23/$AI$880</f>
        <v>659752.873563218</v>
      </c>
      <c r="AH906" s="1" t="str">
        <f aca="false">IF(AC904="But Not Over",Y901,"")</f>
        <v/>
      </c>
      <c r="AI906" s="81" t="str">
        <f aca="false">IF(AC904="But Not Over",VLOOKUP(AH906,'CPI Data'!$A$19:$N$117,14),"")</f>
        <v/>
      </c>
    </row>
    <row r="907" customFormat="false" ht="12" hidden="false" customHeight="false" outlineLevel="0" collapsed="false">
      <c r="A907" s="64"/>
      <c r="E907" s="64"/>
      <c r="H907" s="64"/>
      <c r="I907" s="64"/>
      <c r="L907" s="97"/>
      <c r="M907" s="91" t="n">
        <v>0.66</v>
      </c>
      <c r="N907" s="92" t="n">
        <v>100000</v>
      </c>
      <c r="O907" s="92" t="n">
        <v>120000</v>
      </c>
      <c r="S907" s="64"/>
      <c r="W907" s="64"/>
      <c r="Z907" s="80"/>
      <c r="AA907" s="64"/>
      <c r="AD907" s="98"/>
      <c r="AE907" s="91" t="n">
        <v>0.66</v>
      </c>
      <c r="AF907" s="79" t="n">
        <f aca="false">N907*$AI$23/$AI$880</f>
        <v>659752.873563218</v>
      </c>
      <c r="AG907" s="79" t="n">
        <f aca="false">O907*$AI$23/$AI$880</f>
        <v>791703.448275862</v>
      </c>
      <c r="AH907" s="1" t="str">
        <f aca="false">IF(AC905="But Not Over",Y902,"")</f>
        <v/>
      </c>
      <c r="AI907" s="81" t="str">
        <f aca="false">IF(AC905="But Not Over",VLOOKUP(AH907,'CPI Data'!$A$19:$N$117,14),"")</f>
        <v/>
      </c>
    </row>
    <row r="908" customFormat="false" ht="12" hidden="false" customHeight="false" outlineLevel="0" collapsed="false">
      <c r="A908" s="64"/>
      <c r="E908" s="64"/>
      <c r="H908" s="64"/>
      <c r="I908" s="64"/>
      <c r="L908" s="97"/>
      <c r="M908" s="91" t="n">
        <v>0.67</v>
      </c>
      <c r="N908" s="92" t="n">
        <v>120000</v>
      </c>
      <c r="O908" s="92" t="n">
        <v>140000</v>
      </c>
      <c r="S908" s="64"/>
      <c r="W908" s="64"/>
      <c r="Z908" s="80"/>
      <c r="AA908" s="64"/>
      <c r="AD908" s="98"/>
      <c r="AE908" s="91" t="n">
        <v>0.67</v>
      </c>
      <c r="AF908" s="79" t="n">
        <f aca="false">N908*$AI$23/$AI$880</f>
        <v>791703.448275862</v>
      </c>
      <c r="AG908" s="79" t="n">
        <f aca="false">O908*$AI$23/$AI$880</f>
        <v>923654.022988506</v>
      </c>
      <c r="AH908" s="1" t="str">
        <f aca="false">IF(AC906="But Not Over",Y903,"")</f>
        <v/>
      </c>
      <c r="AI908" s="81" t="str">
        <f aca="false">IF(AC906="But Not Over",VLOOKUP(AH908,'CPI Data'!$A$19:$N$117,14),"")</f>
        <v/>
      </c>
    </row>
    <row r="909" customFormat="false" ht="12" hidden="false" customHeight="false" outlineLevel="0" collapsed="false">
      <c r="A909" s="64"/>
      <c r="E909" s="64"/>
      <c r="H909" s="64"/>
      <c r="I909" s="64"/>
      <c r="L909" s="97"/>
      <c r="M909" s="91" t="n">
        <v>0.68</v>
      </c>
      <c r="N909" s="92" t="n">
        <v>140000</v>
      </c>
      <c r="O909" s="92" t="n">
        <v>160000</v>
      </c>
      <c r="S909" s="64"/>
      <c r="W909" s="64"/>
      <c r="Z909" s="80"/>
      <c r="AA909" s="64"/>
      <c r="AD909" s="98"/>
      <c r="AE909" s="91" t="n">
        <v>0.68</v>
      </c>
      <c r="AF909" s="79" t="n">
        <f aca="false">N909*$AI$23/$AI$880</f>
        <v>923654.022988506</v>
      </c>
      <c r="AG909" s="79" t="n">
        <f aca="false">O909*$AI$23/$AI$880</f>
        <v>1055604.59770115</v>
      </c>
      <c r="AH909" s="1" t="str">
        <f aca="false">IF(AC907="But Not Over",Y904,"")</f>
        <v/>
      </c>
      <c r="AI909" s="81" t="str">
        <f aca="false">IF(AC907="But Not Over",VLOOKUP(AH909,'CPI Data'!$A$19:$N$117,14),"")</f>
        <v/>
      </c>
    </row>
    <row r="910" customFormat="false" ht="12" hidden="false" customHeight="false" outlineLevel="0" collapsed="false">
      <c r="A910" s="64"/>
      <c r="E910" s="64"/>
      <c r="H910" s="64"/>
      <c r="I910" s="64"/>
      <c r="L910" s="97"/>
      <c r="M910" s="91" t="n">
        <v>0.69</v>
      </c>
      <c r="N910" s="92" t="n">
        <v>160000</v>
      </c>
      <c r="O910" s="92" t="n">
        <v>180000</v>
      </c>
      <c r="S910" s="64"/>
      <c r="W910" s="64"/>
      <c r="Z910" s="80"/>
      <c r="AA910" s="64"/>
      <c r="AD910" s="98"/>
      <c r="AE910" s="91" t="n">
        <v>0.69</v>
      </c>
      <c r="AF910" s="125" t="n">
        <f aca="false">N910*$AI$23/$AI$880</f>
        <v>1055604.59770115</v>
      </c>
      <c r="AG910" s="79" t="n">
        <f aca="false">O910*$AI$23/$AI$880</f>
        <v>1187555.17241379</v>
      </c>
      <c r="AH910" s="1" t="str">
        <f aca="false">IF(AC908="But Not Over",Y905,"")</f>
        <v/>
      </c>
      <c r="AI910" s="81" t="str">
        <f aca="false">IF(AC908="But Not Over",VLOOKUP(AH910,'CPI Data'!$A$19:$N$117,14),"")</f>
        <v/>
      </c>
    </row>
    <row r="911" customFormat="false" ht="12" hidden="false" customHeight="false" outlineLevel="0" collapsed="false">
      <c r="A911" s="64"/>
      <c r="E911" s="64"/>
      <c r="H911" s="64"/>
      <c r="I911" s="64"/>
      <c r="L911" s="97"/>
      <c r="M911" s="91" t="n">
        <v>0.7</v>
      </c>
      <c r="N911" s="92" t="n">
        <v>180000</v>
      </c>
      <c r="O911" s="95" t="s">
        <v>18</v>
      </c>
      <c r="S911" s="64"/>
      <c r="W911" s="64"/>
      <c r="Z911" s="80"/>
      <c r="AA911" s="64"/>
      <c r="AD911" s="98"/>
      <c r="AE911" s="91" t="n">
        <v>0.7</v>
      </c>
      <c r="AF911" s="125" t="n">
        <f aca="false">N911*$AI$23/$AI$880</f>
        <v>1187555.17241379</v>
      </c>
      <c r="AG911" s="79" t="s">
        <v>18</v>
      </c>
      <c r="AH911" s="1" t="str">
        <f aca="false">IF(AC909="But Not Over",Y906,"")</f>
        <v/>
      </c>
      <c r="AI911" s="81" t="str">
        <f aca="false">IF(AC909="But Not Over",VLOOKUP(AH911,'CPI Data'!$A$19:$N$117,14),"")</f>
        <v/>
      </c>
    </row>
    <row r="912" customFormat="false" ht="12" hidden="false" customHeight="false" outlineLevel="0" collapsed="false">
      <c r="A912" s="122" t="s">
        <v>42</v>
      </c>
      <c r="E912" s="64"/>
      <c r="H912" s="64"/>
      <c r="I912" s="64"/>
      <c r="L912" s="97"/>
      <c r="M912" s="91"/>
      <c r="N912" s="92"/>
      <c r="O912" s="95"/>
      <c r="S912" s="122" t="s">
        <v>42</v>
      </c>
      <c r="W912" s="64"/>
      <c r="Z912" s="80"/>
      <c r="AA912" s="64"/>
      <c r="AD912" s="98"/>
      <c r="AE912" s="91"/>
      <c r="AG912" s="79"/>
      <c r="AH912" s="1" t="str">
        <f aca="false">IF(AC910="But Not Over",Y907,"")</f>
        <v/>
      </c>
      <c r="AI912" s="81" t="str">
        <f aca="false">IF(AC910="But Not Over",VLOOKUP(AH912,'CPI Data'!$A$19:$N$117,14),"")</f>
        <v/>
      </c>
    </row>
    <row r="913" customFormat="false" ht="12" hidden="false" customHeight="false" outlineLevel="0" collapsed="false">
      <c r="A913" s="127"/>
      <c r="E913" s="64"/>
      <c r="H913" s="64"/>
      <c r="I913" s="64"/>
      <c r="L913" s="97"/>
      <c r="M913" s="64"/>
      <c r="S913" s="127"/>
      <c r="W913" s="64"/>
      <c r="Z913" s="80"/>
      <c r="AA913" s="64"/>
      <c r="AD913" s="98"/>
      <c r="AE913" s="64"/>
      <c r="AH913" s="1" t="str">
        <f aca="false">IF(AC911="But Not Over",Y908,"")</f>
        <v/>
      </c>
      <c r="AI913" s="81" t="str">
        <f aca="false">IF(AC911="But Not Over",VLOOKUP(AH913,'CPI Data'!$A$19:$N$117,14),"")</f>
        <v/>
      </c>
    </row>
    <row r="914" customFormat="false" ht="12.75" hidden="false" customHeight="false" outlineLevel="0" collapsed="false">
      <c r="A914" s="64"/>
      <c r="B914" s="74"/>
      <c r="C914" s="43" t="s">
        <v>7</v>
      </c>
      <c r="E914" s="64"/>
      <c r="F914" s="64"/>
      <c r="G914" s="75" t="n">
        <v>1967</v>
      </c>
      <c r="H914" s="75"/>
      <c r="I914" s="75"/>
      <c r="J914" s="74"/>
      <c r="L914" s="97"/>
      <c r="M914" s="64"/>
      <c r="N914" s="74"/>
      <c r="S914" s="64"/>
      <c r="T914" s="77"/>
      <c r="U914" s="69" t="s">
        <v>21</v>
      </c>
      <c r="W914" s="64"/>
      <c r="X914" s="82"/>
      <c r="Y914" s="75" t="n">
        <v>1967</v>
      </c>
      <c r="Z914" s="75"/>
      <c r="AA914" s="75"/>
      <c r="AB914" s="46" t="str">
        <f aca="false">CONCATENATE("CPI: ",AI919)</f>
        <v>CPI: 33.4</v>
      </c>
      <c r="AD914" s="98"/>
      <c r="AE914" s="64"/>
      <c r="AF914" s="77"/>
      <c r="AH914" s="1" t="str">
        <f aca="false">IF(AC912="But Not Over",Y909,"")</f>
        <v/>
      </c>
      <c r="AI914" s="81" t="str">
        <f aca="false">IF(AC912="But Not Over",VLOOKUP(AH914,'CPI Data'!$A$19:$N$117,14),"")</f>
        <v/>
      </c>
    </row>
    <row r="915" customFormat="false" ht="12" hidden="false" customHeight="false" outlineLevel="0" collapsed="false">
      <c r="A915" s="49"/>
      <c r="B915" s="49" t="s">
        <v>8</v>
      </c>
      <c r="C915" s="50"/>
      <c r="D915" s="50"/>
      <c r="E915" s="49"/>
      <c r="F915" s="49" t="s">
        <v>9</v>
      </c>
      <c r="G915" s="50"/>
      <c r="H915" s="49"/>
      <c r="I915" s="49"/>
      <c r="J915" s="49" t="s">
        <v>10</v>
      </c>
      <c r="K915" s="48"/>
      <c r="L915" s="48"/>
      <c r="M915" s="48"/>
      <c r="N915" s="49" t="s">
        <v>11</v>
      </c>
      <c r="O915" s="50"/>
      <c r="S915" s="49"/>
      <c r="T915" s="51" t="s">
        <v>8</v>
      </c>
      <c r="U915" s="99"/>
      <c r="V915" s="53"/>
      <c r="W915" s="49"/>
      <c r="X915" s="51" t="s">
        <v>9</v>
      </c>
      <c r="Y915" s="99"/>
      <c r="Z915" s="54"/>
      <c r="AA915" s="49"/>
      <c r="AB915" s="51" t="s">
        <v>10</v>
      </c>
      <c r="AC915" s="52"/>
      <c r="AD915" s="55"/>
      <c r="AE915" s="48"/>
      <c r="AF915" s="51" t="s">
        <v>11</v>
      </c>
      <c r="AG915" s="99"/>
      <c r="AH915" s="1" t="str">
        <f aca="false">IF(AC913="But Not Over",Y910,"")</f>
        <v/>
      </c>
      <c r="AI915" s="81" t="str">
        <f aca="false">IF(AC913="But Not Over",VLOOKUP(AH915,'CPI Data'!$A$19:$N$117,14),"")</f>
        <v/>
      </c>
    </row>
    <row r="916" customFormat="false" ht="12" hidden="false" customHeight="false" outlineLevel="0" collapsed="false">
      <c r="A916" s="56" t="s">
        <v>12</v>
      </c>
      <c r="B916" s="57" t="s">
        <v>13</v>
      </c>
      <c r="C916" s="57"/>
      <c r="D916" s="100"/>
      <c r="E916" s="56" t="s">
        <v>12</v>
      </c>
      <c r="F916" s="57" t="s">
        <v>13</v>
      </c>
      <c r="G916" s="57"/>
      <c r="H916" s="100"/>
      <c r="I916" s="56" t="s">
        <v>12</v>
      </c>
      <c r="J916" s="57" t="s">
        <v>13</v>
      </c>
      <c r="K916" s="57"/>
      <c r="L916" s="106"/>
      <c r="M916" s="56" t="s">
        <v>12</v>
      </c>
      <c r="N916" s="57" t="s">
        <v>13</v>
      </c>
      <c r="O916" s="57"/>
      <c r="S916" s="56" t="s">
        <v>12</v>
      </c>
      <c r="T916" s="58" t="s">
        <v>13</v>
      </c>
      <c r="U916" s="58"/>
      <c r="V916" s="101"/>
      <c r="W916" s="56" t="s">
        <v>12</v>
      </c>
      <c r="X916" s="58" t="s">
        <v>13</v>
      </c>
      <c r="Y916" s="58"/>
      <c r="Z916" s="101"/>
      <c r="AA916" s="56" t="s">
        <v>12</v>
      </c>
      <c r="AB916" s="58" t="s">
        <v>13</v>
      </c>
      <c r="AC916" s="58"/>
      <c r="AD916" s="107"/>
      <c r="AE916" s="56" t="s">
        <v>12</v>
      </c>
      <c r="AF916" s="58" t="s">
        <v>13</v>
      </c>
      <c r="AG916" s="58"/>
      <c r="AH916" s="1" t="str">
        <f aca="false">IF(AC914="But Not Over",Y911,"")</f>
        <v/>
      </c>
      <c r="AI916" s="81" t="str">
        <f aca="false">IF(AC914="But Not Over",VLOOKUP(AH916,'CPI Data'!$A$19:$N$117,14),"")</f>
        <v/>
      </c>
    </row>
    <row r="917" customFormat="false" ht="12" hidden="false" customHeight="false" outlineLevel="0" collapsed="false">
      <c r="A917" s="59" t="s">
        <v>14</v>
      </c>
      <c r="B917" s="60" t="s">
        <v>15</v>
      </c>
      <c r="C917" s="60" t="s">
        <v>16</v>
      </c>
      <c r="D917" s="100"/>
      <c r="E917" s="59" t="s">
        <v>14</v>
      </c>
      <c r="F917" s="60" t="s">
        <v>15</v>
      </c>
      <c r="G917" s="60" t="s">
        <v>16</v>
      </c>
      <c r="H917" s="100"/>
      <c r="I917" s="59" t="s">
        <v>14</v>
      </c>
      <c r="J917" s="60" t="s">
        <v>15</v>
      </c>
      <c r="K917" s="60" t="s">
        <v>16</v>
      </c>
      <c r="L917" s="106"/>
      <c r="M917" s="59" t="s">
        <v>14</v>
      </c>
      <c r="N917" s="60" t="s">
        <v>15</v>
      </c>
      <c r="O917" s="60" t="s">
        <v>16</v>
      </c>
      <c r="S917" s="59" t="s">
        <v>14</v>
      </c>
      <c r="T917" s="61" t="s">
        <v>15</v>
      </c>
      <c r="U917" s="61" t="s">
        <v>16</v>
      </c>
      <c r="V917" s="101"/>
      <c r="W917" s="59" t="s">
        <v>14</v>
      </c>
      <c r="X917" s="61" t="s">
        <v>15</v>
      </c>
      <c r="Y917" s="61" t="s">
        <v>16</v>
      </c>
      <c r="Z917" s="101"/>
      <c r="AA917" s="59" t="s">
        <v>14</v>
      </c>
      <c r="AB917" s="61" t="s">
        <v>15</v>
      </c>
      <c r="AC917" s="61" t="s">
        <v>16</v>
      </c>
      <c r="AD917" s="107"/>
      <c r="AE917" s="59" t="s">
        <v>14</v>
      </c>
      <c r="AF917" s="61" t="s">
        <v>15</v>
      </c>
      <c r="AG917" s="61" t="s">
        <v>16</v>
      </c>
      <c r="AH917" s="1" t="str">
        <f aca="false">IF(AC915="But Not Over",Y912,"")</f>
        <v/>
      </c>
      <c r="AI917" s="81" t="str">
        <f aca="false">IF(AC915="But Not Over",VLOOKUP(AH917,'CPI Data'!$A$19:$N$117,14),"")</f>
        <v/>
      </c>
    </row>
    <row r="918" customFormat="false" ht="12" hidden="false" customHeight="false" outlineLevel="0" collapsed="false">
      <c r="A918" s="91" t="n">
        <v>0.14</v>
      </c>
      <c r="B918" s="95" t="n">
        <v>0</v>
      </c>
      <c r="C918" s="95" t="n">
        <v>1000</v>
      </c>
      <c r="D918" s="95"/>
      <c r="E918" s="91" t="n">
        <v>0.14</v>
      </c>
      <c r="F918" s="95" t="n">
        <v>0</v>
      </c>
      <c r="G918" s="95" t="n">
        <v>500</v>
      </c>
      <c r="H918" s="102"/>
      <c r="I918" s="91"/>
      <c r="J918" s="95"/>
      <c r="K918" s="95"/>
      <c r="L918" s="104"/>
      <c r="M918" s="91" t="n">
        <v>0.14</v>
      </c>
      <c r="N918" s="95" t="n">
        <v>0</v>
      </c>
      <c r="O918" s="95" t="n">
        <v>1000</v>
      </c>
      <c r="S918" s="91" t="n">
        <v>0.14</v>
      </c>
      <c r="T918" s="79" t="n">
        <f aca="false">B918*$AI$23/$AI$919</f>
        <v>0</v>
      </c>
      <c r="U918" s="79" t="n">
        <f aca="false">C918*$AI$23/$AI$919</f>
        <v>6874.07185628743</v>
      </c>
      <c r="V918" s="84" t="n">
        <f aca="false">D918*$AI$23/$AI$919</f>
        <v>0</v>
      </c>
      <c r="W918" s="91" t="n">
        <v>0.14</v>
      </c>
      <c r="X918" s="79" t="n">
        <f aca="false">F918*$AI$23/$AI$919</f>
        <v>0</v>
      </c>
      <c r="Y918" s="79" t="n">
        <f aca="false">G918*$AI$23/$AI$919</f>
        <v>3437.03592814371</v>
      </c>
      <c r="Z918" s="84" t="n">
        <f aca="false">H918*$AI$23/$AI$919</f>
        <v>0</v>
      </c>
      <c r="AA918" s="79"/>
      <c r="AB918" s="79"/>
      <c r="AC918" s="79"/>
      <c r="AD918" s="84" t="n">
        <f aca="false">L918*$AI$23/$AI$919</f>
        <v>0</v>
      </c>
      <c r="AE918" s="91" t="n">
        <v>0.14</v>
      </c>
      <c r="AF918" s="79" t="n">
        <f aca="false">N918*$AI$23/$AI$919</f>
        <v>0</v>
      </c>
      <c r="AG918" s="79" t="n">
        <f aca="false">O918*$AI$23/$AI$919</f>
        <v>6874.07185628743</v>
      </c>
      <c r="AH918" s="1" t="str">
        <f aca="false">IF(AC916="But Not Over",Y913,"")</f>
        <v/>
      </c>
      <c r="AI918" s="81" t="str">
        <f aca="false">IF(AC916="But Not Over",VLOOKUP(AH918,'CPI Data'!$A$19:$N$117,14),"")</f>
        <v/>
      </c>
    </row>
    <row r="919" customFormat="false" ht="12" hidden="false" customHeight="false" outlineLevel="0" collapsed="false">
      <c r="A919" s="91" t="n">
        <v>0.15</v>
      </c>
      <c r="B919" s="95" t="n">
        <v>1000</v>
      </c>
      <c r="C919" s="95" t="n">
        <v>2000</v>
      </c>
      <c r="D919" s="95"/>
      <c r="E919" s="91" t="n">
        <v>0.15</v>
      </c>
      <c r="F919" s="95" t="n">
        <v>500</v>
      </c>
      <c r="G919" s="95" t="n">
        <v>1000</v>
      </c>
      <c r="H919" s="102"/>
      <c r="I919" s="91"/>
      <c r="J919" s="126" t="s">
        <v>39</v>
      </c>
      <c r="K919" s="95"/>
      <c r="L919" s="104"/>
      <c r="M919" s="91" t="n">
        <v>0.16</v>
      </c>
      <c r="N919" s="95" t="n">
        <v>1000</v>
      </c>
      <c r="O919" s="95" t="n">
        <v>2000</v>
      </c>
      <c r="S919" s="91" t="n">
        <v>0.15</v>
      </c>
      <c r="T919" s="79" t="n">
        <f aca="false">B919*$AI$23/$AI$919</f>
        <v>6874.07185628743</v>
      </c>
      <c r="U919" s="79" t="n">
        <f aca="false">C919*$AI$23/$AI$919</f>
        <v>13748.1437125749</v>
      </c>
      <c r="V919" s="84"/>
      <c r="W919" s="91" t="n">
        <v>0.15</v>
      </c>
      <c r="X919" s="79" t="n">
        <f aca="false">F919*$AI$23/$AI$919</f>
        <v>3437.03592814371</v>
      </c>
      <c r="Y919" s="79" t="n">
        <f aca="false">G919*$AI$23/$AI$919</f>
        <v>6874.07185628743</v>
      </c>
      <c r="Z919" s="80"/>
      <c r="AA919" s="91"/>
      <c r="AB919" s="77" t="s">
        <v>39</v>
      </c>
      <c r="AC919" s="79"/>
      <c r="AD919" s="105"/>
      <c r="AE919" s="91" t="n">
        <v>0.16</v>
      </c>
      <c r="AF919" s="79" t="n">
        <f aca="false">N919*$AI$23/$AI$919</f>
        <v>6874.07185628743</v>
      </c>
      <c r="AG919" s="79" t="n">
        <f aca="false">O919*$AI$23/$AI$919</f>
        <v>13748.1437125749</v>
      </c>
      <c r="AH919" s="1" t="n">
        <f aca="false">IF(AC917="But Not Over",Y914,"")</f>
        <v>1967</v>
      </c>
      <c r="AI919" s="81" t="n">
        <f aca="false">IF(AC917="But Not Over",VLOOKUP(AH919,'CPI Data'!$A$19:$N$117,14),"")</f>
        <v>33.4</v>
      </c>
    </row>
    <row r="920" customFormat="false" ht="12" hidden="false" customHeight="false" outlineLevel="0" collapsed="false">
      <c r="A920" s="91" t="n">
        <v>0.16</v>
      </c>
      <c r="B920" s="95" t="n">
        <v>2000</v>
      </c>
      <c r="C920" s="95" t="n">
        <v>3000</v>
      </c>
      <c r="D920" s="95"/>
      <c r="E920" s="91" t="n">
        <v>0.16</v>
      </c>
      <c r="F920" s="95" t="n">
        <v>1000</v>
      </c>
      <c r="G920" s="95" t="n">
        <v>1500</v>
      </c>
      <c r="H920" s="102"/>
      <c r="I920" s="91"/>
      <c r="J920" s="126" t="s">
        <v>9</v>
      </c>
      <c r="K920" s="95"/>
      <c r="L920" s="104"/>
      <c r="M920" s="91" t="n">
        <v>0.18</v>
      </c>
      <c r="N920" s="95" t="n">
        <v>2000</v>
      </c>
      <c r="O920" s="95" t="n">
        <v>4000</v>
      </c>
      <c r="S920" s="91" t="n">
        <v>0.16</v>
      </c>
      <c r="T920" s="79" t="n">
        <f aca="false">B920*$AI$23/$AI$919</f>
        <v>13748.1437125749</v>
      </c>
      <c r="U920" s="79" t="n">
        <f aca="false">C920*$AI$23/$AI$919</f>
        <v>20622.2155688623</v>
      </c>
      <c r="V920" s="84"/>
      <c r="W920" s="91" t="n">
        <v>0.16</v>
      </c>
      <c r="X920" s="79" t="n">
        <f aca="false">F920*$AI$23/$AI$919</f>
        <v>6874.07185628743</v>
      </c>
      <c r="Y920" s="79" t="n">
        <f aca="false">G920*$AI$23/$AI$919</f>
        <v>10311.1077844311</v>
      </c>
      <c r="Z920" s="80"/>
      <c r="AA920" s="91"/>
      <c r="AB920" s="77" t="s">
        <v>9</v>
      </c>
      <c r="AC920" s="79"/>
      <c r="AD920" s="105"/>
      <c r="AE920" s="91" t="n">
        <v>0.18</v>
      </c>
      <c r="AF920" s="79" t="n">
        <f aca="false">N920*$AI$23/$AI$919</f>
        <v>13748.1437125749</v>
      </c>
      <c r="AG920" s="79" t="n">
        <f aca="false">O920*$AI$23/$AI$919</f>
        <v>27496.2874251497</v>
      </c>
      <c r="AH920" s="1" t="str">
        <f aca="false">IF(AC918="But Not Over",Y915,"")</f>
        <v/>
      </c>
      <c r="AI920" s="81" t="str">
        <f aca="false">IF(AC918="But Not Over",VLOOKUP(AH920,'CPI Data'!$A$19:$N$117,14),"")</f>
        <v/>
      </c>
    </row>
    <row r="921" customFormat="false" ht="12" hidden="false" customHeight="false" outlineLevel="0" collapsed="false">
      <c r="A921" s="91" t="n">
        <v>0.17</v>
      </c>
      <c r="B921" s="95" t="n">
        <v>3000</v>
      </c>
      <c r="C921" s="95" t="n">
        <v>4000</v>
      </c>
      <c r="D921" s="95"/>
      <c r="E921" s="91" t="n">
        <v>0.17</v>
      </c>
      <c r="F921" s="95" t="n">
        <v>1500</v>
      </c>
      <c r="G921" s="95" t="n">
        <v>2000</v>
      </c>
      <c r="H921" s="102"/>
      <c r="I921" s="91"/>
      <c r="J921" s="95"/>
      <c r="K921" s="95"/>
      <c r="L921" s="104"/>
      <c r="M921" s="91" t="n">
        <v>0.2</v>
      </c>
      <c r="N921" s="95" t="n">
        <v>4000</v>
      </c>
      <c r="O921" s="95" t="n">
        <v>6000</v>
      </c>
      <c r="S921" s="91" t="n">
        <v>0.17</v>
      </c>
      <c r="T921" s="79" t="n">
        <f aca="false">B921*$AI$23/$AI$919</f>
        <v>20622.2155688623</v>
      </c>
      <c r="U921" s="79" t="n">
        <f aca="false">C921*$AI$23/$AI$919</f>
        <v>27496.2874251497</v>
      </c>
      <c r="V921" s="84"/>
      <c r="W921" s="91" t="n">
        <v>0.17</v>
      </c>
      <c r="X921" s="79" t="n">
        <f aca="false">F921*$AI$23/$AI$919</f>
        <v>10311.1077844311</v>
      </c>
      <c r="Y921" s="79" t="n">
        <f aca="false">G921*$AI$23/$AI$919</f>
        <v>13748.1437125749</v>
      </c>
      <c r="Z921" s="80"/>
      <c r="AA921" s="91"/>
      <c r="AB921" s="79"/>
      <c r="AC921" s="79"/>
      <c r="AD921" s="105"/>
      <c r="AE921" s="91" t="n">
        <v>0.2</v>
      </c>
      <c r="AF921" s="79" t="n">
        <f aca="false">N921*$AI$23/$AI$919</f>
        <v>27496.2874251497</v>
      </c>
      <c r="AG921" s="79" t="n">
        <f aca="false">O921*$AI$23/$AI$919</f>
        <v>41244.4311377246</v>
      </c>
      <c r="AH921" s="1" t="str">
        <f aca="false">IF(AC919="But Not Over",Y916,"")</f>
        <v/>
      </c>
      <c r="AI921" s="81" t="str">
        <f aca="false">IF(AC919="But Not Over",VLOOKUP(AH921,'CPI Data'!$A$19:$N$117,14),"")</f>
        <v/>
      </c>
    </row>
    <row r="922" customFormat="false" ht="12" hidden="false" customHeight="false" outlineLevel="0" collapsed="false">
      <c r="A922" s="91" t="n">
        <v>0.19</v>
      </c>
      <c r="B922" s="95" t="n">
        <v>4000</v>
      </c>
      <c r="C922" s="95" t="n">
        <v>8000</v>
      </c>
      <c r="D922" s="95"/>
      <c r="E922" s="91" t="n">
        <v>0.19</v>
      </c>
      <c r="F922" s="95" t="n">
        <v>2000</v>
      </c>
      <c r="G922" s="95" t="n">
        <v>4000</v>
      </c>
      <c r="H922" s="102"/>
      <c r="I922" s="91"/>
      <c r="J922" s="95"/>
      <c r="K922" s="95"/>
      <c r="L922" s="104"/>
      <c r="M922" s="91" t="n">
        <v>0.22</v>
      </c>
      <c r="N922" s="95" t="n">
        <v>6000</v>
      </c>
      <c r="O922" s="95" t="n">
        <v>8000</v>
      </c>
      <c r="S922" s="91" t="n">
        <v>0.19</v>
      </c>
      <c r="T922" s="79" t="n">
        <f aca="false">B922*$AI$23/$AI$919</f>
        <v>27496.2874251497</v>
      </c>
      <c r="U922" s="79" t="n">
        <f aca="false">C922*$AI$23/$AI$919</f>
        <v>54992.5748502994</v>
      </c>
      <c r="V922" s="84"/>
      <c r="W922" s="91" t="n">
        <v>0.19</v>
      </c>
      <c r="X922" s="79" t="n">
        <f aca="false">F922*$AI$23/$AI$919</f>
        <v>13748.1437125749</v>
      </c>
      <c r="Y922" s="79" t="n">
        <f aca="false">G922*$AI$23/$AI$919</f>
        <v>27496.2874251497</v>
      </c>
      <c r="Z922" s="80"/>
      <c r="AA922" s="91"/>
      <c r="AB922" s="79"/>
      <c r="AC922" s="79"/>
      <c r="AD922" s="105"/>
      <c r="AE922" s="91" t="n">
        <v>0.22</v>
      </c>
      <c r="AF922" s="79" t="n">
        <f aca="false">N922*$AI$23/$AI$919</f>
        <v>41244.4311377246</v>
      </c>
      <c r="AG922" s="79" t="n">
        <f aca="false">O922*$AI$23/$AI$919</f>
        <v>54992.5748502994</v>
      </c>
      <c r="AH922" s="1" t="str">
        <f aca="false">IF(AC920="But Not Over",Y917,"")</f>
        <v/>
      </c>
      <c r="AI922" s="81" t="str">
        <f aca="false">IF(AC920="But Not Over",VLOOKUP(AH922,'CPI Data'!$A$19:$N$117,14),"")</f>
        <v/>
      </c>
    </row>
    <row r="923" customFormat="false" ht="12" hidden="false" customHeight="false" outlineLevel="0" collapsed="false">
      <c r="A923" s="91" t="n">
        <v>0.22</v>
      </c>
      <c r="B923" s="95" t="n">
        <v>8000</v>
      </c>
      <c r="C923" s="95" t="n">
        <v>12000</v>
      </c>
      <c r="D923" s="95"/>
      <c r="E923" s="91" t="n">
        <v>0.22</v>
      </c>
      <c r="F923" s="95" t="n">
        <v>4000</v>
      </c>
      <c r="G923" s="95" t="n">
        <v>6000</v>
      </c>
      <c r="H923" s="102"/>
      <c r="I923" s="91"/>
      <c r="J923" s="95"/>
      <c r="K923" s="95"/>
      <c r="L923" s="104"/>
      <c r="M923" s="91" t="n">
        <v>0.25</v>
      </c>
      <c r="N923" s="95" t="n">
        <v>8000</v>
      </c>
      <c r="O923" s="95" t="n">
        <v>10000</v>
      </c>
      <c r="S923" s="91" t="n">
        <v>0.22</v>
      </c>
      <c r="T923" s="79" t="n">
        <f aca="false">B923*$AI$23/$AI$919</f>
        <v>54992.5748502994</v>
      </c>
      <c r="U923" s="79" t="n">
        <f aca="false">C923*$AI$23/$AI$919</f>
        <v>82488.8622754491</v>
      </c>
      <c r="V923" s="84"/>
      <c r="W923" s="91" t="n">
        <v>0.22</v>
      </c>
      <c r="X923" s="79" t="n">
        <f aca="false">F923*$AI$23/$AI$919</f>
        <v>27496.2874251497</v>
      </c>
      <c r="Y923" s="79" t="n">
        <f aca="false">G923*$AI$23/$AI$919</f>
        <v>41244.4311377246</v>
      </c>
      <c r="Z923" s="80"/>
      <c r="AA923" s="91"/>
      <c r="AB923" s="79"/>
      <c r="AC923" s="79"/>
      <c r="AD923" s="105"/>
      <c r="AE923" s="91" t="n">
        <v>0.25</v>
      </c>
      <c r="AF923" s="79" t="n">
        <f aca="false">N923*$AI$23/$AI$919</f>
        <v>54992.5748502994</v>
      </c>
      <c r="AG923" s="79" t="n">
        <f aca="false">O923*$AI$23/$AI$919</f>
        <v>68740.7185628743</v>
      </c>
      <c r="AH923" s="1" t="str">
        <f aca="false">IF(AC921="But Not Over",Y918,"")</f>
        <v/>
      </c>
      <c r="AI923" s="81" t="str">
        <f aca="false">IF(AC921="But Not Over",VLOOKUP(AH923,'CPI Data'!$A$19:$N$117,14),"")</f>
        <v/>
      </c>
    </row>
    <row r="924" customFormat="false" ht="12" hidden="false" customHeight="false" outlineLevel="0" collapsed="false">
      <c r="A924" s="91" t="n">
        <v>0.25</v>
      </c>
      <c r="B924" s="95" t="n">
        <v>12000</v>
      </c>
      <c r="C924" s="95" t="n">
        <v>16000</v>
      </c>
      <c r="D924" s="95"/>
      <c r="E924" s="91" t="n">
        <v>0.25</v>
      </c>
      <c r="F924" s="95" t="n">
        <v>6000</v>
      </c>
      <c r="G924" s="95" t="n">
        <v>8000</v>
      </c>
      <c r="H924" s="102"/>
      <c r="I924" s="91"/>
      <c r="J924" s="95"/>
      <c r="K924" s="95"/>
      <c r="L924" s="104"/>
      <c r="M924" s="91" t="n">
        <v>0.27</v>
      </c>
      <c r="N924" s="95" t="n">
        <v>10000</v>
      </c>
      <c r="O924" s="95" t="n">
        <v>12000</v>
      </c>
      <c r="S924" s="91" t="n">
        <v>0.25</v>
      </c>
      <c r="T924" s="79" t="n">
        <f aca="false">B924*$AI$23/$AI$919</f>
        <v>82488.8622754491</v>
      </c>
      <c r="U924" s="79" t="n">
        <f aca="false">C924*$AI$23/$AI$919</f>
        <v>109985.149700599</v>
      </c>
      <c r="V924" s="84"/>
      <c r="W924" s="91" t="n">
        <v>0.25</v>
      </c>
      <c r="X924" s="79" t="n">
        <f aca="false">F924*$AI$23/$AI$919</f>
        <v>41244.4311377246</v>
      </c>
      <c r="Y924" s="79" t="n">
        <f aca="false">G924*$AI$23/$AI$919</f>
        <v>54992.5748502994</v>
      </c>
      <c r="Z924" s="80"/>
      <c r="AA924" s="91"/>
      <c r="AB924" s="79"/>
      <c r="AC924" s="79"/>
      <c r="AD924" s="105"/>
      <c r="AE924" s="91" t="n">
        <v>0.27</v>
      </c>
      <c r="AF924" s="79" t="n">
        <f aca="false">N924*$AI$23/$AI$919</f>
        <v>68740.7185628743</v>
      </c>
      <c r="AG924" s="79" t="n">
        <f aca="false">O924*$AI$23/$AI$919</f>
        <v>82488.8622754491</v>
      </c>
      <c r="AH924" s="1" t="str">
        <f aca="false">IF(AC922="But Not Over",Y919,"")</f>
        <v/>
      </c>
      <c r="AI924" s="81" t="str">
        <f aca="false">IF(AC922="But Not Over",VLOOKUP(AH924,'CPI Data'!$A$19:$N$117,14),"")</f>
        <v/>
      </c>
    </row>
    <row r="925" customFormat="false" ht="12" hidden="false" customHeight="false" outlineLevel="0" collapsed="false">
      <c r="A925" s="91" t="n">
        <v>0.28</v>
      </c>
      <c r="B925" s="95" t="n">
        <v>16000</v>
      </c>
      <c r="C925" s="95" t="n">
        <v>20000</v>
      </c>
      <c r="D925" s="95"/>
      <c r="E925" s="91" t="n">
        <v>0.28</v>
      </c>
      <c r="F925" s="95" t="n">
        <v>8000</v>
      </c>
      <c r="G925" s="95" t="n">
        <v>10000</v>
      </c>
      <c r="H925" s="102"/>
      <c r="I925" s="91"/>
      <c r="J925" s="95"/>
      <c r="K925" s="95"/>
      <c r="L925" s="104"/>
      <c r="M925" s="91" t="n">
        <v>0.31</v>
      </c>
      <c r="N925" s="95" t="n">
        <v>12000</v>
      </c>
      <c r="O925" s="95" t="n">
        <v>14000</v>
      </c>
      <c r="S925" s="91" t="n">
        <v>0.28</v>
      </c>
      <c r="T925" s="79" t="n">
        <f aca="false">B925*$AI$23/$AI$919</f>
        <v>109985.149700599</v>
      </c>
      <c r="U925" s="79" t="n">
        <f aca="false">C925*$AI$23/$AI$919</f>
        <v>137481.437125749</v>
      </c>
      <c r="V925" s="84"/>
      <c r="W925" s="91" t="n">
        <v>0.28</v>
      </c>
      <c r="X925" s="79" t="n">
        <f aca="false">F925*$AI$23/$AI$919</f>
        <v>54992.5748502994</v>
      </c>
      <c r="Y925" s="79" t="n">
        <f aca="false">G925*$AI$23/$AI$919</f>
        <v>68740.7185628743</v>
      </c>
      <c r="Z925" s="80"/>
      <c r="AA925" s="91"/>
      <c r="AB925" s="79"/>
      <c r="AC925" s="79"/>
      <c r="AD925" s="105"/>
      <c r="AE925" s="91" t="n">
        <v>0.31</v>
      </c>
      <c r="AF925" s="79" t="n">
        <f aca="false">N925*$AI$23/$AI$919</f>
        <v>82488.8622754491</v>
      </c>
      <c r="AG925" s="79" t="n">
        <f aca="false">O925*$AI$23/$AI$919</f>
        <v>96237.005988024</v>
      </c>
      <c r="AH925" s="1" t="str">
        <f aca="false">IF(AC923="But Not Over",Y920,"")</f>
        <v/>
      </c>
      <c r="AI925" s="81" t="str">
        <f aca="false">IF(AC923="But Not Over",VLOOKUP(AH925,'CPI Data'!$A$19:$N$117,14),"")</f>
        <v/>
      </c>
    </row>
    <row r="926" customFormat="false" ht="12" hidden="false" customHeight="false" outlineLevel="0" collapsed="false">
      <c r="A926" s="91" t="n">
        <v>0.32</v>
      </c>
      <c r="B926" s="95" t="n">
        <v>20000</v>
      </c>
      <c r="C926" s="95" t="n">
        <v>24000</v>
      </c>
      <c r="D926" s="95"/>
      <c r="E926" s="91" t="n">
        <v>0.32</v>
      </c>
      <c r="F926" s="95" t="n">
        <v>10000</v>
      </c>
      <c r="G926" s="95" t="n">
        <v>12000</v>
      </c>
      <c r="H926" s="102"/>
      <c r="I926" s="91"/>
      <c r="J926" s="95"/>
      <c r="K926" s="95"/>
      <c r="L926" s="104"/>
      <c r="M926" s="91" t="n">
        <v>0.32</v>
      </c>
      <c r="N926" s="95" t="n">
        <v>14000</v>
      </c>
      <c r="O926" s="95" t="n">
        <v>16000</v>
      </c>
      <c r="S926" s="91" t="n">
        <v>0.32</v>
      </c>
      <c r="T926" s="79" t="n">
        <f aca="false">B926*$AI$23/$AI$919</f>
        <v>137481.437125749</v>
      </c>
      <c r="U926" s="79" t="n">
        <f aca="false">C926*$AI$23/$AI$919</f>
        <v>164977.724550898</v>
      </c>
      <c r="V926" s="84"/>
      <c r="W926" s="91" t="n">
        <v>0.32</v>
      </c>
      <c r="X926" s="79" t="n">
        <f aca="false">F926*$AI$23/$AI$919</f>
        <v>68740.7185628743</v>
      </c>
      <c r="Y926" s="79" t="n">
        <f aca="false">G926*$AI$23/$AI$919</f>
        <v>82488.8622754491</v>
      </c>
      <c r="Z926" s="80"/>
      <c r="AA926" s="91"/>
      <c r="AB926" s="79"/>
      <c r="AC926" s="79"/>
      <c r="AD926" s="105"/>
      <c r="AE926" s="91" t="n">
        <v>0.32</v>
      </c>
      <c r="AF926" s="79" t="n">
        <f aca="false">N926*$AI$23/$AI$919</f>
        <v>96237.005988024</v>
      </c>
      <c r="AG926" s="79" t="n">
        <f aca="false">O926*$AI$23/$AI$919</f>
        <v>109985.149700599</v>
      </c>
      <c r="AH926" s="1" t="str">
        <f aca="false">IF(AC924="But Not Over",Y921,"")</f>
        <v/>
      </c>
      <c r="AI926" s="81" t="str">
        <f aca="false">IF(AC924="But Not Over",VLOOKUP(AH926,'CPI Data'!$A$19:$N$117,14),"")</f>
        <v/>
      </c>
    </row>
    <row r="927" customFormat="false" ht="12" hidden="false" customHeight="false" outlineLevel="0" collapsed="false">
      <c r="A927" s="91" t="n">
        <v>0.36</v>
      </c>
      <c r="B927" s="95" t="n">
        <v>24000</v>
      </c>
      <c r="C927" s="95" t="n">
        <v>28000</v>
      </c>
      <c r="D927" s="95"/>
      <c r="E927" s="91" t="n">
        <v>0.36</v>
      </c>
      <c r="F927" s="95" t="n">
        <v>12000</v>
      </c>
      <c r="G927" s="95" t="n">
        <v>14000</v>
      </c>
      <c r="H927" s="102"/>
      <c r="I927" s="91"/>
      <c r="J927" s="95"/>
      <c r="K927" s="95"/>
      <c r="L927" s="104"/>
      <c r="M927" s="91" t="n">
        <v>0.35</v>
      </c>
      <c r="N927" s="95" t="n">
        <v>16000</v>
      </c>
      <c r="O927" s="95" t="n">
        <v>18000</v>
      </c>
      <c r="S927" s="91" t="n">
        <v>0.36</v>
      </c>
      <c r="T927" s="79" t="n">
        <f aca="false">B927*$AI$23/$AI$919</f>
        <v>164977.724550898</v>
      </c>
      <c r="U927" s="79" t="n">
        <f aca="false">C927*$AI$23/$AI$919</f>
        <v>192474.011976048</v>
      </c>
      <c r="V927" s="84"/>
      <c r="W927" s="91" t="n">
        <v>0.36</v>
      </c>
      <c r="X927" s="79" t="n">
        <f aca="false">F927*$AI$23/$AI$919</f>
        <v>82488.8622754491</v>
      </c>
      <c r="Y927" s="79" t="n">
        <f aca="false">G927*$AI$23/$AI$919</f>
        <v>96237.005988024</v>
      </c>
      <c r="Z927" s="80"/>
      <c r="AA927" s="91"/>
      <c r="AB927" s="79"/>
      <c r="AC927" s="79"/>
      <c r="AD927" s="105"/>
      <c r="AE927" s="91" t="n">
        <v>0.35</v>
      </c>
      <c r="AF927" s="79" t="n">
        <f aca="false">N927*$AI$23/$AI$919</f>
        <v>109985.149700599</v>
      </c>
      <c r="AG927" s="79" t="n">
        <f aca="false">O927*$AI$23/$AI$919</f>
        <v>123733.293413174</v>
      </c>
      <c r="AH927" s="1" t="str">
        <f aca="false">IF(AC925="But Not Over",Y922,"")</f>
        <v/>
      </c>
      <c r="AI927" s="81" t="str">
        <f aca="false">IF(AC925="But Not Over",VLOOKUP(AH927,'CPI Data'!$A$19:$N$117,14),"")</f>
        <v/>
      </c>
    </row>
    <row r="928" customFormat="false" ht="12" hidden="false" customHeight="false" outlineLevel="0" collapsed="false">
      <c r="A928" s="91" t="n">
        <v>0.39</v>
      </c>
      <c r="B928" s="95" t="n">
        <v>28000</v>
      </c>
      <c r="C928" s="95" t="n">
        <v>32000</v>
      </c>
      <c r="D928" s="95"/>
      <c r="E928" s="91" t="n">
        <v>0.39</v>
      </c>
      <c r="F928" s="95" t="n">
        <v>14000</v>
      </c>
      <c r="G928" s="95" t="n">
        <v>16000</v>
      </c>
      <c r="H928" s="102"/>
      <c r="I928" s="91"/>
      <c r="J928" s="95"/>
      <c r="K928" s="95"/>
      <c r="L928" s="104"/>
      <c r="M928" s="91" t="n">
        <v>0.36</v>
      </c>
      <c r="N928" s="95" t="n">
        <v>18000</v>
      </c>
      <c r="O928" s="95" t="n">
        <v>20000</v>
      </c>
      <c r="S928" s="91" t="n">
        <v>0.39</v>
      </c>
      <c r="T928" s="79" t="n">
        <f aca="false">B928*$AI$23/$AI$919</f>
        <v>192474.011976048</v>
      </c>
      <c r="U928" s="79" t="n">
        <f aca="false">C928*$AI$23/$AI$919</f>
        <v>219970.299401198</v>
      </c>
      <c r="V928" s="84"/>
      <c r="W928" s="91" t="n">
        <v>0.39</v>
      </c>
      <c r="X928" s="79" t="n">
        <f aca="false">F928*$AI$23/$AI$919</f>
        <v>96237.005988024</v>
      </c>
      <c r="Y928" s="79" t="n">
        <f aca="false">G928*$AI$23/$AI$919</f>
        <v>109985.149700599</v>
      </c>
      <c r="Z928" s="80"/>
      <c r="AA928" s="91"/>
      <c r="AB928" s="79"/>
      <c r="AC928" s="79"/>
      <c r="AD928" s="105"/>
      <c r="AE928" s="91" t="n">
        <v>0.36</v>
      </c>
      <c r="AF928" s="79" t="n">
        <f aca="false">N928*$AI$23/$AI$919</f>
        <v>123733.293413174</v>
      </c>
      <c r="AG928" s="79" t="n">
        <f aca="false">O928*$AI$23/$AI$919</f>
        <v>137481.437125749</v>
      </c>
      <c r="AH928" s="1" t="str">
        <f aca="false">IF(AC926="But Not Over",Y923,"")</f>
        <v/>
      </c>
      <c r="AI928" s="81" t="str">
        <f aca="false">IF(AC926="But Not Over",VLOOKUP(AH928,'CPI Data'!$A$19:$N$117,14),"")</f>
        <v/>
      </c>
    </row>
    <row r="929" customFormat="false" ht="12" hidden="false" customHeight="false" outlineLevel="0" collapsed="false">
      <c r="A929" s="91" t="n">
        <v>0.42</v>
      </c>
      <c r="B929" s="95" t="n">
        <v>32000</v>
      </c>
      <c r="C929" s="95" t="n">
        <v>36000</v>
      </c>
      <c r="D929" s="95"/>
      <c r="E929" s="91" t="n">
        <v>0.42</v>
      </c>
      <c r="F929" s="95" t="n">
        <v>16000</v>
      </c>
      <c r="G929" s="95" t="n">
        <v>18000</v>
      </c>
      <c r="H929" s="102"/>
      <c r="I929" s="91"/>
      <c r="J929" s="95"/>
      <c r="K929" s="95"/>
      <c r="L929" s="104"/>
      <c r="M929" s="91" t="n">
        <v>0.4</v>
      </c>
      <c r="N929" s="95" t="n">
        <v>20000</v>
      </c>
      <c r="O929" s="95" t="n">
        <v>22000</v>
      </c>
      <c r="S929" s="91" t="n">
        <v>0.42</v>
      </c>
      <c r="T929" s="79" t="n">
        <f aca="false">B929*$AI$23/$AI$919</f>
        <v>219970.299401198</v>
      </c>
      <c r="U929" s="79" t="n">
        <f aca="false">C929*$AI$23/$AI$919</f>
        <v>247466.586826347</v>
      </c>
      <c r="V929" s="84"/>
      <c r="W929" s="91" t="n">
        <v>0.42</v>
      </c>
      <c r="X929" s="79" t="n">
        <f aca="false">F929*$AI$23/$AI$919</f>
        <v>109985.149700599</v>
      </c>
      <c r="Y929" s="79" t="n">
        <f aca="false">G929*$AI$23/$AI$919</f>
        <v>123733.293413174</v>
      </c>
      <c r="Z929" s="80"/>
      <c r="AA929" s="91"/>
      <c r="AB929" s="79"/>
      <c r="AC929" s="79"/>
      <c r="AD929" s="105"/>
      <c r="AE929" s="91" t="n">
        <v>0.4</v>
      </c>
      <c r="AF929" s="79" t="n">
        <f aca="false">N929*$AI$23/$AI$919</f>
        <v>137481.437125749</v>
      </c>
      <c r="AG929" s="79" t="n">
        <f aca="false">O929*$AI$23/$AI$919</f>
        <v>151229.580838323</v>
      </c>
      <c r="AH929" s="1" t="str">
        <f aca="false">IF(AC927="But Not Over",Y924,"")</f>
        <v/>
      </c>
      <c r="AI929" s="81" t="str">
        <f aca="false">IF(AC927="But Not Over",VLOOKUP(AH929,'CPI Data'!$A$19:$N$117,14),"")</f>
        <v/>
      </c>
    </row>
    <row r="930" customFormat="false" ht="12" hidden="false" customHeight="false" outlineLevel="0" collapsed="false">
      <c r="A930" s="91" t="n">
        <v>0.45</v>
      </c>
      <c r="B930" s="95" t="n">
        <v>36000</v>
      </c>
      <c r="C930" s="92" t="n">
        <v>40000</v>
      </c>
      <c r="D930" s="92"/>
      <c r="E930" s="91" t="n">
        <v>0.45</v>
      </c>
      <c r="F930" s="95" t="n">
        <v>18000</v>
      </c>
      <c r="G930" s="92" t="n">
        <v>20000</v>
      </c>
      <c r="H930" s="102"/>
      <c r="I930" s="91"/>
      <c r="J930" s="95"/>
      <c r="K930" s="92"/>
      <c r="L930" s="103"/>
      <c r="M930" s="91" t="n">
        <v>0.41</v>
      </c>
      <c r="N930" s="95" t="n">
        <v>22000</v>
      </c>
      <c r="O930" s="92" t="n">
        <v>24000</v>
      </c>
      <c r="S930" s="91" t="n">
        <v>0.45</v>
      </c>
      <c r="T930" s="79" t="n">
        <f aca="false">B930*$AI$23/$AI$919</f>
        <v>247466.586826347</v>
      </c>
      <c r="U930" s="79" t="n">
        <f aca="false">C930*$AI$23/$AI$919</f>
        <v>274962.874251497</v>
      </c>
      <c r="W930" s="91" t="n">
        <v>0.45</v>
      </c>
      <c r="X930" s="79" t="n">
        <f aca="false">F930*$AI$23/$AI$919</f>
        <v>123733.293413174</v>
      </c>
      <c r="Y930" s="79" t="n">
        <f aca="false">G930*$AI$23/$AI$919</f>
        <v>137481.437125749</v>
      </c>
      <c r="Z930" s="80"/>
      <c r="AA930" s="91"/>
      <c r="AB930" s="79"/>
      <c r="AD930" s="98"/>
      <c r="AE930" s="91" t="n">
        <v>0.41</v>
      </c>
      <c r="AF930" s="79" t="n">
        <f aca="false">N930*$AI$23/$AI$919</f>
        <v>151229.580838323</v>
      </c>
      <c r="AG930" s="79" t="n">
        <f aca="false">O930*$AI$23/$AI$919</f>
        <v>164977.724550898</v>
      </c>
      <c r="AH930" s="1" t="str">
        <f aca="false">IF(AC928="But Not Over",Y925,"")</f>
        <v/>
      </c>
      <c r="AI930" s="81" t="str">
        <f aca="false">IF(AC928="But Not Over",VLOOKUP(AH930,'CPI Data'!$A$19:$N$117,14),"")</f>
        <v/>
      </c>
    </row>
    <row r="931" customFormat="false" ht="12" hidden="false" customHeight="false" outlineLevel="0" collapsed="false">
      <c r="A931" s="91" t="n">
        <v>0.48</v>
      </c>
      <c r="B931" s="92" t="n">
        <v>40000</v>
      </c>
      <c r="C931" s="92" t="n">
        <v>44000</v>
      </c>
      <c r="D931" s="92"/>
      <c r="E931" s="91" t="n">
        <v>0.48</v>
      </c>
      <c r="F931" s="92" t="n">
        <v>20000</v>
      </c>
      <c r="G931" s="92" t="n">
        <v>22000</v>
      </c>
      <c r="H931" s="102"/>
      <c r="I931" s="91"/>
      <c r="J931" s="92"/>
      <c r="K931" s="92"/>
      <c r="L931" s="103"/>
      <c r="M931" s="91" t="n">
        <v>0.43</v>
      </c>
      <c r="N931" s="92" t="n">
        <v>24000</v>
      </c>
      <c r="O931" s="92" t="n">
        <v>26000</v>
      </c>
      <c r="S931" s="91" t="n">
        <v>0.48</v>
      </c>
      <c r="T931" s="79" t="n">
        <f aca="false">B931*$AI$23/$AI$919</f>
        <v>274962.874251497</v>
      </c>
      <c r="U931" s="79" t="n">
        <f aca="false">C931*$AI$23/$AI$919</f>
        <v>302459.161676647</v>
      </c>
      <c r="W931" s="91" t="n">
        <v>0.48</v>
      </c>
      <c r="X931" s="79" t="n">
        <f aca="false">F931*$AI$23/$AI$919</f>
        <v>137481.437125749</v>
      </c>
      <c r="Y931" s="79" t="n">
        <f aca="false">G931*$AI$23/$AI$919</f>
        <v>151229.580838323</v>
      </c>
      <c r="Z931" s="80"/>
      <c r="AA931" s="91"/>
      <c r="AD931" s="98"/>
      <c r="AE931" s="91" t="n">
        <v>0.43</v>
      </c>
      <c r="AF931" s="79" t="n">
        <f aca="false">N931*$AI$23/$AI$919</f>
        <v>164977.724550898</v>
      </c>
      <c r="AG931" s="79" t="n">
        <f aca="false">O931*$AI$23/$AI$919</f>
        <v>178725.868263473</v>
      </c>
      <c r="AH931" s="1" t="str">
        <f aca="false">IF(AC929="But Not Over",Y926,"")</f>
        <v/>
      </c>
      <c r="AI931" s="81" t="str">
        <f aca="false">IF(AC929="But Not Over",VLOOKUP(AH931,'CPI Data'!$A$19:$N$117,14),"")</f>
        <v/>
      </c>
    </row>
    <row r="932" customFormat="false" ht="12" hidden="false" customHeight="false" outlineLevel="0" collapsed="false">
      <c r="A932" s="91" t="n">
        <v>0.5</v>
      </c>
      <c r="B932" s="92" t="n">
        <v>44000</v>
      </c>
      <c r="C932" s="92" t="n">
        <v>52000</v>
      </c>
      <c r="D932" s="92"/>
      <c r="E932" s="91" t="n">
        <v>0.5</v>
      </c>
      <c r="F932" s="92" t="n">
        <v>22000</v>
      </c>
      <c r="G932" s="92" t="n">
        <v>26000</v>
      </c>
      <c r="H932" s="102"/>
      <c r="I932" s="91"/>
      <c r="J932" s="92"/>
      <c r="K932" s="92"/>
      <c r="L932" s="103"/>
      <c r="M932" s="91" t="n">
        <v>0.45</v>
      </c>
      <c r="N932" s="92" t="n">
        <v>26000</v>
      </c>
      <c r="O932" s="92" t="n">
        <v>28000</v>
      </c>
      <c r="S932" s="91" t="n">
        <v>0.5</v>
      </c>
      <c r="T932" s="79" t="n">
        <f aca="false">B932*$AI$23/$AI$919</f>
        <v>302459.161676647</v>
      </c>
      <c r="U932" s="79" t="n">
        <f aca="false">C932*$AI$23/$AI$919</f>
        <v>357451.736526946</v>
      </c>
      <c r="W932" s="91" t="n">
        <v>0.5</v>
      </c>
      <c r="X932" s="79" t="n">
        <f aca="false">F932*$AI$23/$AI$919</f>
        <v>151229.580838323</v>
      </c>
      <c r="Y932" s="79" t="n">
        <f aca="false">G932*$AI$23/$AI$919</f>
        <v>178725.868263473</v>
      </c>
      <c r="Z932" s="80"/>
      <c r="AA932" s="91"/>
      <c r="AD932" s="98"/>
      <c r="AE932" s="91" t="n">
        <v>0.45</v>
      </c>
      <c r="AF932" s="79" t="n">
        <f aca="false">N932*$AI$23/$AI$919</f>
        <v>178725.868263473</v>
      </c>
      <c r="AG932" s="79" t="n">
        <f aca="false">O932*$AI$23/$AI$919</f>
        <v>192474.011976048</v>
      </c>
      <c r="AH932" s="1" t="str">
        <f aca="false">IF(AC930="But Not Over",Y927,"")</f>
        <v/>
      </c>
      <c r="AI932" s="81" t="str">
        <f aca="false">IF(AC930="But Not Over",VLOOKUP(AH932,'CPI Data'!$A$19:$N$117,14),"")</f>
        <v/>
      </c>
    </row>
    <row r="933" customFormat="false" ht="12" hidden="false" customHeight="false" outlineLevel="0" collapsed="false">
      <c r="A933" s="91" t="n">
        <v>0.53</v>
      </c>
      <c r="B933" s="92" t="n">
        <v>52000</v>
      </c>
      <c r="C933" s="92" t="n">
        <v>64000</v>
      </c>
      <c r="D933" s="95"/>
      <c r="E933" s="91" t="n">
        <v>0.53</v>
      </c>
      <c r="F933" s="92" t="n">
        <v>26000</v>
      </c>
      <c r="G933" s="92" t="n">
        <v>32000</v>
      </c>
      <c r="H933" s="102"/>
      <c r="I933" s="91"/>
      <c r="J933" s="92"/>
      <c r="K933" s="92"/>
      <c r="L933" s="104"/>
      <c r="M933" s="91" t="n">
        <v>0.46</v>
      </c>
      <c r="N933" s="92" t="n">
        <v>28000</v>
      </c>
      <c r="O933" s="92" t="n">
        <v>32000</v>
      </c>
      <c r="S933" s="91" t="n">
        <v>0.53</v>
      </c>
      <c r="T933" s="79" t="n">
        <f aca="false">B933*$AI$23/$AI$919</f>
        <v>357451.736526946</v>
      </c>
      <c r="U933" s="79" t="n">
        <f aca="false">C933*$AI$23/$AI$919</f>
        <v>439940.598802395</v>
      </c>
      <c r="V933" s="84"/>
      <c r="W933" s="91" t="n">
        <v>0.53</v>
      </c>
      <c r="X933" s="79" t="n">
        <f aca="false">F933*$AI$23/$AI$919</f>
        <v>178725.868263473</v>
      </c>
      <c r="Y933" s="79" t="n">
        <f aca="false">G933*$AI$23/$AI$919</f>
        <v>219970.299401198</v>
      </c>
      <c r="Z933" s="80"/>
      <c r="AA933" s="91"/>
      <c r="AD933" s="105"/>
      <c r="AE933" s="91" t="n">
        <v>0.46</v>
      </c>
      <c r="AF933" s="79" t="n">
        <f aca="false">N933*$AI$23/$AI$919</f>
        <v>192474.011976048</v>
      </c>
      <c r="AG933" s="79" t="n">
        <f aca="false">O933*$AI$23/$AI$919</f>
        <v>219970.299401198</v>
      </c>
      <c r="AH933" s="1" t="str">
        <f aca="false">IF(AC931="But Not Over",Y928,"")</f>
        <v/>
      </c>
      <c r="AI933" s="81" t="str">
        <f aca="false">IF(AC931="But Not Over",VLOOKUP(AH933,'CPI Data'!$A$19:$N$117,14),"")</f>
        <v/>
      </c>
    </row>
    <row r="934" customFormat="false" ht="12" hidden="false" customHeight="false" outlineLevel="0" collapsed="false">
      <c r="A934" s="91" t="n">
        <v>0.55</v>
      </c>
      <c r="B934" s="92" t="n">
        <v>64000</v>
      </c>
      <c r="C934" s="92" t="n">
        <v>76000</v>
      </c>
      <c r="E934" s="91" t="n">
        <v>0.55</v>
      </c>
      <c r="F934" s="92" t="n">
        <v>32000</v>
      </c>
      <c r="G934" s="92" t="n">
        <v>38000</v>
      </c>
      <c r="H934" s="64"/>
      <c r="I934" s="91"/>
      <c r="J934" s="92"/>
      <c r="K934" s="92"/>
      <c r="L934" s="97"/>
      <c r="M934" s="91" t="n">
        <v>0.48</v>
      </c>
      <c r="N934" s="92" t="n">
        <v>32000</v>
      </c>
      <c r="O934" s="92" t="n">
        <v>36000</v>
      </c>
      <c r="S934" s="91" t="n">
        <v>0.55</v>
      </c>
      <c r="T934" s="79" t="n">
        <f aca="false">B934*$AI$23/$AI$919</f>
        <v>439940.598802395</v>
      </c>
      <c r="U934" s="79" t="n">
        <f aca="false">C934*$AI$23/$AI$919</f>
        <v>522429.461077844</v>
      </c>
      <c r="W934" s="91" t="n">
        <v>0.55</v>
      </c>
      <c r="X934" s="79" t="n">
        <f aca="false">F934*$AI$23/$AI$919</f>
        <v>219970.299401198</v>
      </c>
      <c r="Y934" s="79" t="n">
        <f aca="false">G934*$AI$23/$AI$919</f>
        <v>261214.730538922</v>
      </c>
      <c r="Z934" s="80"/>
      <c r="AA934" s="91"/>
      <c r="AD934" s="98"/>
      <c r="AE934" s="91" t="n">
        <v>0.48</v>
      </c>
      <c r="AF934" s="79" t="n">
        <f aca="false">N934*$AI$23/$AI$919</f>
        <v>219970.299401198</v>
      </c>
      <c r="AG934" s="79" t="n">
        <f aca="false">O934*$AI$23/$AI$919</f>
        <v>247466.586826347</v>
      </c>
      <c r="AH934" s="1" t="str">
        <f aca="false">IF(AC932="But Not Over",Y929,"")</f>
        <v/>
      </c>
      <c r="AI934" s="81" t="str">
        <f aca="false">IF(AC932="But Not Over",VLOOKUP(AH934,'CPI Data'!$A$19:$N$117,14),"")</f>
        <v/>
      </c>
    </row>
    <row r="935" customFormat="false" ht="12" hidden="false" customHeight="false" outlineLevel="0" collapsed="false">
      <c r="A935" s="91" t="n">
        <v>0.58</v>
      </c>
      <c r="B935" s="92" t="n">
        <v>76000</v>
      </c>
      <c r="C935" s="92" t="n">
        <v>88000</v>
      </c>
      <c r="E935" s="91" t="n">
        <v>0.58</v>
      </c>
      <c r="F935" s="92" t="n">
        <v>38000</v>
      </c>
      <c r="G935" s="92" t="n">
        <v>44000</v>
      </c>
      <c r="H935" s="64"/>
      <c r="I935" s="91"/>
      <c r="J935" s="92"/>
      <c r="K935" s="92"/>
      <c r="L935" s="97"/>
      <c r="M935" s="91" t="n">
        <v>0.5</v>
      </c>
      <c r="N935" s="92" t="n">
        <v>36000</v>
      </c>
      <c r="O935" s="92" t="n">
        <v>38000</v>
      </c>
      <c r="S935" s="91" t="n">
        <v>0.58</v>
      </c>
      <c r="T935" s="79" t="n">
        <f aca="false">B935*$AI$23/$AI$919</f>
        <v>522429.461077844</v>
      </c>
      <c r="U935" s="79" t="n">
        <f aca="false">C935*$AI$23/$AI$919</f>
        <v>604918.323353293</v>
      </c>
      <c r="W935" s="91" t="n">
        <v>0.58</v>
      </c>
      <c r="X935" s="79" t="n">
        <f aca="false">F935*$AI$23/$AI$919</f>
        <v>261214.730538922</v>
      </c>
      <c r="Y935" s="79" t="n">
        <f aca="false">G935*$AI$23/$AI$919</f>
        <v>302459.161676647</v>
      </c>
      <c r="Z935" s="80"/>
      <c r="AA935" s="91"/>
      <c r="AD935" s="98"/>
      <c r="AE935" s="91" t="n">
        <v>0.5</v>
      </c>
      <c r="AF935" s="79" t="n">
        <f aca="false">N935*$AI$23/$AI$919</f>
        <v>247466.586826347</v>
      </c>
      <c r="AG935" s="79" t="n">
        <f aca="false">O935*$AI$23/$AI$919</f>
        <v>261214.730538922</v>
      </c>
      <c r="AH935" s="1" t="str">
        <f aca="false">IF(AC933="But Not Over",Y930,"")</f>
        <v/>
      </c>
      <c r="AI935" s="81" t="str">
        <f aca="false">IF(AC933="But Not Over",VLOOKUP(AH935,'CPI Data'!$A$19:$N$117,14),"")</f>
        <v/>
      </c>
    </row>
    <row r="936" customFormat="false" ht="12" hidden="false" customHeight="false" outlineLevel="0" collapsed="false">
      <c r="A936" s="91" t="n">
        <v>0.6</v>
      </c>
      <c r="B936" s="92" t="n">
        <v>88000</v>
      </c>
      <c r="C936" s="92" t="n">
        <v>100000</v>
      </c>
      <c r="E936" s="91" t="n">
        <v>0.6</v>
      </c>
      <c r="F936" s="92" t="n">
        <v>44000</v>
      </c>
      <c r="G936" s="92" t="n">
        <v>50000</v>
      </c>
      <c r="H936" s="64"/>
      <c r="I936" s="91"/>
      <c r="J936" s="92"/>
      <c r="K936" s="92"/>
      <c r="L936" s="97"/>
      <c r="M936" s="91" t="n">
        <v>0.52</v>
      </c>
      <c r="N936" s="92" t="n">
        <v>38000</v>
      </c>
      <c r="O936" s="92" t="n">
        <v>40000</v>
      </c>
      <c r="S936" s="91" t="n">
        <v>0.6</v>
      </c>
      <c r="T936" s="79" t="n">
        <f aca="false">B936*$AI$23/$AI$919</f>
        <v>604918.323353293</v>
      </c>
      <c r="U936" s="79" t="n">
        <f aca="false">C936*$AI$23/$AI$919</f>
        <v>687407.185628743</v>
      </c>
      <c r="W936" s="91" t="n">
        <v>0.6</v>
      </c>
      <c r="X936" s="79" t="n">
        <f aca="false">F936*$AI$23/$AI$919</f>
        <v>302459.161676647</v>
      </c>
      <c r="Y936" s="79" t="n">
        <f aca="false">G936*$AI$23/$AI$919</f>
        <v>343703.592814371</v>
      </c>
      <c r="Z936" s="80"/>
      <c r="AA936" s="91"/>
      <c r="AD936" s="98"/>
      <c r="AE936" s="91" t="n">
        <v>0.52</v>
      </c>
      <c r="AF936" s="79" t="n">
        <f aca="false">N936*$AI$23/$AI$919</f>
        <v>261214.730538922</v>
      </c>
      <c r="AG936" s="79" t="n">
        <f aca="false">O936*$AI$23/$AI$919</f>
        <v>274962.874251497</v>
      </c>
      <c r="AH936" s="1" t="str">
        <f aca="false">IF(AC934="But Not Over",Y931,"")</f>
        <v/>
      </c>
      <c r="AI936" s="81" t="str">
        <f aca="false">IF(AC934="But Not Over",VLOOKUP(AH936,'CPI Data'!$A$19:$N$117,14),"")</f>
        <v/>
      </c>
    </row>
    <row r="937" customFormat="false" ht="12" hidden="false" customHeight="false" outlineLevel="0" collapsed="false">
      <c r="A937" s="91" t="n">
        <v>0.62</v>
      </c>
      <c r="B937" s="92" t="n">
        <v>100000</v>
      </c>
      <c r="C937" s="92" t="n">
        <v>120000</v>
      </c>
      <c r="E937" s="91" t="n">
        <v>0.62</v>
      </c>
      <c r="F937" s="92" t="n">
        <v>50000</v>
      </c>
      <c r="G937" s="92" t="n">
        <v>60000</v>
      </c>
      <c r="H937" s="64"/>
      <c r="I937" s="91"/>
      <c r="J937" s="92"/>
      <c r="K937" s="92"/>
      <c r="L937" s="97"/>
      <c r="M937" s="91" t="n">
        <v>0.53</v>
      </c>
      <c r="N937" s="92" t="n">
        <v>40000</v>
      </c>
      <c r="O937" s="92" t="n">
        <v>44000</v>
      </c>
      <c r="S937" s="91" t="n">
        <v>0.62</v>
      </c>
      <c r="T937" s="79" t="n">
        <f aca="false">B937*$AI$23/$AI$919</f>
        <v>687407.185628743</v>
      </c>
      <c r="U937" s="79" t="n">
        <f aca="false">C937*$AI$23/$AI$919</f>
        <v>824888.622754491</v>
      </c>
      <c r="W937" s="91" t="n">
        <v>0.62</v>
      </c>
      <c r="X937" s="79" t="n">
        <f aca="false">F937*$AI$23/$AI$919</f>
        <v>343703.592814371</v>
      </c>
      <c r="Y937" s="79" t="n">
        <f aca="false">G937*$AI$23/$AI$919</f>
        <v>412444.311377246</v>
      </c>
      <c r="Z937" s="80"/>
      <c r="AA937" s="91"/>
      <c r="AD937" s="98"/>
      <c r="AE937" s="91" t="n">
        <v>0.53</v>
      </c>
      <c r="AF937" s="79" t="n">
        <f aca="false">N937*$AI$23/$AI$919</f>
        <v>274962.874251497</v>
      </c>
      <c r="AG937" s="79" t="n">
        <f aca="false">O937*$AI$23/$AI$919</f>
        <v>302459.161676647</v>
      </c>
      <c r="AH937" s="1" t="str">
        <f aca="false">IF(AC935="But Not Over",Y932,"")</f>
        <v/>
      </c>
      <c r="AI937" s="81" t="str">
        <f aca="false">IF(AC935="But Not Over",VLOOKUP(AH937,'CPI Data'!$A$19:$N$117,14),"")</f>
        <v/>
      </c>
    </row>
    <row r="938" customFormat="false" ht="12" hidden="false" customHeight="false" outlineLevel="0" collapsed="false">
      <c r="A938" s="91" t="n">
        <v>0.64</v>
      </c>
      <c r="B938" s="92" t="n">
        <v>120000</v>
      </c>
      <c r="C938" s="92" t="n">
        <v>140000</v>
      </c>
      <c r="E938" s="91" t="n">
        <v>0.64</v>
      </c>
      <c r="F938" s="92" t="n">
        <v>60000</v>
      </c>
      <c r="G938" s="92" t="n">
        <v>70000</v>
      </c>
      <c r="H938" s="64"/>
      <c r="I938" s="91"/>
      <c r="J938" s="92"/>
      <c r="K938" s="92"/>
      <c r="L938" s="97"/>
      <c r="M938" s="91" t="n">
        <v>0.55</v>
      </c>
      <c r="N938" s="92" t="n">
        <v>44000</v>
      </c>
      <c r="O938" s="92" t="n">
        <v>50000</v>
      </c>
      <c r="S938" s="91" t="n">
        <v>0.64</v>
      </c>
      <c r="T938" s="79" t="n">
        <f aca="false">B938*$AI$23/$AI$919</f>
        <v>824888.622754491</v>
      </c>
      <c r="U938" s="79" t="n">
        <f aca="false">C938*$AI$23/$AI$919</f>
        <v>962370.05988024</v>
      </c>
      <c r="W938" s="91" t="n">
        <v>0.64</v>
      </c>
      <c r="X938" s="79" t="n">
        <f aca="false">F938*$AI$23/$AI$919</f>
        <v>412444.311377246</v>
      </c>
      <c r="Y938" s="79" t="n">
        <f aca="false">G938*$AI$23/$AI$919</f>
        <v>481185.02994012</v>
      </c>
      <c r="Z938" s="80"/>
      <c r="AA938" s="91"/>
      <c r="AD938" s="98"/>
      <c r="AE938" s="91" t="n">
        <v>0.55</v>
      </c>
      <c r="AF938" s="79" t="n">
        <f aca="false">N938*$AI$23/$AI$919</f>
        <v>302459.161676647</v>
      </c>
      <c r="AG938" s="79" t="n">
        <f aca="false">O938*$AI$23/$AI$919</f>
        <v>343703.592814371</v>
      </c>
      <c r="AH938" s="1" t="str">
        <f aca="false">IF(AC936="But Not Over",Y933,"")</f>
        <v/>
      </c>
      <c r="AI938" s="81" t="str">
        <f aca="false">IF(AC936="But Not Over",VLOOKUP(AH938,'CPI Data'!$A$19:$N$117,14),"")</f>
        <v/>
      </c>
    </row>
    <row r="939" customFormat="false" ht="12" hidden="false" customHeight="false" outlineLevel="0" collapsed="false">
      <c r="A939" s="91" t="n">
        <v>0.66</v>
      </c>
      <c r="B939" s="92" t="n">
        <v>140000</v>
      </c>
      <c r="C939" s="92" t="n">
        <v>160000</v>
      </c>
      <c r="E939" s="91" t="n">
        <v>0.66</v>
      </c>
      <c r="F939" s="92" t="n">
        <v>70000</v>
      </c>
      <c r="G939" s="92" t="n">
        <v>80000</v>
      </c>
      <c r="H939" s="64"/>
      <c r="I939" s="91"/>
      <c r="J939" s="92"/>
      <c r="K939" s="92"/>
      <c r="L939" s="97"/>
      <c r="M939" s="91" t="n">
        <v>0.56</v>
      </c>
      <c r="N939" s="92" t="n">
        <v>50000</v>
      </c>
      <c r="O939" s="92" t="n">
        <v>52000</v>
      </c>
      <c r="S939" s="91" t="n">
        <v>0.66</v>
      </c>
      <c r="T939" s="79" t="n">
        <f aca="false">B939*$AI$23/$AI$919</f>
        <v>962370.05988024</v>
      </c>
      <c r="U939" s="125" t="n">
        <f aca="false">C939*$AI$23/$AI$919</f>
        <v>1099851.49700599</v>
      </c>
      <c r="W939" s="91" t="n">
        <v>0.66</v>
      </c>
      <c r="X939" s="79" t="n">
        <f aca="false">F939*$AI$23/$AI$919</f>
        <v>481185.02994012</v>
      </c>
      <c r="Y939" s="79" t="n">
        <f aca="false">G939*$AI$23/$AI$919</f>
        <v>549925.748502994</v>
      </c>
      <c r="Z939" s="80"/>
      <c r="AA939" s="91"/>
      <c r="AD939" s="98"/>
      <c r="AE939" s="91" t="n">
        <v>0.56</v>
      </c>
      <c r="AF939" s="79" t="n">
        <f aca="false">N939*$AI$23/$AI$919</f>
        <v>343703.592814371</v>
      </c>
      <c r="AG939" s="79" t="n">
        <f aca="false">O939*$AI$23/$AI$919</f>
        <v>357451.736526946</v>
      </c>
      <c r="AH939" s="1" t="str">
        <f aca="false">IF(AC937="But Not Over",Y934,"")</f>
        <v/>
      </c>
      <c r="AI939" s="81" t="str">
        <f aca="false">IF(AC937="But Not Over",VLOOKUP(AH939,'CPI Data'!$A$19:$N$117,14),"")</f>
        <v/>
      </c>
    </row>
    <row r="940" customFormat="false" ht="12" hidden="false" customHeight="false" outlineLevel="0" collapsed="false">
      <c r="A940" s="91" t="n">
        <v>0.68</v>
      </c>
      <c r="B940" s="92" t="n">
        <v>160000</v>
      </c>
      <c r="C940" s="92" t="n">
        <v>180000</v>
      </c>
      <c r="E940" s="91" t="n">
        <v>0.68</v>
      </c>
      <c r="F940" s="92" t="n">
        <v>80000</v>
      </c>
      <c r="G940" s="92" t="n">
        <v>90000</v>
      </c>
      <c r="H940" s="64"/>
      <c r="I940" s="91"/>
      <c r="J940" s="92"/>
      <c r="K940" s="92"/>
      <c r="L940" s="97"/>
      <c r="M940" s="91" t="n">
        <v>0.58</v>
      </c>
      <c r="N940" s="92" t="n">
        <v>52000</v>
      </c>
      <c r="O940" s="92" t="n">
        <v>64000</v>
      </c>
      <c r="S940" s="91" t="n">
        <v>0.68</v>
      </c>
      <c r="T940" s="79" t="n">
        <f aca="false">B940*$AI$23/$AI$919</f>
        <v>1099851.49700599</v>
      </c>
      <c r="U940" s="125" t="n">
        <f aca="false">C940*$AI$23/$AI$919</f>
        <v>1237332.93413174</v>
      </c>
      <c r="W940" s="91" t="n">
        <v>0.68</v>
      </c>
      <c r="X940" s="79" t="n">
        <f aca="false">F940*$AI$23/$AI$919</f>
        <v>549925.748502994</v>
      </c>
      <c r="Y940" s="79" t="n">
        <f aca="false">G940*$AI$23/$AI$919</f>
        <v>618666.467065868</v>
      </c>
      <c r="Z940" s="80"/>
      <c r="AA940" s="91"/>
      <c r="AD940" s="98"/>
      <c r="AE940" s="91" t="n">
        <v>0.58</v>
      </c>
      <c r="AF940" s="79" t="n">
        <f aca="false">N940*$AI$23/$AI$919</f>
        <v>357451.736526946</v>
      </c>
      <c r="AG940" s="79" t="n">
        <f aca="false">O940*$AI$23/$AI$919</f>
        <v>439940.598802395</v>
      </c>
      <c r="AH940" s="1" t="str">
        <f aca="false">IF(AC938="But Not Over",Y935,"")</f>
        <v/>
      </c>
      <c r="AI940" s="81" t="str">
        <f aca="false">IF(AC938="But Not Over",VLOOKUP(AH940,'CPI Data'!$A$19:$N$117,14),"")</f>
        <v/>
      </c>
    </row>
    <row r="941" customFormat="false" ht="12" hidden="false" customHeight="false" outlineLevel="0" collapsed="false">
      <c r="A941" s="91" t="n">
        <v>0.69</v>
      </c>
      <c r="B941" s="92" t="n">
        <v>180000</v>
      </c>
      <c r="C941" s="92" t="n">
        <v>200000</v>
      </c>
      <c r="E941" s="91" t="n">
        <v>0.69</v>
      </c>
      <c r="F941" s="92" t="n">
        <v>90000</v>
      </c>
      <c r="G941" s="92" t="n">
        <v>100000</v>
      </c>
      <c r="H941" s="64"/>
      <c r="I941" s="91"/>
      <c r="J941" s="92"/>
      <c r="K941" s="92"/>
      <c r="L941" s="97"/>
      <c r="M941" s="91" t="n">
        <v>0.59</v>
      </c>
      <c r="N941" s="92" t="n">
        <v>64000</v>
      </c>
      <c r="O941" s="92" t="n">
        <v>70000</v>
      </c>
      <c r="S941" s="91" t="n">
        <v>0.69</v>
      </c>
      <c r="T941" s="79" t="n">
        <f aca="false">B941*$AI$23/$AI$919</f>
        <v>1237332.93413174</v>
      </c>
      <c r="U941" s="125" t="n">
        <f aca="false">C941*$AI$23/$AI$919</f>
        <v>1374814.37125749</v>
      </c>
      <c r="W941" s="91" t="n">
        <v>0.69</v>
      </c>
      <c r="X941" s="79" t="n">
        <f aca="false">F941*$AI$23/$AI$919</f>
        <v>618666.467065868</v>
      </c>
      <c r="Y941" s="79" t="n">
        <f aca="false">G941*$AI$23/$AI$919</f>
        <v>687407.185628743</v>
      </c>
      <c r="Z941" s="80"/>
      <c r="AA941" s="91"/>
      <c r="AD941" s="98"/>
      <c r="AE941" s="91" t="n">
        <v>0.59</v>
      </c>
      <c r="AF941" s="79" t="n">
        <f aca="false">N941*$AI$23/$AI$919</f>
        <v>439940.598802395</v>
      </c>
      <c r="AG941" s="79" t="n">
        <f aca="false">O941*$AI$23/$AI$919</f>
        <v>481185.02994012</v>
      </c>
      <c r="AH941" s="1" t="str">
        <f aca="false">IF(AC939="But Not Over",Y936,"")</f>
        <v/>
      </c>
      <c r="AI941" s="81" t="str">
        <f aca="false">IF(AC939="But Not Over",VLOOKUP(AH941,'CPI Data'!$A$19:$N$117,14),"")</f>
        <v/>
      </c>
    </row>
    <row r="942" customFormat="false" ht="12" hidden="false" customHeight="false" outlineLevel="0" collapsed="false">
      <c r="A942" s="91" t="n">
        <v>0.7</v>
      </c>
      <c r="B942" s="92" t="n">
        <v>200000</v>
      </c>
      <c r="C942" s="95" t="s">
        <v>18</v>
      </c>
      <c r="E942" s="91" t="n">
        <v>0.7</v>
      </c>
      <c r="F942" s="92" t="n">
        <v>100000</v>
      </c>
      <c r="G942" s="95" t="s">
        <v>18</v>
      </c>
      <c r="H942" s="64"/>
      <c r="I942" s="91"/>
      <c r="J942" s="92"/>
      <c r="K942" s="95"/>
      <c r="L942" s="97"/>
      <c r="M942" s="91" t="n">
        <v>0.61</v>
      </c>
      <c r="N942" s="92" t="n">
        <v>70000</v>
      </c>
      <c r="O942" s="92" t="n">
        <v>76000</v>
      </c>
      <c r="S942" s="91" t="n">
        <v>0.7</v>
      </c>
      <c r="T942" s="79" t="n">
        <f aca="false">B942*$AI$23/$AI$919</f>
        <v>1374814.37125749</v>
      </c>
      <c r="U942" s="79" t="s">
        <v>18</v>
      </c>
      <c r="W942" s="91" t="n">
        <v>0.7</v>
      </c>
      <c r="X942" s="79" t="n">
        <f aca="false">F942*$AI$23/$AI$919</f>
        <v>687407.185628743</v>
      </c>
      <c r="Y942" s="79" t="s">
        <v>18</v>
      </c>
      <c r="Z942" s="80"/>
      <c r="AA942" s="91"/>
      <c r="AC942" s="79"/>
      <c r="AD942" s="98"/>
      <c r="AE942" s="91" t="n">
        <v>0.61</v>
      </c>
      <c r="AF942" s="79" t="n">
        <f aca="false">N942*$AI$23/$AI$919</f>
        <v>481185.02994012</v>
      </c>
      <c r="AG942" s="79" t="n">
        <f aca="false">O942*$AI$23/$AI$919</f>
        <v>522429.461077844</v>
      </c>
      <c r="AH942" s="1" t="str">
        <f aca="false">IF(AC940="But Not Over",Y937,"")</f>
        <v/>
      </c>
      <c r="AI942" s="81" t="str">
        <f aca="false">IF(AC940="But Not Over",VLOOKUP(AH942,'CPI Data'!$A$19:$N$117,14),"")</f>
        <v/>
      </c>
    </row>
    <row r="943" customFormat="false" ht="12" hidden="false" customHeight="false" outlineLevel="0" collapsed="false">
      <c r="A943" s="91"/>
      <c r="B943" s="92"/>
      <c r="E943" s="91"/>
      <c r="F943" s="92"/>
      <c r="H943" s="64"/>
      <c r="I943" s="91"/>
      <c r="J943" s="92"/>
      <c r="L943" s="97"/>
      <c r="M943" s="91" t="n">
        <v>0.62</v>
      </c>
      <c r="N943" s="92" t="n">
        <v>76000</v>
      </c>
      <c r="O943" s="92" t="n">
        <v>80000</v>
      </c>
      <c r="S943" s="91"/>
      <c r="W943" s="91"/>
      <c r="Z943" s="80"/>
      <c r="AA943" s="91"/>
      <c r="AD943" s="98"/>
      <c r="AE943" s="91" t="n">
        <v>0.62</v>
      </c>
      <c r="AF943" s="79" t="n">
        <f aca="false">N943*$AI$23/$AI$919</f>
        <v>522429.461077844</v>
      </c>
      <c r="AG943" s="79" t="n">
        <f aca="false">O943*$AI$23/$AI$919</f>
        <v>549925.748502994</v>
      </c>
      <c r="AH943" s="1" t="str">
        <f aca="false">IF(AC941="But Not Over",Y938,"")</f>
        <v/>
      </c>
      <c r="AI943" s="81" t="str">
        <f aca="false">IF(AC941="But Not Over",VLOOKUP(AH943,'CPI Data'!$A$19:$N$117,14),"")</f>
        <v/>
      </c>
    </row>
    <row r="944" customFormat="false" ht="12" hidden="false" customHeight="false" outlineLevel="0" collapsed="false">
      <c r="A944" s="64"/>
      <c r="E944" s="64"/>
      <c r="H944" s="64"/>
      <c r="I944" s="64"/>
      <c r="L944" s="97"/>
      <c r="M944" s="91" t="n">
        <v>0.63</v>
      </c>
      <c r="N944" s="92" t="n">
        <v>80000</v>
      </c>
      <c r="O944" s="92" t="n">
        <v>88000</v>
      </c>
      <c r="S944" s="64"/>
      <c r="W944" s="64"/>
      <c r="Z944" s="80"/>
      <c r="AA944" s="64"/>
      <c r="AD944" s="98"/>
      <c r="AE944" s="91" t="n">
        <v>0.63</v>
      </c>
      <c r="AF944" s="79" t="n">
        <f aca="false">N944*$AI$23/$AI$919</f>
        <v>549925.748502994</v>
      </c>
      <c r="AG944" s="79" t="n">
        <f aca="false">O944*$AI$23/$AI$919</f>
        <v>604918.323353293</v>
      </c>
      <c r="AH944" s="1" t="str">
        <f aca="false">IF(AC942="But Not Over",Y939,"")</f>
        <v/>
      </c>
      <c r="AI944" s="81" t="str">
        <f aca="false">IF(AC942="But Not Over",VLOOKUP(AH944,'CPI Data'!$A$19:$N$117,14),"")</f>
        <v/>
      </c>
    </row>
    <row r="945" customFormat="false" ht="12" hidden="false" customHeight="false" outlineLevel="0" collapsed="false">
      <c r="A945" s="64"/>
      <c r="E945" s="64"/>
      <c r="H945" s="64"/>
      <c r="I945" s="64"/>
      <c r="L945" s="97"/>
      <c r="M945" s="91" t="n">
        <v>0.64</v>
      </c>
      <c r="N945" s="92" t="n">
        <v>88000</v>
      </c>
      <c r="O945" s="92" t="n">
        <v>100000</v>
      </c>
      <c r="S945" s="64"/>
      <c r="W945" s="64"/>
      <c r="Z945" s="80"/>
      <c r="AA945" s="64"/>
      <c r="AD945" s="98"/>
      <c r="AE945" s="91" t="n">
        <v>0.64</v>
      </c>
      <c r="AF945" s="79" t="n">
        <f aca="false">N945*$AI$23/$AI$919</f>
        <v>604918.323353293</v>
      </c>
      <c r="AG945" s="79" t="n">
        <f aca="false">O945*$AI$23/$AI$919</f>
        <v>687407.185628743</v>
      </c>
      <c r="AH945" s="1" t="str">
        <f aca="false">IF(AC943="But Not Over",Y940,"")</f>
        <v/>
      </c>
      <c r="AI945" s="81" t="str">
        <f aca="false">IF(AC943="But Not Over",VLOOKUP(AH945,'CPI Data'!$A$19:$N$117,14),"")</f>
        <v/>
      </c>
    </row>
    <row r="946" customFormat="false" ht="12" hidden="false" customHeight="false" outlineLevel="0" collapsed="false">
      <c r="A946" s="64"/>
      <c r="E946" s="64"/>
      <c r="H946" s="64"/>
      <c r="I946" s="64"/>
      <c r="L946" s="97"/>
      <c r="M946" s="91" t="n">
        <v>0.66</v>
      </c>
      <c r="N946" s="92" t="n">
        <v>100000</v>
      </c>
      <c r="O946" s="92" t="n">
        <v>120000</v>
      </c>
      <c r="S946" s="64"/>
      <c r="W946" s="64"/>
      <c r="Z946" s="80"/>
      <c r="AA946" s="64"/>
      <c r="AD946" s="98"/>
      <c r="AE946" s="91" t="n">
        <v>0.66</v>
      </c>
      <c r="AF946" s="79" t="n">
        <f aca="false">N946*$AI$23/$AI$919</f>
        <v>687407.185628743</v>
      </c>
      <c r="AG946" s="79" t="n">
        <f aca="false">O946*$AI$23/$AI$919</f>
        <v>824888.622754491</v>
      </c>
      <c r="AH946" s="1" t="str">
        <f aca="false">IF(AC944="But Not Over",Y941,"")</f>
        <v/>
      </c>
      <c r="AI946" s="81" t="str">
        <f aca="false">IF(AC944="But Not Over",VLOOKUP(AH946,'CPI Data'!$A$19:$N$117,14),"")</f>
        <v/>
      </c>
    </row>
    <row r="947" customFormat="false" ht="12" hidden="false" customHeight="false" outlineLevel="0" collapsed="false">
      <c r="A947" s="64"/>
      <c r="E947" s="64"/>
      <c r="H947" s="64"/>
      <c r="I947" s="64"/>
      <c r="L947" s="97"/>
      <c r="M947" s="91" t="n">
        <v>0.67</v>
      </c>
      <c r="N947" s="92" t="n">
        <v>120000</v>
      </c>
      <c r="O947" s="92" t="n">
        <v>140000</v>
      </c>
      <c r="S947" s="64"/>
      <c r="W947" s="64"/>
      <c r="Z947" s="80"/>
      <c r="AA947" s="64"/>
      <c r="AD947" s="98"/>
      <c r="AE947" s="91" t="n">
        <v>0.67</v>
      </c>
      <c r="AF947" s="79" t="n">
        <f aca="false">N947*$AI$23/$AI$919</f>
        <v>824888.622754491</v>
      </c>
      <c r="AG947" s="79" t="n">
        <f aca="false">O947*$AI$23/$AI$919</f>
        <v>962370.05988024</v>
      </c>
      <c r="AH947" s="1" t="str">
        <f aca="false">IF(AC945="But Not Over",Y942,"")</f>
        <v/>
      </c>
      <c r="AI947" s="81" t="str">
        <f aca="false">IF(AC945="But Not Over",VLOOKUP(AH947,'CPI Data'!$A$19:$N$117,14),"")</f>
        <v/>
      </c>
    </row>
    <row r="948" customFormat="false" ht="12" hidden="false" customHeight="false" outlineLevel="0" collapsed="false">
      <c r="A948" s="64"/>
      <c r="E948" s="64"/>
      <c r="H948" s="64"/>
      <c r="I948" s="64"/>
      <c r="L948" s="97"/>
      <c r="M948" s="91" t="n">
        <v>0.68</v>
      </c>
      <c r="N948" s="92" t="n">
        <v>140000</v>
      </c>
      <c r="O948" s="92" t="n">
        <v>160000</v>
      </c>
      <c r="S948" s="64"/>
      <c r="W948" s="64"/>
      <c r="Z948" s="80"/>
      <c r="AA948" s="64"/>
      <c r="AD948" s="98"/>
      <c r="AE948" s="91" t="n">
        <v>0.68</v>
      </c>
      <c r="AF948" s="79" t="n">
        <f aca="false">N948*$AI$23/$AI$919</f>
        <v>962370.05988024</v>
      </c>
      <c r="AG948" s="79" t="n">
        <f aca="false">O948*$AI$23/$AI$919</f>
        <v>1099851.49700599</v>
      </c>
      <c r="AH948" s="1" t="str">
        <f aca="false">IF(AC946="But Not Over",Y943,"")</f>
        <v/>
      </c>
      <c r="AI948" s="81" t="str">
        <f aca="false">IF(AC946="But Not Over",VLOOKUP(AH948,'CPI Data'!$A$19:$N$117,14),"")</f>
        <v/>
      </c>
    </row>
    <row r="949" customFormat="false" ht="12" hidden="false" customHeight="false" outlineLevel="0" collapsed="false">
      <c r="A949" s="64"/>
      <c r="E949" s="64"/>
      <c r="H949" s="64"/>
      <c r="I949" s="64"/>
      <c r="L949" s="97"/>
      <c r="M949" s="91" t="n">
        <v>0.69</v>
      </c>
      <c r="N949" s="92" t="n">
        <v>160000</v>
      </c>
      <c r="O949" s="92" t="n">
        <v>180000</v>
      </c>
      <c r="S949" s="64"/>
      <c r="W949" s="64"/>
      <c r="Z949" s="80"/>
      <c r="AA949" s="64"/>
      <c r="AD949" s="98"/>
      <c r="AE949" s="91" t="n">
        <v>0.69</v>
      </c>
      <c r="AF949" s="125" t="n">
        <f aca="false">N949*$AI$23/$AI$919</f>
        <v>1099851.49700599</v>
      </c>
      <c r="AG949" s="79" t="n">
        <f aca="false">O949*$AI$23/$AI$919</f>
        <v>1237332.93413174</v>
      </c>
      <c r="AH949" s="1" t="str">
        <f aca="false">IF(AC947="But Not Over",Y944,"")</f>
        <v/>
      </c>
      <c r="AI949" s="81" t="str">
        <f aca="false">IF(AC947="But Not Over",VLOOKUP(AH949,'CPI Data'!$A$19:$N$117,14),"")</f>
        <v/>
      </c>
    </row>
    <row r="950" customFormat="false" ht="12" hidden="false" customHeight="false" outlineLevel="0" collapsed="false">
      <c r="A950" s="64"/>
      <c r="E950" s="64"/>
      <c r="H950" s="64"/>
      <c r="I950" s="64"/>
      <c r="L950" s="97"/>
      <c r="M950" s="91" t="n">
        <v>0.7</v>
      </c>
      <c r="N950" s="92" t="n">
        <v>180000</v>
      </c>
      <c r="O950" s="95" t="s">
        <v>18</v>
      </c>
      <c r="S950" s="64"/>
      <c r="W950" s="64"/>
      <c r="Z950" s="80"/>
      <c r="AA950" s="64"/>
      <c r="AD950" s="98"/>
      <c r="AE950" s="91" t="n">
        <v>0.7</v>
      </c>
      <c r="AF950" s="125" t="n">
        <f aca="false">N950*$AI$23/$AI$919</f>
        <v>1237332.93413174</v>
      </c>
      <c r="AG950" s="79" t="s">
        <v>18</v>
      </c>
      <c r="AH950" s="1" t="str">
        <f aca="false">IF(AC948="But Not Over",Y945,"")</f>
        <v/>
      </c>
      <c r="AI950" s="81" t="str">
        <f aca="false">IF(AC948="But Not Over",VLOOKUP(AH950,'CPI Data'!$A$19:$N$117,14),"")</f>
        <v/>
      </c>
    </row>
    <row r="951" customFormat="false" ht="12" hidden="false" customHeight="false" outlineLevel="0" collapsed="false">
      <c r="A951" s="122" t="s">
        <v>43</v>
      </c>
      <c r="E951" s="64"/>
      <c r="H951" s="64"/>
      <c r="I951" s="64"/>
      <c r="L951" s="97"/>
      <c r="M951" s="91"/>
      <c r="N951" s="92"/>
      <c r="O951" s="95"/>
      <c r="S951" s="122" t="s">
        <v>43</v>
      </c>
      <c r="W951" s="64"/>
      <c r="Z951" s="80"/>
      <c r="AA951" s="64"/>
      <c r="AD951" s="98"/>
      <c r="AE951" s="91"/>
      <c r="AG951" s="79"/>
      <c r="AH951" s="1" t="str">
        <f aca="false">IF(AC949="But Not Over",Y946,"")</f>
        <v/>
      </c>
      <c r="AI951" s="81" t="str">
        <f aca="false">IF(AC949="But Not Over",VLOOKUP(AH951,'CPI Data'!$A$19:$N$117,14),"")</f>
        <v/>
      </c>
    </row>
    <row r="952" customFormat="false" ht="12" hidden="false" customHeight="false" outlineLevel="0" collapsed="false">
      <c r="A952" s="64"/>
      <c r="E952" s="64"/>
      <c r="H952" s="64"/>
      <c r="I952" s="64"/>
      <c r="L952" s="97"/>
      <c r="M952" s="64"/>
      <c r="S952" s="64"/>
      <c r="W952" s="64"/>
      <c r="Z952" s="80"/>
      <c r="AA952" s="64"/>
      <c r="AD952" s="98"/>
      <c r="AE952" s="64"/>
      <c r="AH952" s="1" t="str">
        <f aca="false">IF(AC950="But Not Over",Y947,"")</f>
        <v/>
      </c>
      <c r="AI952" s="81" t="str">
        <f aca="false">IF(AC950="But Not Over",VLOOKUP(AH952,'CPI Data'!$A$19:$N$117,14),"")</f>
        <v/>
      </c>
    </row>
    <row r="953" customFormat="false" ht="12.75" hidden="false" customHeight="false" outlineLevel="0" collapsed="false">
      <c r="A953" s="64"/>
      <c r="B953" s="74"/>
      <c r="C953" s="43" t="s">
        <v>7</v>
      </c>
      <c r="E953" s="64"/>
      <c r="F953" s="74"/>
      <c r="G953" s="75" t="n">
        <v>1966</v>
      </c>
      <c r="H953" s="75"/>
      <c r="I953" s="75"/>
      <c r="L953" s="97"/>
      <c r="M953" s="64"/>
      <c r="N953" s="74"/>
      <c r="S953" s="64"/>
      <c r="T953" s="77"/>
      <c r="U953" s="69" t="s">
        <v>21</v>
      </c>
      <c r="W953" s="64"/>
      <c r="X953" s="77"/>
      <c r="Y953" s="75" t="n">
        <v>1966</v>
      </c>
      <c r="Z953" s="75"/>
      <c r="AA953" s="75"/>
      <c r="AB953" s="46" t="str">
        <f aca="false">CONCATENATE("CPI: ",AI958)</f>
        <v>CPI: 32.4</v>
      </c>
      <c r="AD953" s="98"/>
      <c r="AE953" s="64"/>
      <c r="AF953" s="77"/>
      <c r="AH953" s="1" t="str">
        <f aca="false">IF(AC951="But Not Over",Y948,"")</f>
        <v/>
      </c>
      <c r="AI953" s="81" t="str">
        <f aca="false">IF(AC951="But Not Over",VLOOKUP(AH953,'CPI Data'!$A$19:$N$117,14),"")</f>
        <v/>
      </c>
    </row>
    <row r="954" customFormat="false" ht="12" hidden="false" customHeight="false" outlineLevel="0" collapsed="false">
      <c r="A954" s="49"/>
      <c r="B954" s="49" t="s">
        <v>8</v>
      </c>
      <c r="C954" s="50"/>
      <c r="D954" s="50"/>
      <c r="E954" s="49"/>
      <c r="F954" s="49" t="s">
        <v>9</v>
      </c>
      <c r="G954" s="50"/>
      <c r="H954" s="49"/>
      <c r="I954" s="49"/>
      <c r="J954" s="49" t="s">
        <v>10</v>
      </c>
      <c r="K954" s="48"/>
      <c r="L954" s="48"/>
      <c r="M954" s="48"/>
      <c r="N954" s="49" t="s">
        <v>11</v>
      </c>
      <c r="O954" s="50"/>
      <c r="S954" s="49"/>
      <c r="T954" s="51" t="s">
        <v>8</v>
      </c>
      <c r="U954" s="99"/>
      <c r="V954" s="53"/>
      <c r="W954" s="49"/>
      <c r="X954" s="51" t="s">
        <v>9</v>
      </c>
      <c r="Y954" s="99"/>
      <c r="Z954" s="54"/>
      <c r="AA954" s="49"/>
      <c r="AB954" s="51" t="s">
        <v>10</v>
      </c>
      <c r="AC954" s="52"/>
      <c r="AD954" s="55"/>
      <c r="AE954" s="48"/>
      <c r="AF954" s="51" t="s">
        <v>11</v>
      </c>
      <c r="AG954" s="99"/>
      <c r="AH954" s="1" t="str">
        <f aca="false">IF(AC952="But Not Over",Y949,"")</f>
        <v/>
      </c>
      <c r="AI954" s="81" t="str">
        <f aca="false">IF(AC952="But Not Over",VLOOKUP(AH954,'CPI Data'!$A$19:$N$117,14),"")</f>
        <v/>
      </c>
    </row>
    <row r="955" customFormat="false" ht="12" hidden="false" customHeight="false" outlineLevel="0" collapsed="false">
      <c r="A955" s="56" t="s">
        <v>12</v>
      </c>
      <c r="B955" s="57" t="s">
        <v>13</v>
      </c>
      <c r="C955" s="57"/>
      <c r="D955" s="100"/>
      <c r="E955" s="56" t="s">
        <v>12</v>
      </c>
      <c r="F955" s="57" t="s">
        <v>13</v>
      </c>
      <c r="G955" s="57"/>
      <c r="H955" s="100"/>
      <c r="I955" s="56" t="s">
        <v>12</v>
      </c>
      <c r="J955" s="57" t="s">
        <v>13</v>
      </c>
      <c r="K955" s="57"/>
      <c r="L955" s="106"/>
      <c r="M955" s="56" t="s">
        <v>12</v>
      </c>
      <c r="N955" s="57" t="s">
        <v>13</v>
      </c>
      <c r="O955" s="57"/>
      <c r="S955" s="56" t="s">
        <v>12</v>
      </c>
      <c r="T955" s="58" t="s">
        <v>13</v>
      </c>
      <c r="U955" s="58"/>
      <c r="V955" s="101"/>
      <c r="W955" s="56" t="s">
        <v>12</v>
      </c>
      <c r="X955" s="58" t="s">
        <v>13</v>
      </c>
      <c r="Y955" s="58"/>
      <c r="Z955" s="101"/>
      <c r="AA955" s="56" t="s">
        <v>12</v>
      </c>
      <c r="AB955" s="58" t="s">
        <v>13</v>
      </c>
      <c r="AC955" s="58"/>
      <c r="AD955" s="107"/>
      <c r="AE955" s="56" t="s">
        <v>12</v>
      </c>
      <c r="AF955" s="58" t="s">
        <v>13</v>
      </c>
      <c r="AG955" s="58"/>
      <c r="AH955" s="1" t="str">
        <f aca="false">IF(AC953="But Not Over",Y950,"")</f>
        <v/>
      </c>
      <c r="AI955" s="81" t="str">
        <f aca="false">IF(AC953="But Not Over",VLOOKUP(AH955,'CPI Data'!$A$19:$N$117,14),"")</f>
        <v/>
      </c>
    </row>
    <row r="956" customFormat="false" ht="12" hidden="false" customHeight="false" outlineLevel="0" collapsed="false">
      <c r="A956" s="59" t="s">
        <v>14</v>
      </c>
      <c r="B956" s="60" t="s">
        <v>15</v>
      </c>
      <c r="C956" s="60" t="s">
        <v>16</v>
      </c>
      <c r="D956" s="100"/>
      <c r="E956" s="59" t="s">
        <v>14</v>
      </c>
      <c r="F956" s="60" t="s">
        <v>15</v>
      </c>
      <c r="G956" s="60" t="s">
        <v>16</v>
      </c>
      <c r="H956" s="100"/>
      <c r="I956" s="59" t="s">
        <v>14</v>
      </c>
      <c r="J956" s="60" t="s">
        <v>15</v>
      </c>
      <c r="K956" s="60" t="s">
        <v>16</v>
      </c>
      <c r="L956" s="106"/>
      <c r="M956" s="59" t="s">
        <v>14</v>
      </c>
      <c r="N956" s="60" t="s">
        <v>15</v>
      </c>
      <c r="O956" s="60" t="s">
        <v>16</v>
      </c>
      <c r="S956" s="59" t="s">
        <v>14</v>
      </c>
      <c r="T956" s="61" t="s">
        <v>15</v>
      </c>
      <c r="U956" s="61" t="s">
        <v>16</v>
      </c>
      <c r="V956" s="101"/>
      <c r="W956" s="59" t="s">
        <v>14</v>
      </c>
      <c r="X956" s="61" t="s">
        <v>15</v>
      </c>
      <c r="Y956" s="61" t="s">
        <v>16</v>
      </c>
      <c r="Z956" s="101"/>
      <c r="AA956" s="59" t="s">
        <v>14</v>
      </c>
      <c r="AB956" s="61" t="s">
        <v>15</v>
      </c>
      <c r="AC956" s="61" t="s">
        <v>16</v>
      </c>
      <c r="AD956" s="107"/>
      <c r="AE956" s="59" t="s">
        <v>14</v>
      </c>
      <c r="AF956" s="61" t="s">
        <v>15</v>
      </c>
      <c r="AG956" s="61" t="s">
        <v>16</v>
      </c>
      <c r="AH956" s="1" t="str">
        <f aca="false">IF(AC954="But Not Over",Y951,"")</f>
        <v/>
      </c>
      <c r="AI956" s="81" t="str">
        <f aca="false">IF(AC954="But Not Over",VLOOKUP(AH956,'CPI Data'!$A$19:$N$117,14),"")</f>
        <v/>
      </c>
    </row>
    <row r="957" customFormat="false" ht="12" hidden="false" customHeight="false" outlineLevel="0" collapsed="false">
      <c r="A957" s="91" t="n">
        <v>0.14</v>
      </c>
      <c r="B957" s="95" t="n">
        <v>0</v>
      </c>
      <c r="C957" s="95" t="n">
        <v>1000</v>
      </c>
      <c r="D957" s="95"/>
      <c r="E957" s="91" t="n">
        <v>0.14</v>
      </c>
      <c r="F957" s="95" t="n">
        <v>0</v>
      </c>
      <c r="G957" s="95" t="n">
        <v>500</v>
      </c>
      <c r="H957" s="102"/>
      <c r="I957" s="91"/>
      <c r="J957" s="95"/>
      <c r="K957" s="95"/>
      <c r="L957" s="104"/>
      <c r="M957" s="91" t="n">
        <v>0.14</v>
      </c>
      <c r="N957" s="95" t="n">
        <v>0</v>
      </c>
      <c r="O957" s="95" t="n">
        <v>1000</v>
      </c>
      <c r="S957" s="91" t="n">
        <v>0.14</v>
      </c>
      <c r="T957" s="79" t="n">
        <f aca="false">B957*$AI$23/$AI$958</f>
        <v>0</v>
      </c>
      <c r="U957" s="79" t="n">
        <f aca="false">C957*$AI$23/$AI$958</f>
        <v>7086.23456790124</v>
      </c>
      <c r="V957" s="84" t="n">
        <f aca="false">D957*$AI$23/$AI$958</f>
        <v>0</v>
      </c>
      <c r="W957" s="91" t="n">
        <v>0.14</v>
      </c>
      <c r="X957" s="79" t="n">
        <f aca="false">F957*$AI$23/$AI$958</f>
        <v>0</v>
      </c>
      <c r="Y957" s="79" t="n">
        <f aca="false">G957*$AI$23/$AI$958</f>
        <v>3543.11728395062</v>
      </c>
      <c r="Z957" s="84" t="n">
        <f aca="false">H957*$AI$23/$AI$958</f>
        <v>0</v>
      </c>
      <c r="AA957" s="79"/>
      <c r="AB957" s="79"/>
      <c r="AC957" s="79"/>
      <c r="AD957" s="84" t="n">
        <f aca="false">L957*$AI$23/$AI$958</f>
        <v>0</v>
      </c>
      <c r="AE957" s="91" t="n">
        <v>0.14</v>
      </c>
      <c r="AF957" s="79" t="n">
        <f aca="false">N957*$AI$23/$AI$958</f>
        <v>0</v>
      </c>
      <c r="AG957" s="79" t="n">
        <f aca="false">O957*$AI$23/$AI$958</f>
        <v>7086.23456790124</v>
      </c>
      <c r="AH957" s="1" t="str">
        <f aca="false">IF(AC955="But Not Over",Y952,"")</f>
        <v/>
      </c>
      <c r="AI957" s="81" t="str">
        <f aca="false">IF(AC955="But Not Over",VLOOKUP(AH957,'CPI Data'!$A$19:$N$117,14),"")</f>
        <v/>
      </c>
    </row>
    <row r="958" customFormat="false" ht="12" hidden="false" customHeight="false" outlineLevel="0" collapsed="false">
      <c r="A958" s="91" t="n">
        <v>0.15</v>
      </c>
      <c r="B958" s="95" t="n">
        <v>1000</v>
      </c>
      <c r="C958" s="95" t="n">
        <v>2000</v>
      </c>
      <c r="D958" s="95"/>
      <c r="E958" s="91" t="n">
        <v>0.15</v>
      </c>
      <c r="F958" s="95" t="n">
        <v>500</v>
      </c>
      <c r="G958" s="95" t="n">
        <v>1000</v>
      </c>
      <c r="H958" s="102"/>
      <c r="I958" s="91"/>
      <c r="J958" s="126" t="s">
        <v>39</v>
      </c>
      <c r="K958" s="95"/>
      <c r="L958" s="104"/>
      <c r="M958" s="91" t="n">
        <v>0.16</v>
      </c>
      <c r="N958" s="95" t="n">
        <v>1000</v>
      </c>
      <c r="O958" s="95" t="n">
        <v>2000</v>
      </c>
      <c r="S958" s="91" t="n">
        <v>0.15</v>
      </c>
      <c r="T958" s="79" t="n">
        <f aca="false">B958*$AI$23/$AI$958</f>
        <v>7086.23456790124</v>
      </c>
      <c r="U958" s="79" t="n">
        <f aca="false">C958*$AI$23/$AI$958</f>
        <v>14172.4691358025</v>
      </c>
      <c r="V958" s="84"/>
      <c r="W958" s="91" t="n">
        <v>0.15</v>
      </c>
      <c r="X958" s="79" t="n">
        <f aca="false">F958*$AI$23/$AI$958</f>
        <v>3543.11728395062</v>
      </c>
      <c r="Y958" s="79" t="n">
        <f aca="false">G958*$AI$23/$AI$958</f>
        <v>7086.23456790124</v>
      </c>
      <c r="Z958" s="80"/>
      <c r="AA958" s="91"/>
      <c r="AB958" s="77" t="s">
        <v>39</v>
      </c>
      <c r="AC958" s="79"/>
      <c r="AD958" s="105"/>
      <c r="AE958" s="91" t="n">
        <v>0.16</v>
      </c>
      <c r="AF958" s="79" t="n">
        <f aca="false">N958*$AI$23/$AI$958</f>
        <v>7086.23456790124</v>
      </c>
      <c r="AG958" s="79" t="n">
        <f aca="false">O958*$AI$23/$AI$958</f>
        <v>14172.4691358025</v>
      </c>
      <c r="AH958" s="1" t="n">
        <f aca="false">IF(AC956="But Not Over",Y953,"")</f>
        <v>1966</v>
      </c>
      <c r="AI958" s="81" t="n">
        <f aca="false">IF(AC956="But Not Over",VLOOKUP(AH958,'CPI Data'!$A$19:$N$117,14),"")</f>
        <v>32.4</v>
      </c>
    </row>
    <row r="959" customFormat="false" ht="12" hidden="false" customHeight="false" outlineLevel="0" collapsed="false">
      <c r="A959" s="91" t="n">
        <v>0.16</v>
      </c>
      <c r="B959" s="95" t="n">
        <v>2000</v>
      </c>
      <c r="C959" s="95" t="n">
        <v>3000</v>
      </c>
      <c r="D959" s="95"/>
      <c r="E959" s="91" t="n">
        <v>0.16</v>
      </c>
      <c r="F959" s="95" t="n">
        <v>1000</v>
      </c>
      <c r="G959" s="95" t="n">
        <v>1500</v>
      </c>
      <c r="H959" s="102"/>
      <c r="I959" s="91"/>
      <c r="J959" s="126" t="s">
        <v>9</v>
      </c>
      <c r="K959" s="95"/>
      <c r="L959" s="104"/>
      <c r="M959" s="91" t="n">
        <v>0.18</v>
      </c>
      <c r="N959" s="95" t="n">
        <v>2000</v>
      </c>
      <c r="O959" s="95" t="n">
        <v>4000</v>
      </c>
      <c r="S959" s="91" t="n">
        <v>0.16</v>
      </c>
      <c r="T959" s="79" t="n">
        <f aca="false">B959*$AI$23/$AI$958</f>
        <v>14172.4691358025</v>
      </c>
      <c r="U959" s="79" t="n">
        <f aca="false">C959*$AI$23/$AI$958</f>
        <v>21258.7037037037</v>
      </c>
      <c r="V959" s="84"/>
      <c r="W959" s="91" t="n">
        <v>0.16</v>
      </c>
      <c r="X959" s="79" t="n">
        <f aca="false">F959*$AI$23/$AI$958</f>
        <v>7086.23456790124</v>
      </c>
      <c r="Y959" s="79" t="n">
        <f aca="false">G959*$AI$23/$AI$958</f>
        <v>10629.3518518519</v>
      </c>
      <c r="Z959" s="80"/>
      <c r="AA959" s="91"/>
      <c r="AB959" s="77" t="s">
        <v>9</v>
      </c>
      <c r="AC959" s="79"/>
      <c r="AD959" s="105"/>
      <c r="AE959" s="91" t="n">
        <v>0.18</v>
      </c>
      <c r="AF959" s="79" t="n">
        <f aca="false">N959*$AI$23/$AI$958</f>
        <v>14172.4691358025</v>
      </c>
      <c r="AG959" s="79" t="n">
        <f aca="false">O959*$AI$23/$AI$958</f>
        <v>28344.9382716049</v>
      </c>
      <c r="AH959" s="1" t="str">
        <f aca="false">IF(AC957="But Not Over",Y954,"")</f>
        <v/>
      </c>
      <c r="AI959" s="81" t="str">
        <f aca="false">IF(AC957="But Not Over",VLOOKUP(AH959,'CPI Data'!$A$19:$N$117,14),"")</f>
        <v/>
      </c>
    </row>
    <row r="960" customFormat="false" ht="12" hidden="false" customHeight="false" outlineLevel="0" collapsed="false">
      <c r="A960" s="91" t="n">
        <v>0.17</v>
      </c>
      <c r="B960" s="95" t="n">
        <v>3000</v>
      </c>
      <c r="C960" s="95" t="n">
        <v>4000</v>
      </c>
      <c r="D960" s="95"/>
      <c r="E960" s="91" t="n">
        <v>0.17</v>
      </c>
      <c r="F960" s="95" t="n">
        <v>1500</v>
      </c>
      <c r="G960" s="95" t="n">
        <v>2000</v>
      </c>
      <c r="H960" s="102"/>
      <c r="I960" s="91"/>
      <c r="J960" s="95"/>
      <c r="K960" s="95"/>
      <c r="L960" s="104"/>
      <c r="M960" s="91" t="n">
        <v>0.2</v>
      </c>
      <c r="N960" s="95" t="n">
        <v>4000</v>
      </c>
      <c r="O960" s="95" t="n">
        <v>6000</v>
      </c>
      <c r="S960" s="91" t="n">
        <v>0.17</v>
      </c>
      <c r="T960" s="79" t="n">
        <f aca="false">B960*$AI$23/$AI$958</f>
        <v>21258.7037037037</v>
      </c>
      <c r="U960" s="79" t="n">
        <f aca="false">C960*$AI$23/$AI$958</f>
        <v>28344.9382716049</v>
      </c>
      <c r="V960" s="84"/>
      <c r="W960" s="91" t="n">
        <v>0.17</v>
      </c>
      <c r="X960" s="79" t="n">
        <f aca="false">F960*$AI$23/$AI$958</f>
        <v>10629.3518518519</v>
      </c>
      <c r="Y960" s="79" t="n">
        <f aca="false">G960*$AI$23/$AI$958</f>
        <v>14172.4691358025</v>
      </c>
      <c r="Z960" s="80"/>
      <c r="AA960" s="91"/>
      <c r="AB960" s="79"/>
      <c r="AC960" s="79"/>
      <c r="AD960" s="105"/>
      <c r="AE960" s="91" t="n">
        <v>0.2</v>
      </c>
      <c r="AF960" s="79" t="n">
        <f aca="false">N960*$AI$23/$AI$958</f>
        <v>28344.9382716049</v>
      </c>
      <c r="AG960" s="79" t="n">
        <f aca="false">O960*$AI$23/$AI$958</f>
        <v>42517.4074074074</v>
      </c>
      <c r="AH960" s="1" t="str">
        <f aca="false">IF(AC958="But Not Over",Y955,"")</f>
        <v/>
      </c>
      <c r="AI960" s="81" t="str">
        <f aca="false">IF(AC958="But Not Over",VLOOKUP(AH960,'CPI Data'!$A$19:$N$117,14),"")</f>
        <v/>
      </c>
    </row>
    <row r="961" customFormat="false" ht="12" hidden="false" customHeight="false" outlineLevel="0" collapsed="false">
      <c r="A961" s="91" t="n">
        <v>0.19</v>
      </c>
      <c r="B961" s="95" t="n">
        <v>4000</v>
      </c>
      <c r="C961" s="95" t="n">
        <v>8000</v>
      </c>
      <c r="D961" s="95"/>
      <c r="E961" s="91" t="n">
        <v>0.19</v>
      </c>
      <c r="F961" s="95" t="n">
        <v>2000</v>
      </c>
      <c r="G961" s="95" t="n">
        <v>4000</v>
      </c>
      <c r="H961" s="102"/>
      <c r="I961" s="91"/>
      <c r="J961" s="95"/>
      <c r="K961" s="95"/>
      <c r="L961" s="104"/>
      <c r="M961" s="91" t="n">
        <v>0.22</v>
      </c>
      <c r="N961" s="95" t="n">
        <v>6000</v>
      </c>
      <c r="O961" s="95" t="n">
        <v>8000</v>
      </c>
      <c r="S961" s="91" t="n">
        <v>0.19</v>
      </c>
      <c r="T961" s="79" t="n">
        <f aca="false">B961*$AI$23/$AI$958</f>
        <v>28344.9382716049</v>
      </c>
      <c r="U961" s="79" t="n">
        <f aca="false">C961*$AI$23/$AI$958</f>
        <v>56689.8765432099</v>
      </c>
      <c r="V961" s="84"/>
      <c r="W961" s="91" t="n">
        <v>0.19</v>
      </c>
      <c r="X961" s="79" t="n">
        <f aca="false">F961*$AI$23/$AI$958</f>
        <v>14172.4691358025</v>
      </c>
      <c r="Y961" s="79" t="n">
        <f aca="false">G961*$AI$23/$AI$958</f>
        <v>28344.9382716049</v>
      </c>
      <c r="Z961" s="80"/>
      <c r="AA961" s="91"/>
      <c r="AB961" s="79"/>
      <c r="AC961" s="79"/>
      <c r="AD961" s="105"/>
      <c r="AE961" s="91" t="n">
        <v>0.22</v>
      </c>
      <c r="AF961" s="79" t="n">
        <f aca="false">N961*$AI$23/$AI$958</f>
        <v>42517.4074074074</v>
      </c>
      <c r="AG961" s="79" t="n">
        <f aca="false">O961*$AI$23/$AI$958</f>
        <v>56689.8765432099</v>
      </c>
      <c r="AH961" s="1" t="str">
        <f aca="false">IF(AC959="But Not Over",Y956,"")</f>
        <v/>
      </c>
      <c r="AI961" s="81" t="str">
        <f aca="false">IF(AC959="But Not Over",VLOOKUP(AH961,'CPI Data'!$A$19:$N$117,14),"")</f>
        <v/>
      </c>
    </row>
    <row r="962" customFormat="false" ht="12" hidden="false" customHeight="false" outlineLevel="0" collapsed="false">
      <c r="A962" s="91" t="n">
        <v>0.22</v>
      </c>
      <c r="B962" s="95" t="n">
        <v>8000</v>
      </c>
      <c r="C962" s="95" t="n">
        <v>12000</v>
      </c>
      <c r="D962" s="95"/>
      <c r="E962" s="91" t="n">
        <v>0.22</v>
      </c>
      <c r="F962" s="95" t="n">
        <v>4000</v>
      </c>
      <c r="G962" s="95" t="n">
        <v>6000</v>
      </c>
      <c r="H962" s="102"/>
      <c r="I962" s="91"/>
      <c r="J962" s="95"/>
      <c r="K962" s="95"/>
      <c r="L962" s="104"/>
      <c r="M962" s="91" t="n">
        <v>0.25</v>
      </c>
      <c r="N962" s="95" t="n">
        <v>8000</v>
      </c>
      <c r="O962" s="95" t="n">
        <v>10000</v>
      </c>
      <c r="S962" s="91" t="n">
        <v>0.22</v>
      </c>
      <c r="T962" s="79" t="n">
        <f aca="false">B962*$AI$23/$AI$958</f>
        <v>56689.8765432099</v>
      </c>
      <c r="U962" s="79" t="n">
        <f aca="false">C962*$AI$23/$AI$958</f>
        <v>85034.8148148148</v>
      </c>
      <c r="V962" s="84"/>
      <c r="W962" s="91" t="n">
        <v>0.22</v>
      </c>
      <c r="X962" s="79" t="n">
        <f aca="false">F962*$AI$23/$AI$958</f>
        <v>28344.9382716049</v>
      </c>
      <c r="Y962" s="79" t="n">
        <f aca="false">G962*$AI$23/$AI$958</f>
        <v>42517.4074074074</v>
      </c>
      <c r="Z962" s="80"/>
      <c r="AA962" s="91"/>
      <c r="AB962" s="79"/>
      <c r="AC962" s="79"/>
      <c r="AD962" s="105"/>
      <c r="AE962" s="91" t="n">
        <v>0.25</v>
      </c>
      <c r="AF962" s="79" t="n">
        <f aca="false">N962*$AI$23/$AI$958</f>
        <v>56689.8765432099</v>
      </c>
      <c r="AG962" s="79" t="n">
        <f aca="false">O962*$AI$23/$AI$958</f>
        <v>70862.3456790123</v>
      </c>
      <c r="AH962" s="1" t="str">
        <f aca="false">IF(AC960="But Not Over",Y957,"")</f>
        <v/>
      </c>
      <c r="AI962" s="81" t="str">
        <f aca="false">IF(AC960="But Not Over",VLOOKUP(AH962,'CPI Data'!$A$19:$N$117,14),"")</f>
        <v/>
      </c>
    </row>
    <row r="963" customFormat="false" ht="12" hidden="false" customHeight="false" outlineLevel="0" collapsed="false">
      <c r="A963" s="91" t="n">
        <v>0.25</v>
      </c>
      <c r="B963" s="95" t="n">
        <v>12000</v>
      </c>
      <c r="C963" s="95" t="n">
        <v>16000</v>
      </c>
      <c r="D963" s="95"/>
      <c r="E963" s="91" t="n">
        <v>0.25</v>
      </c>
      <c r="F963" s="95" t="n">
        <v>6000</v>
      </c>
      <c r="G963" s="95" t="n">
        <v>8000</v>
      </c>
      <c r="H963" s="102"/>
      <c r="I963" s="91"/>
      <c r="J963" s="95"/>
      <c r="K963" s="95"/>
      <c r="L963" s="104"/>
      <c r="M963" s="91" t="n">
        <v>0.27</v>
      </c>
      <c r="N963" s="95" t="n">
        <v>10000</v>
      </c>
      <c r="O963" s="95" t="n">
        <v>12000</v>
      </c>
      <c r="S963" s="91" t="n">
        <v>0.25</v>
      </c>
      <c r="T963" s="79" t="n">
        <f aca="false">B963*$AI$23/$AI$958</f>
        <v>85034.8148148148</v>
      </c>
      <c r="U963" s="79" t="n">
        <f aca="false">C963*$AI$23/$AI$958</f>
        <v>113379.75308642</v>
      </c>
      <c r="V963" s="84"/>
      <c r="W963" s="91" t="n">
        <v>0.25</v>
      </c>
      <c r="X963" s="79" t="n">
        <f aca="false">F963*$AI$23/$AI$958</f>
        <v>42517.4074074074</v>
      </c>
      <c r="Y963" s="79" t="n">
        <f aca="false">G963*$AI$23/$AI$958</f>
        <v>56689.8765432099</v>
      </c>
      <c r="Z963" s="80"/>
      <c r="AA963" s="91"/>
      <c r="AB963" s="79"/>
      <c r="AC963" s="79"/>
      <c r="AD963" s="105"/>
      <c r="AE963" s="91" t="n">
        <v>0.27</v>
      </c>
      <c r="AF963" s="79" t="n">
        <f aca="false">N963*$AI$23/$AI$958</f>
        <v>70862.3456790123</v>
      </c>
      <c r="AG963" s="79" t="n">
        <f aca="false">O963*$AI$23/$AI$958</f>
        <v>85034.8148148148</v>
      </c>
      <c r="AH963" s="1" t="str">
        <f aca="false">IF(AC961="But Not Over",Y958,"")</f>
        <v/>
      </c>
      <c r="AI963" s="81" t="str">
        <f aca="false">IF(AC961="But Not Over",VLOOKUP(AH963,'CPI Data'!$A$19:$N$117,14),"")</f>
        <v/>
      </c>
    </row>
    <row r="964" customFormat="false" ht="12" hidden="false" customHeight="false" outlineLevel="0" collapsed="false">
      <c r="A964" s="91" t="n">
        <v>0.28</v>
      </c>
      <c r="B964" s="95" t="n">
        <v>16000</v>
      </c>
      <c r="C964" s="95" t="n">
        <v>20000</v>
      </c>
      <c r="D964" s="95"/>
      <c r="E964" s="91" t="n">
        <v>0.28</v>
      </c>
      <c r="F964" s="95" t="n">
        <v>8000</v>
      </c>
      <c r="G964" s="95" t="n">
        <v>10000</v>
      </c>
      <c r="H964" s="102"/>
      <c r="I964" s="91"/>
      <c r="J964" s="95"/>
      <c r="K964" s="95"/>
      <c r="L964" s="104"/>
      <c r="M964" s="91" t="n">
        <v>0.31</v>
      </c>
      <c r="N964" s="95" t="n">
        <v>12000</v>
      </c>
      <c r="O964" s="95" t="n">
        <v>14000</v>
      </c>
      <c r="S964" s="91" t="n">
        <v>0.28</v>
      </c>
      <c r="T964" s="79" t="n">
        <f aca="false">B964*$AI$23/$AI$958</f>
        <v>113379.75308642</v>
      </c>
      <c r="U964" s="79" t="n">
        <f aca="false">C964*$AI$23/$AI$958</f>
        <v>141724.691358025</v>
      </c>
      <c r="V964" s="84"/>
      <c r="W964" s="91" t="n">
        <v>0.28</v>
      </c>
      <c r="X964" s="79" t="n">
        <f aca="false">F964*$AI$23/$AI$958</f>
        <v>56689.8765432099</v>
      </c>
      <c r="Y964" s="79" t="n">
        <f aca="false">G964*$AI$23/$AI$958</f>
        <v>70862.3456790123</v>
      </c>
      <c r="Z964" s="80"/>
      <c r="AA964" s="91"/>
      <c r="AB964" s="79"/>
      <c r="AC964" s="79"/>
      <c r="AD964" s="105"/>
      <c r="AE964" s="91" t="n">
        <v>0.31</v>
      </c>
      <c r="AF964" s="79" t="n">
        <f aca="false">N964*$AI$23/$AI$958</f>
        <v>85034.8148148148</v>
      </c>
      <c r="AG964" s="79" t="n">
        <f aca="false">O964*$AI$23/$AI$958</f>
        <v>99207.2839506173</v>
      </c>
      <c r="AH964" s="1" t="str">
        <f aca="false">IF(AC962="But Not Over",Y959,"")</f>
        <v/>
      </c>
      <c r="AI964" s="81" t="str">
        <f aca="false">IF(AC962="But Not Over",VLOOKUP(AH964,'CPI Data'!$A$19:$N$117,14),"")</f>
        <v/>
      </c>
    </row>
    <row r="965" customFormat="false" ht="12" hidden="false" customHeight="false" outlineLevel="0" collapsed="false">
      <c r="A965" s="91" t="n">
        <v>0.32</v>
      </c>
      <c r="B965" s="95" t="n">
        <v>20000</v>
      </c>
      <c r="C965" s="95" t="n">
        <v>24000</v>
      </c>
      <c r="D965" s="95"/>
      <c r="E965" s="91" t="n">
        <v>0.32</v>
      </c>
      <c r="F965" s="95" t="n">
        <v>10000</v>
      </c>
      <c r="G965" s="95" t="n">
        <v>12000</v>
      </c>
      <c r="H965" s="102"/>
      <c r="I965" s="91"/>
      <c r="J965" s="95"/>
      <c r="K965" s="95"/>
      <c r="L965" s="104"/>
      <c r="M965" s="91" t="n">
        <v>0.32</v>
      </c>
      <c r="N965" s="95" t="n">
        <v>14000</v>
      </c>
      <c r="O965" s="95" t="n">
        <v>16000</v>
      </c>
      <c r="S965" s="91" t="n">
        <v>0.32</v>
      </c>
      <c r="T965" s="79" t="n">
        <f aca="false">B965*$AI$23/$AI$958</f>
        <v>141724.691358025</v>
      </c>
      <c r="U965" s="79" t="n">
        <f aca="false">C965*$AI$23/$AI$958</f>
        <v>170069.62962963</v>
      </c>
      <c r="V965" s="84"/>
      <c r="W965" s="91" t="n">
        <v>0.32</v>
      </c>
      <c r="X965" s="79" t="n">
        <f aca="false">F965*$AI$23/$AI$958</f>
        <v>70862.3456790123</v>
      </c>
      <c r="Y965" s="79" t="n">
        <f aca="false">G965*$AI$23/$AI$958</f>
        <v>85034.8148148148</v>
      </c>
      <c r="Z965" s="80"/>
      <c r="AA965" s="91"/>
      <c r="AB965" s="79"/>
      <c r="AC965" s="79"/>
      <c r="AD965" s="105"/>
      <c r="AE965" s="91" t="n">
        <v>0.32</v>
      </c>
      <c r="AF965" s="79" t="n">
        <f aca="false">N965*$AI$23/$AI$958</f>
        <v>99207.2839506173</v>
      </c>
      <c r="AG965" s="79" t="n">
        <f aca="false">O965*$AI$23/$AI$958</f>
        <v>113379.75308642</v>
      </c>
      <c r="AH965" s="1" t="str">
        <f aca="false">IF(AC963="But Not Over",Y960,"")</f>
        <v/>
      </c>
      <c r="AI965" s="81" t="str">
        <f aca="false">IF(AC963="But Not Over",VLOOKUP(AH965,'CPI Data'!$A$19:$N$117,14),"")</f>
        <v/>
      </c>
    </row>
    <row r="966" customFormat="false" ht="12" hidden="false" customHeight="false" outlineLevel="0" collapsed="false">
      <c r="A966" s="91" t="n">
        <v>0.36</v>
      </c>
      <c r="B966" s="95" t="n">
        <v>24000</v>
      </c>
      <c r="C966" s="95" t="n">
        <v>28000</v>
      </c>
      <c r="D966" s="95"/>
      <c r="E966" s="91" t="n">
        <v>0.36</v>
      </c>
      <c r="F966" s="95" t="n">
        <v>12000</v>
      </c>
      <c r="G966" s="95" t="n">
        <v>14000</v>
      </c>
      <c r="H966" s="102"/>
      <c r="I966" s="91"/>
      <c r="J966" s="95"/>
      <c r="K966" s="95"/>
      <c r="L966" s="104"/>
      <c r="M966" s="91" t="n">
        <v>0.35</v>
      </c>
      <c r="N966" s="95" t="n">
        <v>16000</v>
      </c>
      <c r="O966" s="95" t="n">
        <v>18000</v>
      </c>
      <c r="S966" s="91" t="n">
        <v>0.36</v>
      </c>
      <c r="T966" s="79" t="n">
        <f aca="false">B966*$AI$23/$AI$958</f>
        <v>170069.62962963</v>
      </c>
      <c r="U966" s="79" t="n">
        <f aca="false">C966*$AI$23/$AI$958</f>
        <v>198414.567901235</v>
      </c>
      <c r="V966" s="84"/>
      <c r="W966" s="91" t="n">
        <v>0.36</v>
      </c>
      <c r="X966" s="79" t="n">
        <f aca="false">F966*$AI$23/$AI$958</f>
        <v>85034.8148148148</v>
      </c>
      <c r="Y966" s="79" t="n">
        <f aca="false">G966*$AI$23/$AI$958</f>
        <v>99207.2839506173</v>
      </c>
      <c r="Z966" s="80"/>
      <c r="AA966" s="91"/>
      <c r="AB966" s="79"/>
      <c r="AC966" s="79"/>
      <c r="AD966" s="105"/>
      <c r="AE966" s="91" t="n">
        <v>0.35</v>
      </c>
      <c r="AF966" s="79" t="n">
        <f aca="false">N966*$AI$23/$AI$958</f>
        <v>113379.75308642</v>
      </c>
      <c r="AG966" s="79" t="n">
        <f aca="false">O966*$AI$23/$AI$958</f>
        <v>127552.222222222</v>
      </c>
      <c r="AH966" s="1" t="str">
        <f aca="false">IF(AC964="But Not Over",Y961,"")</f>
        <v/>
      </c>
      <c r="AI966" s="81" t="str">
        <f aca="false">IF(AC964="But Not Over",VLOOKUP(AH966,'CPI Data'!$A$19:$N$117,14),"")</f>
        <v/>
      </c>
    </row>
    <row r="967" customFormat="false" ht="12" hidden="false" customHeight="false" outlineLevel="0" collapsed="false">
      <c r="A967" s="91" t="n">
        <v>0.39</v>
      </c>
      <c r="B967" s="95" t="n">
        <v>28000</v>
      </c>
      <c r="C967" s="95" t="n">
        <v>32000</v>
      </c>
      <c r="D967" s="95"/>
      <c r="E967" s="91" t="n">
        <v>0.39</v>
      </c>
      <c r="F967" s="95" t="n">
        <v>14000</v>
      </c>
      <c r="G967" s="95" t="n">
        <v>16000</v>
      </c>
      <c r="H967" s="102"/>
      <c r="I967" s="91"/>
      <c r="J967" s="95"/>
      <c r="K967" s="95"/>
      <c r="L967" s="104"/>
      <c r="M967" s="91" t="n">
        <v>0.36</v>
      </c>
      <c r="N967" s="95" t="n">
        <v>18000</v>
      </c>
      <c r="O967" s="95" t="n">
        <v>20000</v>
      </c>
      <c r="S967" s="91" t="n">
        <v>0.39</v>
      </c>
      <c r="T967" s="79" t="n">
        <f aca="false">B967*$AI$23/$AI$958</f>
        <v>198414.567901235</v>
      </c>
      <c r="U967" s="79" t="n">
        <f aca="false">C967*$AI$23/$AI$958</f>
        <v>226759.50617284</v>
      </c>
      <c r="V967" s="84"/>
      <c r="W967" s="91" t="n">
        <v>0.39</v>
      </c>
      <c r="X967" s="79" t="n">
        <f aca="false">F967*$AI$23/$AI$958</f>
        <v>99207.2839506173</v>
      </c>
      <c r="Y967" s="79" t="n">
        <f aca="false">G967*$AI$23/$AI$958</f>
        <v>113379.75308642</v>
      </c>
      <c r="Z967" s="80"/>
      <c r="AA967" s="91"/>
      <c r="AB967" s="79"/>
      <c r="AC967" s="79"/>
      <c r="AD967" s="105"/>
      <c r="AE967" s="91" t="n">
        <v>0.36</v>
      </c>
      <c r="AF967" s="79" t="n">
        <f aca="false">N967*$AI$23/$AI$958</f>
        <v>127552.222222222</v>
      </c>
      <c r="AG967" s="79" t="n">
        <f aca="false">O967*$AI$23/$AI$958</f>
        <v>141724.691358025</v>
      </c>
      <c r="AH967" s="1" t="str">
        <f aca="false">IF(AC965="But Not Over",Y962,"")</f>
        <v/>
      </c>
      <c r="AI967" s="81" t="str">
        <f aca="false">IF(AC965="But Not Over",VLOOKUP(AH967,'CPI Data'!$A$19:$N$117,14),"")</f>
        <v/>
      </c>
    </row>
    <row r="968" customFormat="false" ht="12" hidden="false" customHeight="false" outlineLevel="0" collapsed="false">
      <c r="A968" s="91" t="n">
        <v>0.42</v>
      </c>
      <c r="B968" s="95" t="n">
        <v>32000</v>
      </c>
      <c r="C968" s="95" t="n">
        <v>36000</v>
      </c>
      <c r="D968" s="95"/>
      <c r="E968" s="91" t="n">
        <v>0.42</v>
      </c>
      <c r="F968" s="95" t="n">
        <v>16000</v>
      </c>
      <c r="G968" s="95" t="n">
        <v>18000</v>
      </c>
      <c r="H968" s="102"/>
      <c r="I968" s="91"/>
      <c r="J968" s="95"/>
      <c r="K968" s="95"/>
      <c r="L968" s="104"/>
      <c r="M968" s="91" t="n">
        <v>0.4</v>
      </c>
      <c r="N968" s="95" t="n">
        <v>20000</v>
      </c>
      <c r="O968" s="95" t="n">
        <v>22000</v>
      </c>
      <c r="S968" s="91" t="n">
        <v>0.42</v>
      </c>
      <c r="T968" s="79" t="n">
        <f aca="false">B968*$AI$23/$AI$958</f>
        <v>226759.50617284</v>
      </c>
      <c r="U968" s="79" t="n">
        <f aca="false">C968*$AI$23/$AI$958</f>
        <v>255104.444444444</v>
      </c>
      <c r="V968" s="84"/>
      <c r="W968" s="91" t="n">
        <v>0.42</v>
      </c>
      <c r="X968" s="79" t="n">
        <f aca="false">F968*$AI$23/$AI$958</f>
        <v>113379.75308642</v>
      </c>
      <c r="Y968" s="79" t="n">
        <f aca="false">G968*$AI$23/$AI$958</f>
        <v>127552.222222222</v>
      </c>
      <c r="Z968" s="80"/>
      <c r="AA968" s="91"/>
      <c r="AB968" s="79"/>
      <c r="AC968" s="79"/>
      <c r="AD968" s="105"/>
      <c r="AE968" s="91" t="n">
        <v>0.4</v>
      </c>
      <c r="AF968" s="79" t="n">
        <f aca="false">N968*$AI$23/$AI$958</f>
        <v>141724.691358025</v>
      </c>
      <c r="AG968" s="79" t="n">
        <f aca="false">O968*$AI$23/$AI$958</f>
        <v>155897.160493827</v>
      </c>
      <c r="AH968" s="1" t="str">
        <f aca="false">IF(AC966="But Not Over",Y963,"")</f>
        <v/>
      </c>
      <c r="AI968" s="81" t="str">
        <f aca="false">IF(AC966="But Not Over",VLOOKUP(AH968,'CPI Data'!$A$19:$N$117,14),"")</f>
        <v/>
      </c>
    </row>
    <row r="969" customFormat="false" ht="12" hidden="false" customHeight="false" outlineLevel="0" collapsed="false">
      <c r="A969" s="91" t="n">
        <v>0.45</v>
      </c>
      <c r="B969" s="95" t="n">
        <v>36000</v>
      </c>
      <c r="C969" s="92" t="n">
        <v>40000</v>
      </c>
      <c r="D969" s="92"/>
      <c r="E969" s="91" t="n">
        <v>0.45</v>
      </c>
      <c r="F969" s="95" t="n">
        <v>18000</v>
      </c>
      <c r="G969" s="92" t="n">
        <v>20000</v>
      </c>
      <c r="H969" s="102"/>
      <c r="I969" s="91"/>
      <c r="J969" s="95"/>
      <c r="K969" s="92"/>
      <c r="L969" s="103"/>
      <c r="M969" s="91" t="n">
        <v>0.41</v>
      </c>
      <c r="N969" s="95" t="n">
        <v>22000</v>
      </c>
      <c r="O969" s="92" t="n">
        <v>24000</v>
      </c>
      <c r="S969" s="91" t="n">
        <v>0.45</v>
      </c>
      <c r="T969" s="79" t="n">
        <f aca="false">B969*$AI$23/$AI$958</f>
        <v>255104.444444444</v>
      </c>
      <c r="U969" s="79" t="n">
        <f aca="false">C969*$AI$23/$AI$958</f>
        <v>283449.382716049</v>
      </c>
      <c r="W969" s="91" t="n">
        <v>0.45</v>
      </c>
      <c r="X969" s="79" t="n">
        <f aca="false">F969*$AI$23/$AI$958</f>
        <v>127552.222222222</v>
      </c>
      <c r="Y969" s="79" t="n">
        <f aca="false">G969*$AI$23/$AI$958</f>
        <v>141724.691358025</v>
      </c>
      <c r="Z969" s="80"/>
      <c r="AA969" s="91"/>
      <c r="AB969" s="79"/>
      <c r="AD969" s="98"/>
      <c r="AE969" s="91" t="n">
        <v>0.41</v>
      </c>
      <c r="AF969" s="79" t="n">
        <f aca="false">N969*$AI$23/$AI$958</f>
        <v>155897.160493827</v>
      </c>
      <c r="AG969" s="79" t="n">
        <f aca="false">O969*$AI$23/$AI$958</f>
        <v>170069.62962963</v>
      </c>
      <c r="AH969" s="1" t="str">
        <f aca="false">IF(AC967="But Not Over",Y964,"")</f>
        <v/>
      </c>
      <c r="AI969" s="81" t="str">
        <f aca="false">IF(AC967="But Not Over",VLOOKUP(AH969,'CPI Data'!$A$19:$N$117,14),"")</f>
        <v/>
      </c>
    </row>
    <row r="970" customFormat="false" ht="12" hidden="false" customHeight="false" outlineLevel="0" collapsed="false">
      <c r="A970" s="91" t="n">
        <v>0.48</v>
      </c>
      <c r="B970" s="92" t="n">
        <v>40000</v>
      </c>
      <c r="C970" s="92" t="n">
        <v>44000</v>
      </c>
      <c r="D970" s="92"/>
      <c r="E970" s="91" t="n">
        <v>0.48</v>
      </c>
      <c r="F970" s="92" t="n">
        <v>20000</v>
      </c>
      <c r="G970" s="92" t="n">
        <v>22000</v>
      </c>
      <c r="H970" s="102"/>
      <c r="I970" s="91"/>
      <c r="J970" s="92"/>
      <c r="K970" s="92"/>
      <c r="L970" s="103"/>
      <c r="M970" s="91" t="n">
        <v>0.43</v>
      </c>
      <c r="N970" s="92" t="n">
        <v>24000</v>
      </c>
      <c r="O970" s="92" t="n">
        <v>26000</v>
      </c>
      <c r="S970" s="91" t="n">
        <v>0.48</v>
      </c>
      <c r="T970" s="79" t="n">
        <f aca="false">B970*$AI$23/$AI$958</f>
        <v>283449.382716049</v>
      </c>
      <c r="U970" s="79" t="n">
        <f aca="false">C970*$AI$23/$AI$958</f>
        <v>311794.320987654</v>
      </c>
      <c r="W970" s="91" t="n">
        <v>0.48</v>
      </c>
      <c r="X970" s="79" t="n">
        <f aca="false">F970*$AI$23/$AI$958</f>
        <v>141724.691358025</v>
      </c>
      <c r="Y970" s="79" t="n">
        <f aca="false">G970*$AI$23/$AI$958</f>
        <v>155897.160493827</v>
      </c>
      <c r="Z970" s="80"/>
      <c r="AA970" s="91"/>
      <c r="AD970" s="98"/>
      <c r="AE970" s="91" t="n">
        <v>0.43</v>
      </c>
      <c r="AF970" s="79" t="n">
        <f aca="false">N970*$AI$23/$AI$958</f>
        <v>170069.62962963</v>
      </c>
      <c r="AG970" s="79" t="n">
        <f aca="false">O970*$AI$23/$AI$958</f>
        <v>184242.098765432</v>
      </c>
      <c r="AH970" s="1" t="str">
        <f aca="false">IF(AC968="But Not Over",Y965,"")</f>
        <v/>
      </c>
      <c r="AI970" s="81" t="str">
        <f aca="false">IF(AC968="But Not Over",VLOOKUP(AH970,'CPI Data'!$A$19:$N$117,14),"")</f>
        <v/>
      </c>
    </row>
    <row r="971" customFormat="false" ht="12" hidden="false" customHeight="false" outlineLevel="0" collapsed="false">
      <c r="A971" s="91" t="n">
        <v>0.5</v>
      </c>
      <c r="B971" s="92" t="n">
        <v>44000</v>
      </c>
      <c r="C971" s="92" t="n">
        <v>52000</v>
      </c>
      <c r="D971" s="92"/>
      <c r="E971" s="91" t="n">
        <v>0.5</v>
      </c>
      <c r="F971" s="92" t="n">
        <v>22000</v>
      </c>
      <c r="G971" s="92" t="n">
        <v>26000</v>
      </c>
      <c r="H971" s="102"/>
      <c r="I971" s="91"/>
      <c r="J971" s="92"/>
      <c r="K971" s="92"/>
      <c r="L971" s="103"/>
      <c r="M971" s="91" t="n">
        <v>0.45</v>
      </c>
      <c r="N971" s="92" t="n">
        <v>26000</v>
      </c>
      <c r="O971" s="92" t="n">
        <v>28000</v>
      </c>
      <c r="S971" s="91" t="n">
        <v>0.5</v>
      </c>
      <c r="T971" s="79" t="n">
        <f aca="false">B971*$AI$23/$AI$958</f>
        <v>311794.320987654</v>
      </c>
      <c r="U971" s="79" t="n">
        <f aca="false">C971*$AI$23/$AI$958</f>
        <v>368484.197530864</v>
      </c>
      <c r="W971" s="91" t="n">
        <v>0.5</v>
      </c>
      <c r="X971" s="79" t="n">
        <f aca="false">F971*$AI$23/$AI$958</f>
        <v>155897.160493827</v>
      </c>
      <c r="Y971" s="79" t="n">
        <f aca="false">G971*$AI$23/$AI$958</f>
        <v>184242.098765432</v>
      </c>
      <c r="Z971" s="80"/>
      <c r="AA971" s="91"/>
      <c r="AD971" s="98"/>
      <c r="AE971" s="91" t="n">
        <v>0.45</v>
      </c>
      <c r="AF971" s="79" t="n">
        <f aca="false">N971*$AI$23/$AI$958</f>
        <v>184242.098765432</v>
      </c>
      <c r="AG971" s="79" t="n">
        <f aca="false">O971*$AI$23/$AI$958</f>
        <v>198414.567901235</v>
      </c>
      <c r="AH971" s="1" t="str">
        <f aca="false">IF(AC969="But Not Over",Y966,"")</f>
        <v/>
      </c>
      <c r="AI971" s="81" t="str">
        <f aca="false">IF(AC969="But Not Over",VLOOKUP(AH971,'CPI Data'!$A$19:$N$117,14),"")</f>
        <v/>
      </c>
    </row>
    <row r="972" customFormat="false" ht="12" hidden="false" customHeight="false" outlineLevel="0" collapsed="false">
      <c r="A972" s="91" t="n">
        <v>0.53</v>
      </c>
      <c r="B972" s="92" t="n">
        <v>52000</v>
      </c>
      <c r="C972" s="92" t="n">
        <v>64000</v>
      </c>
      <c r="D972" s="95"/>
      <c r="E972" s="91" t="n">
        <v>0.53</v>
      </c>
      <c r="F972" s="92" t="n">
        <v>26000</v>
      </c>
      <c r="G972" s="92" t="n">
        <v>32000</v>
      </c>
      <c r="H972" s="102"/>
      <c r="I972" s="91"/>
      <c r="J972" s="92"/>
      <c r="K972" s="92"/>
      <c r="L972" s="104"/>
      <c r="M972" s="91" t="n">
        <v>0.46</v>
      </c>
      <c r="N972" s="92" t="n">
        <v>28000</v>
      </c>
      <c r="O972" s="92" t="n">
        <v>32000</v>
      </c>
      <c r="S972" s="91" t="n">
        <v>0.53</v>
      </c>
      <c r="T972" s="79" t="n">
        <f aca="false">B972*$AI$23/$AI$958</f>
        <v>368484.197530864</v>
      </c>
      <c r="U972" s="79" t="n">
        <f aca="false">C972*$AI$23/$AI$958</f>
        <v>453519.012345679</v>
      </c>
      <c r="V972" s="84"/>
      <c r="W972" s="91" t="n">
        <v>0.53</v>
      </c>
      <c r="X972" s="79" t="n">
        <f aca="false">F972*$AI$23/$AI$958</f>
        <v>184242.098765432</v>
      </c>
      <c r="Y972" s="79" t="n">
        <f aca="false">G972*$AI$23/$AI$958</f>
        <v>226759.50617284</v>
      </c>
      <c r="Z972" s="80"/>
      <c r="AA972" s="91"/>
      <c r="AD972" s="105"/>
      <c r="AE972" s="91" t="n">
        <v>0.46</v>
      </c>
      <c r="AF972" s="79" t="n">
        <f aca="false">N972*$AI$23/$AI$958</f>
        <v>198414.567901235</v>
      </c>
      <c r="AG972" s="79" t="n">
        <f aca="false">O972*$AI$23/$AI$958</f>
        <v>226759.50617284</v>
      </c>
      <c r="AH972" s="1" t="str">
        <f aca="false">IF(AC970="But Not Over",Y967,"")</f>
        <v/>
      </c>
      <c r="AI972" s="81" t="str">
        <f aca="false">IF(AC970="But Not Over",VLOOKUP(AH972,'CPI Data'!$A$19:$N$117,14),"")</f>
        <v/>
      </c>
    </row>
    <row r="973" customFormat="false" ht="12" hidden="false" customHeight="false" outlineLevel="0" collapsed="false">
      <c r="A973" s="91" t="n">
        <v>0.55</v>
      </c>
      <c r="B973" s="92" t="n">
        <v>64000</v>
      </c>
      <c r="C973" s="92" t="n">
        <v>76000</v>
      </c>
      <c r="E973" s="91" t="n">
        <v>0.55</v>
      </c>
      <c r="F973" s="92" t="n">
        <v>32000</v>
      </c>
      <c r="G973" s="92" t="n">
        <v>38000</v>
      </c>
      <c r="H973" s="64"/>
      <c r="I973" s="91"/>
      <c r="J973" s="92"/>
      <c r="K973" s="92"/>
      <c r="L973" s="97"/>
      <c r="M973" s="91" t="n">
        <v>0.48</v>
      </c>
      <c r="N973" s="92" t="n">
        <v>32000</v>
      </c>
      <c r="O973" s="92" t="n">
        <v>36000</v>
      </c>
      <c r="S973" s="91" t="n">
        <v>0.55</v>
      </c>
      <c r="T973" s="79" t="n">
        <f aca="false">B973*$AI$23/$AI$958</f>
        <v>453519.012345679</v>
      </c>
      <c r="U973" s="79" t="n">
        <f aca="false">C973*$AI$23/$AI$958</f>
        <v>538553.827160494</v>
      </c>
      <c r="W973" s="91" t="n">
        <v>0.55</v>
      </c>
      <c r="X973" s="79" t="n">
        <f aca="false">F973*$AI$23/$AI$958</f>
        <v>226759.50617284</v>
      </c>
      <c r="Y973" s="79" t="n">
        <f aca="false">G973*$AI$23/$AI$958</f>
        <v>269276.913580247</v>
      </c>
      <c r="Z973" s="80"/>
      <c r="AA973" s="91"/>
      <c r="AD973" s="98"/>
      <c r="AE973" s="91" t="n">
        <v>0.48</v>
      </c>
      <c r="AF973" s="79" t="n">
        <f aca="false">N973*$AI$23/$AI$958</f>
        <v>226759.50617284</v>
      </c>
      <c r="AG973" s="79" t="n">
        <f aca="false">O973*$AI$23/$AI$958</f>
        <v>255104.444444444</v>
      </c>
      <c r="AH973" s="1" t="str">
        <f aca="false">IF(AC971="But Not Over",Y968,"")</f>
        <v/>
      </c>
      <c r="AI973" s="81" t="str">
        <f aca="false">IF(AC971="But Not Over",VLOOKUP(AH973,'CPI Data'!$A$19:$N$117,14),"")</f>
        <v/>
      </c>
    </row>
    <row r="974" customFormat="false" ht="12" hidden="false" customHeight="false" outlineLevel="0" collapsed="false">
      <c r="A974" s="91" t="n">
        <v>0.58</v>
      </c>
      <c r="B974" s="92" t="n">
        <v>76000</v>
      </c>
      <c r="C974" s="92" t="n">
        <v>88000</v>
      </c>
      <c r="E974" s="91" t="n">
        <v>0.58</v>
      </c>
      <c r="F974" s="92" t="n">
        <v>38000</v>
      </c>
      <c r="G974" s="92" t="n">
        <v>44000</v>
      </c>
      <c r="H974" s="64"/>
      <c r="I974" s="91"/>
      <c r="J974" s="92"/>
      <c r="K974" s="92"/>
      <c r="L974" s="97"/>
      <c r="M974" s="91" t="n">
        <v>0.5</v>
      </c>
      <c r="N974" s="92" t="n">
        <v>36000</v>
      </c>
      <c r="O974" s="92" t="n">
        <v>38000</v>
      </c>
      <c r="S974" s="91" t="n">
        <v>0.58</v>
      </c>
      <c r="T974" s="79" t="n">
        <f aca="false">B974*$AI$23/$AI$958</f>
        <v>538553.827160494</v>
      </c>
      <c r="U974" s="79" t="n">
        <f aca="false">C974*$AI$23/$AI$958</f>
        <v>623588.641975309</v>
      </c>
      <c r="W974" s="91" t="n">
        <v>0.58</v>
      </c>
      <c r="X974" s="79" t="n">
        <f aca="false">F974*$AI$23/$AI$958</f>
        <v>269276.913580247</v>
      </c>
      <c r="Y974" s="79" t="n">
        <f aca="false">G974*$AI$23/$AI$958</f>
        <v>311794.320987654</v>
      </c>
      <c r="Z974" s="80"/>
      <c r="AA974" s="91"/>
      <c r="AD974" s="98"/>
      <c r="AE974" s="91" t="n">
        <v>0.5</v>
      </c>
      <c r="AF974" s="79" t="n">
        <f aca="false">N974*$AI$23/$AI$958</f>
        <v>255104.444444444</v>
      </c>
      <c r="AG974" s="79" t="n">
        <f aca="false">O974*$AI$23/$AI$958</f>
        <v>269276.913580247</v>
      </c>
      <c r="AH974" s="1" t="str">
        <f aca="false">IF(AC972="But Not Over",Y969,"")</f>
        <v/>
      </c>
      <c r="AI974" s="81" t="str">
        <f aca="false">IF(AC972="But Not Over",VLOOKUP(AH974,'CPI Data'!$A$19:$N$117,14),"")</f>
        <v/>
      </c>
    </row>
    <row r="975" customFormat="false" ht="12" hidden="false" customHeight="false" outlineLevel="0" collapsed="false">
      <c r="A975" s="91" t="n">
        <v>0.6</v>
      </c>
      <c r="B975" s="92" t="n">
        <v>88000</v>
      </c>
      <c r="C975" s="92" t="n">
        <v>100000</v>
      </c>
      <c r="E975" s="91" t="n">
        <v>0.6</v>
      </c>
      <c r="F975" s="92" t="n">
        <v>44000</v>
      </c>
      <c r="G975" s="92" t="n">
        <v>50000</v>
      </c>
      <c r="H975" s="64"/>
      <c r="I975" s="91"/>
      <c r="J975" s="92"/>
      <c r="K975" s="92"/>
      <c r="L975" s="97"/>
      <c r="M975" s="91" t="n">
        <v>0.52</v>
      </c>
      <c r="N975" s="92" t="n">
        <v>38000</v>
      </c>
      <c r="O975" s="92" t="n">
        <v>40000</v>
      </c>
      <c r="S975" s="91" t="n">
        <v>0.6</v>
      </c>
      <c r="T975" s="79" t="n">
        <f aca="false">B975*$AI$23/$AI$958</f>
        <v>623588.641975309</v>
      </c>
      <c r="U975" s="79" t="n">
        <f aca="false">C975*$AI$23/$AI$958</f>
        <v>708623.456790123</v>
      </c>
      <c r="W975" s="91" t="n">
        <v>0.6</v>
      </c>
      <c r="X975" s="79" t="n">
        <f aca="false">F975*$AI$23/$AI$958</f>
        <v>311794.320987654</v>
      </c>
      <c r="Y975" s="79" t="n">
        <f aca="false">G975*$AI$23/$AI$958</f>
        <v>354311.728395062</v>
      </c>
      <c r="Z975" s="80"/>
      <c r="AA975" s="91"/>
      <c r="AD975" s="98"/>
      <c r="AE975" s="91" t="n">
        <v>0.52</v>
      </c>
      <c r="AF975" s="79" t="n">
        <f aca="false">N975*$AI$23/$AI$958</f>
        <v>269276.913580247</v>
      </c>
      <c r="AG975" s="79" t="n">
        <f aca="false">O975*$AI$23/$AI$958</f>
        <v>283449.382716049</v>
      </c>
      <c r="AH975" s="1" t="str">
        <f aca="false">IF(AC973="But Not Over",Y970,"")</f>
        <v/>
      </c>
      <c r="AI975" s="81" t="str">
        <f aca="false">IF(AC973="But Not Over",VLOOKUP(AH975,'CPI Data'!$A$19:$N$117,14),"")</f>
        <v/>
      </c>
    </row>
    <row r="976" customFormat="false" ht="12" hidden="false" customHeight="false" outlineLevel="0" collapsed="false">
      <c r="A976" s="91" t="n">
        <v>0.62</v>
      </c>
      <c r="B976" s="92" t="n">
        <v>100000</v>
      </c>
      <c r="C976" s="92" t="n">
        <v>120000</v>
      </c>
      <c r="E976" s="91" t="n">
        <v>0.62</v>
      </c>
      <c r="F976" s="92" t="n">
        <v>50000</v>
      </c>
      <c r="G976" s="92" t="n">
        <v>60000</v>
      </c>
      <c r="H976" s="64"/>
      <c r="I976" s="91"/>
      <c r="J976" s="92"/>
      <c r="K976" s="92"/>
      <c r="L976" s="97"/>
      <c r="M976" s="91" t="n">
        <v>0.53</v>
      </c>
      <c r="N976" s="92" t="n">
        <v>40000</v>
      </c>
      <c r="O976" s="92" t="n">
        <v>44000</v>
      </c>
      <c r="S976" s="91" t="n">
        <v>0.62</v>
      </c>
      <c r="T976" s="79" t="n">
        <f aca="false">B976*$AI$23/$AI$958</f>
        <v>708623.456790123</v>
      </c>
      <c r="U976" s="79" t="n">
        <f aca="false">C976*$AI$23/$AI$958</f>
        <v>850348.148148148</v>
      </c>
      <c r="W976" s="91" t="n">
        <v>0.62</v>
      </c>
      <c r="X976" s="79" t="n">
        <f aca="false">F976*$AI$23/$AI$958</f>
        <v>354311.728395062</v>
      </c>
      <c r="Y976" s="79" t="n">
        <f aca="false">G976*$AI$23/$AI$958</f>
        <v>425174.074074074</v>
      </c>
      <c r="Z976" s="80"/>
      <c r="AA976" s="91"/>
      <c r="AD976" s="98"/>
      <c r="AE976" s="91" t="n">
        <v>0.53</v>
      </c>
      <c r="AF976" s="79" t="n">
        <f aca="false">N976*$AI$23/$AI$958</f>
        <v>283449.382716049</v>
      </c>
      <c r="AG976" s="79" t="n">
        <f aca="false">O976*$AI$23/$AI$958</f>
        <v>311794.320987654</v>
      </c>
      <c r="AH976" s="1" t="str">
        <f aca="false">IF(AC974="But Not Over",Y971,"")</f>
        <v/>
      </c>
      <c r="AI976" s="81" t="str">
        <f aca="false">IF(AC974="But Not Over",VLOOKUP(AH976,'CPI Data'!$A$19:$N$117,14),"")</f>
        <v/>
      </c>
    </row>
    <row r="977" customFormat="false" ht="12" hidden="false" customHeight="false" outlineLevel="0" collapsed="false">
      <c r="A977" s="91" t="n">
        <v>0.64</v>
      </c>
      <c r="B977" s="92" t="n">
        <v>120000</v>
      </c>
      <c r="C977" s="92" t="n">
        <v>140000</v>
      </c>
      <c r="E977" s="91" t="n">
        <v>0.64</v>
      </c>
      <c r="F977" s="92" t="n">
        <v>60000</v>
      </c>
      <c r="G977" s="92" t="n">
        <v>70000</v>
      </c>
      <c r="H977" s="64"/>
      <c r="I977" s="91"/>
      <c r="J977" s="92"/>
      <c r="K977" s="92"/>
      <c r="L977" s="97"/>
      <c r="M977" s="91" t="n">
        <v>0.55</v>
      </c>
      <c r="N977" s="92" t="n">
        <v>44000</v>
      </c>
      <c r="O977" s="92" t="n">
        <v>50000</v>
      </c>
      <c r="S977" s="91" t="n">
        <v>0.64</v>
      </c>
      <c r="T977" s="79" t="n">
        <f aca="false">B977*$AI$23/$AI$958</f>
        <v>850348.148148148</v>
      </c>
      <c r="U977" s="79" t="n">
        <f aca="false">C977*$AI$23/$AI$958</f>
        <v>992072.839506173</v>
      </c>
      <c r="W977" s="91" t="n">
        <v>0.64</v>
      </c>
      <c r="X977" s="79" t="n">
        <f aca="false">F977*$AI$23/$AI$958</f>
        <v>425174.074074074</v>
      </c>
      <c r="Y977" s="79" t="n">
        <f aca="false">G977*$AI$23/$AI$958</f>
        <v>496036.419753087</v>
      </c>
      <c r="Z977" s="80"/>
      <c r="AA977" s="91"/>
      <c r="AD977" s="98"/>
      <c r="AE977" s="91" t="n">
        <v>0.55</v>
      </c>
      <c r="AF977" s="79" t="n">
        <f aca="false">N977*$AI$23/$AI$958</f>
        <v>311794.320987654</v>
      </c>
      <c r="AG977" s="79" t="n">
        <f aca="false">O977*$AI$23/$AI$958</f>
        <v>354311.728395062</v>
      </c>
      <c r="AH977" s="1" t="str">
        <f aca="false">IF(AC975="But Not Over",Y972,"")</f>
        <v/>
      </c>
      <c r="AI977" s="81" t="str">
        <f aca="false">IF(AC975="But Not Over",VLOOKUP(AH977,'CPI Data'!$A$19:$N$117,14),"")</f>
        <v/>
      </c>
    </row>
    <row r="978" customFormat="false" ht="12" hidden="false" customHeight="false" outlineLevel="0" collapsed="false">
      <c r="A978" s="91" t="n">
        <v>0.66</v>
      </c>
      <c r="B978" s="92" t="n">
        <v>140000</v>
      </c>
      <c r="C978" s="92" t="n">
        <v>160000</v>
      </c>
      <c r="E978" s="91" t="n">
        <v>0.66</v>
      </c>
      <c r="F978" s="92" t="n">
        <v>70000</v>
      </c>
      <c r="G978" s="92" t="n">
        <v>80000</v>
      </c>
      <c r="H978" s="64"/>
      <c r="I978" s="91"/>
      <c r="J978" s="92"/>
      <c r="K978" s="92"/>
      <c r="L978" s="97"/>
      <c r="M978" s="91" t="n">
        <v>0.56</v>
      </c>
      <c r="N978" s="92" t="n">
        <v>50000</v>
      </c>
      <c r="O978" s="92" t="n">
        <v>52000</v>
      </c>
      <c r="S978" s="91" t="n">
        <v>0.66</v>
      </c>
      <c r="T978" s="79" t="n">
        <f aca="false">B978*$AI$23/$AI$958</f>
        <v>992072.839506173</v>
      </c>
      <c r="U978" s="125" t="n">
        <f aca="false">C978*$AI$23/$AI$958</f>
        <v>1133797.5308642</v>
      </c>
      <c r="W978" s="91" t="n">
        <v>0.66</v>
      </c>
      <c r="X978" s="79" t="n">
        <f aca="false">F978*$AI$23/$AI$958</f>
        <v>496036.419753087</v>
      </c>
      <c r="Y978" s="79" t="n">
        <f aca="false">G978*$AI$23/$AI$958</f>
        <v>566898.765432099</v>
      </c>
      <c r="Z978" s="80"/>
      <c r="AA978" s="91"/>
      <c r="AD978" s="98"/>
      <c r="AE978" s="91" t="n">
        <v>0.56</v>
      </c>
      <c r="AF978" s="79" t="n">
        <f aca="false">N978*$AI$23/$AI$958</f>
        <v>354311.728395062</v>
      </c>
      <c r="AG978" s="79" t="n">
        <f aca="false">O978*$AI$23/$AI$958</f>
        <v>368484.197530864</v>
      </c>
      <c r="AH978" s="1" t="str">
        <f aca="false">IF(AC976="But Not Over",Y973,"")</f>
        <v/>
      </c>
      <c r="AI978" s="81" t="str">
        <f aca="false">IF(AC976="But Not Over",VLOOKUP(AH978,'CPI Data'!$A$19:$N$117,14),"")</f>
        <v/>
      </c>
    </row>
    <row r="979" customFormat="false" ht="12" hidden="false" customHeight="false" outlineLevel="0" collapsed="false">
      <c r="A979" s="91" t="n">
        <v>0.68</v>
      </c>
      <c r="B979" s="92" t="n">
        <v>160000</v>
      </c>
      <c r="C979" s="92" t="n">
        <v>180000</v>
      </c>
      <c r="E979" s="91" t="n">
        <v>0.68</v>
      </c>
      <c r="F979" s="92" t="n">
        <v>80000</v>
      </c>
      <c r="G979" s="92" t="n">
        <v>90000</v>
      </c>
      <c r="H979" s="64"/>
      <c r="I979" s="91"/>
      <c r="J979" s="92"/>
      <c r="K979" s="92"/>
      <c r="L979" s="97"/>
      <c r="M979" s="91" t="n">
        <v>0.58</v>
      </c>
      <c r="N979" s="92" t="n">
        <v>52000</v>
      </c>
      <c r="O979" s="92" t="n">
        <v>64000</v>
      </c>
      <c r="S979" s="91" t="n">
        <v>0.68</v>
      </c>
      <c r="T979" s="79" t="n">
        <f aca="false">B979*$AI$23/$AI$958</f>
        <v>1133797.5308642</v>
      </c>
      <c r="U979" s="125" t="n">
        <f aca="false">C979*$AI$23/$AI$958</f>
        <v>1275522.22222222</v>
      </c>
      <c r="W979" s="91" t="n">
        <v>0.68</v>
      </c>
      <c r="X979" s="79" t="n">
        <f aca="false">F979*$AI$23/$AI$958</f>
        <v>566898.765432099</v>
      </c>
      <c r="Y979" s="79" t="n">
        <f aca="false">G979*$AI$23/$AI$958</f>
        <v>637761.111111111</v>
      </c>
      <c r="Z979" s="80"/>
      <c r="AA979" s="91"/>
      <c r="AD979" s="98"/>
      <c r="AE979" s="91" t="n">
        <v>0.58</v>
      </c>
      <c r="AF979" s="79" t="n">
        <f aca="false">N979*$AI$23/$AI$958</f>
        <v>368484.197530864</v>
      </c>
      <c r="AG979" s="79" t="n">
        <f aca="false">O979*$AI$23/$AI$958</f>
        <v>453519.012345679</v>
      </c>
      <c r="AH979" s="1" t="str">
        <f aca="false">IF(AC977="But Not Over",Y974,"")</f>
        <v/>
      </c>
      <c r="AI979" s="81" t="str">
        <f aca="false">IF(AC977="But Not Over",VLOOKUP(AH979,'CPI Data'!$A$19:$N$117,14),"")</f>
        <v/>
      </c>
    </row>
    <row r="980" customFormat="false" ht="12" hidden="false" customHeight="false" outlineLevel="0" collapsed="false">
      <c r="A980" s="91" t="n">
        <v>0.69</v>
      </c>
      <c r="B980" s="92" t="n">
        <v>180000</v>
      </c>
      <c r="C980" s="92" t="n">
        <v>200000</v>
      </c>
      <c r="E980" s="91" t="n">
        <v>0.69</v>
      </c>
      <c r="F980" s="92" t="n">
        <v>90000</v>
      </c>
      <c r="G980" s="92" t="n">
        <v>100000</v>
      </c>
      <c r="H980" s="64"/>
      <c r="I980" s="91"/>
      <c r="J980" s="92"/>
      <c r="K980" s="92"/>
      <c r="L980" s="97"/>
      <c r="M980" s="91" t="n">
        <v>0.59</v>
      </c>
      <c r="N980" s="92" t="n">
        <v>64000</v>
      </c>
      <c r="O980" s="92" t="n">
        <v>70000</v>
      </c>
      <c r="S980" s="91" t="n">
        <v>0.69</v>
      </c>
      <c r="T980" s="79" t="n">
        <f aca="false">B980*$AI$23/$AI$958</f>
        <v>1275522.22222222</v>
      </c>
      <c r="U980" s="125" t="n">
        <f aca="false">C980*$AI$23/$AI$958</f>
        <v>1417246.91358025</v>
      </c>
      <c r="W980" s="91" t="n">
        <v>0.69</v>
      </c>
      <c r="X980" s="79" t="n">
        <f aca="false">F980*$AI$23/$AI$958</f>
        <v>637761.111111111</v>
      </c>
      <c r="Y980" s="79" t="n">
        <f aca="false">G980*$AI$23/$AI$958</f>
        <v>708623.456790123</v>
      </c>
      <c r="Z980" s="80"/>
      <c r="AA980" s="91"/>
      <c r="AD980" s="98"/>
      <c r="AE980" s="91" t="n">
        <v>0.59</v>
      </c>
      <c r="AF980" s="79" t="n">
        <f aca="false">N980*$AI$23/$AI$958</f>
        <v>453519.012345679</v>
      </c>
      <c r="AG980" s="79" t="n">
        <f aca="false">O980*$AI$23/$AI$958</f>
        <v>496036.419753087</v>
      </c>
      <c r="AH980" s="1" t="str">
        <f aca="false">IF(AC978="But Not Over",Y975,"")</f>
        <v/>
      </c>
      <c r="AI980" s="81" t="str">
        <f aca="false">IF(AC978="But Not Over",VLOOKUP(AH980,'CPI Data'!$A$19:$N$117,14),"")</f>
        <v/>
      </c>
    </row>
    <row r="981" customFormat="false" ht="12" hidden="false" customHeight="false" outlineLevel="0" collapsed="false">
      <c r="A981" s="91" t="n">
        <v>0.7</v>
      </c>
      <c r="B981" s="92" t="n">
        <v>200000</v>
      </c>
      <c r="C981" s="95" t="s">
        <v>18</v>
      </c>
      <c r="E981" s="91" t="n">
        <v>0.7</v>
      </c>
      <c r="F981" s="92" t="n">
        <v>100000</v>
      </c>
      <c r="G981" s="95" t="s">
        <v>18</v>
      </c>
      <c r="H981" s="64"/>
      <c r="I981" s="91"/>
      <c r="J981" s="92"/>
      <c r="K981" s="95"/>
      <c r="L981" s="97"/>
      <c r="M981" s="91" t="n">
        <v>0.61</v>
      </c>
      <c r="N981" s="92" t="n">
        <v>70000</v>
      </c>
      <c r="O981" s="92" t="n">
        <v>76000</v>
      </c>
      <c r="S981" s="91" t="n">
        <v>0.7</v>
      </c>
      <c r="T981" s="79" t="n">
        <f aca="false">B981*$AI$23/$AI$958</f>
        <v>1417246.91358025</v>
      </c>
      <c r="U981" s="79" t="s">
        <v>18</v>
      </c>
      <c r="W981" s="91" t="n">
        <v>0.7</v>
      </c>
      <c r="X981" s="79" t="n">
        <f aca="false">F981*$AI$23/$AI$958</f>
        <v>708623.456790123</v>
      </c>
      <c r="Y981" s="79" t="s">
        <v>18</v>
      </c>
      <c r="Z981" s="80"/>
      <c r="AA981" s="91"/>
      <c r="AC981" s="79"/>
      <c r="AD981" s="98"/>
      <c r="AE981" s="91" t="n">
        <v>0.61</v>
      </c>
      <c r="AF981" s="79" t="n">
        <f aca="false">N981*$AI$23/$AI$958</f>
        <v>496036.419753087</v>
      </c>
      <c r="AG981" s="79" t="n">
        <f aca="false">O981*$AI$23/$AI$958</f>
        <v>538553.827160494</v>
      </c>
      <c r="AH981" s="1" t="str">
        <f aca="false">IF(AC979="But Not Over",Y976,"")</f>
        <v/>
      </c>
      <c r="AI981" s="81" t="str">
        <f aca="false">IF(AC979="But Not Over",VLOOKUP(AH981,'CPI Data'!$A$19:$N$117,14),"")</f>
        <v/>
      </c>
    </row>
    <row r="982" customFormat="false" ht="12" hidden="false" customHeight="false" outlineLevel="0" collapsed="false">
      <c r="A982" s="91"/>
      <c r="B982" s="92"/>
      <c r="E982" s="91"/>
      <c r="F982" s="92"/>
      <c r="H982" s="64"/>
      <c r="I982" s="91"/>
      <c r="J982" s="92"/>
      <c r="L982" s="97"/>
      <c r="M982" s="91" t="n">
        <v>0.62</v>
      </c>
      <c r="N982" s="92" t="n">
        <v>76000</v>
      </c>
      <c r="O982" s="92" t="n">
        <v>80000</v>
      </c>
      <c r="S982" s="91"/>
      <c r="W982" s="91"/>
      <c r="Z982" s="80"/>
      <c r="AA982" s="91"/>
      <c r="AD982" s="98"/>
      <c r="AE982" s="91" t="n">
        <v>0.62</v>
      </c>
      <c r="AF982" s="79" t="n">
        <f aca="false">N982*$AI$23/$AI$958</f>
        <v>538553.827160494</v>
      </c>
      <c r="AG982" s="79" t="n">
        <f aca="false">O982*$AI$23/$AI$958</f>
        <v>566898.765432099</v>
      </c>
      <c r="AH982" s="1" t="str">
        <f aca="false">IF(AC980="But Not Over",Y977,"")</f>
        <v/>
      </c>
      <c r="AI982" s="81" t="str">
        <f aca="false">IF(AC980="But Not Over",VLOOKUP(AH982,'CPI Data'!$A$19:$N$117,14),"")</f>
        <v/>
      </c>
    </row>
    <row r="983" customFormat="false" ht="12" hidden="false" customHeight="false" outlineLevel="0" collapsed="false">
      <c r="A983" s="64"/>
      <c r="E983" s="64"/>
      <c r="H983" s="64"/>
      <c r="I983" s="64"/>
      <c r="L983" s="97"/>
      <c r="M983" s="91" t="n">
        <v>0.63</v>
      </c>
      <c r="N983" s="92" t="n">
        <v>80000</v>
      </c>
      <c r="O983" s="92" t="n">
        <v>88000</v>
      </c>
      <c r="S983" s="64"/>
      <c r="W983" s="64"/>
      <c r="Z983" s="80"/>
      <c r="AA983" s="64"/>
      <c r="AD983" s="98"/>
      <c r="AE983" s="91" t="n">
        <v>0.63</v>
      </c>
      <c r="AF983" s="79" t="n">
        <f aca="false">N983*$AI$23/$AI$958</f>
        <v>566898.765432099</v>
      </c>
      <c r="AG983" s="79" t="n">
        <f aca="false">O983*$AI$23/$AI$958</f>
        <v>623588.641975309</v>
      </c>
      <c r="AH983" s="1" t="str">
        <f aca="false">IF(AC981="But Not Over",Y978,"")</f>
        <v/>
      </c>
      <c r="AI983" s="81" t="str">
        <f aca="false">IF(AC981="But Not Over",VLOOKUP(AH983,'CPI Data'!$A$19:$N$117,14),"")</f>
        <v/>
      </c>
    </row>
    <row r="984" customFormat="false" ht="12" hidden="false" customHeight="false" outlineLevel="0" collapsed="false">
      <c r="A984" s="64"/>
      <c r="E984" s="64"/>
      <c r="H984" s="64"/>
      <c r="I984" s="64"/>
      <c r="L984" s="97"/>
      <c r="M984" s="91" t="n">
        <v>0.64</v>
      </c>
      <c r="N984" s="92" t="n">
        <v>88000</v>
      </c>
      <c r="O984" s="92" t="n">
        <v>100000</v>
      </c>
      <c r="S984" s="64"/>
      <c r="W984" s="64"/>
      <c r="Z984" s="80"/>
      <c r="AA984" s="64"/>
      <c r="AD984" s="98"/>
      <c r="AE984" s="91" t="n">
        <v>0.64</v>
      </c>
      <c r="AF984" s="79" t="n">
        <f aca="false">N984*$AI$23/$AI$958</f>
        <v>623588.641975309</v>
      </c>
      <c r="AG984" s="79" t="n">
        <f aca="false">O984*$AI$23/$AI$958</f>
        <v>708623.456790123</v>
      </c>
      <c r="AH984" s="1" t="str">
        <f aca="false">IF(AC982="But Not Over",Y979,"")</f>
        <v/>
      </c>
      <c r="AI984" s="81" t="str">
        <f aca="false">IF(AC982="But Not Over",VLOOKUP(AH984,'CPI Data'!$A$19:$N$117,14),"")</f>
        <v/>
      </c>
    </row>
    <row r="985" customFormat="false" ht="12" hidden="false" customHeight="false" outlineLevel="0" collapsed="false">
      <c r="A985" s="64"/>
      <c r="E985" s="64"/>
      <c r="H985" s="64"/>
      <c r="I985" s="64"/>
      <c r="L985" s="97"/>
      <c r="M985" s="91" t="n">
        <v>0.66</v>
      </c>
      <c r="N985" s="92" t="n">
        <v>100000</v>
      </c>
      <c r="O985" s="92" t="n">
        <v>120000</v>
      </c>
      <c r="S985" s="64"/>
      <c r="W985" s="64"/>
      <c r="Z985" s="80"/>
      <c r="AA985" s="64"/>
      <c r="AD985" s="98"/>
      <c r="AE985" s="91" t="n">
        <v>0.66</v>
      </c>
      <c r="AF985" s="79" t="n">
        <f aca="false">N985*$AI$23/$AI$958</f>
        <v>708623.456790123</v>
      </c>
      <c r="AG985" s="79" t="n">
        <f aca="false">O985*$AI$23/$AI$958</f>
        <v>850348.148148148</v>
      </c>
      <c r="AH985" s="1" t="str">
        <f aca="false">IF(AC983="But Not Over",Y980,"")</f>
        <v/>
      </c>
      <c r="AI985" s="81" t="str">
        <f aca="false">IF(AC983="But Not Over",VLOOKUP(AH985,'CPI Data'!$A$19:$N$117,14),"")</f>
        <v/>
      </c>
    </row>
    <row r="986" customFormat="false" ht="12" hidden="false" customHeight="false" outlineLevel="0" collapsed="false">
      <c r="A986" s="64"/>
      <c r="E986" s="64"/>
      <c r="H986" s="64"/>
      <c r="I986" s="64"/>
      <c r="L986" s="97"/>
      <c r="M986" s="91" t="n">
        <v>0.67</v>
      </c>
      <c r="N986" s="92" t="n">
        <v>120000</v>
      </c>
      <c r="O986" s="92" t="n">
        <v>140000</v>
      </c>
      <c r="S986" s="64"/>
      <c r="W986" s="64"/>
      <c r="Z986" s="80"/>
      <c r="AA986" s="64"/>
      <c r="AD986" s="98"/>
      <c r="AE986" s="91" t="n">
        <v>0.67</v>
      </c>
      <c r="AF986" s="79" t="n">
        <f aca="false">N986*$AI$23/$AI$958</f>
        <v>850348.148148148</v>
      </c>
      <c r="AG986" s="79" t="n">
        <f aca="false">O986*$AI$23/$AI$958</f>
        <v>992072.839506173</v>
      </c>
      <c r="AH986" s="1" t="str">
        <f aca="false">IF(AC984="But Not Over",Y981,"")</f>
        <v/>
      </c>
      <c r="AI986" s="81" t="str">
        <f aca="false">IF(AC984="But Not Over",VLOOKUP(AH986,'CPI Data'!$A$19:$N$117,14),"")</f>
        <v/>
      </c>
    </row>
    <row r="987" customFormat="false" ht="12" hidden="false" customHeight="false" outlineLevel="0" collapsed="false">
      <c r="A987" s="64"/>
      <c r="E987" s="64"/>
      <c r="H987" s="64"/>
      <c r="I987" s="64"/>
      <c r="L987" s="97"/>
      <c r="M987" s="91" t="n">
        <v>0.68</v>
      </c>
      <c r="N987" s="92" t="n">
        <v>140000</v>
      </c>
      <c r="O987" s="92" t="n">
        <v>160000</v>
      </c>
      <c r="S987" s="64"/>
      <c r="W987" s="64"/>
      <c r="Z987" s="80"/>
      <c r="AA987" s="64"/>
      <c r="AD987" s="98"/>
      <c r="AE987" s="91" t="n">
        <v>0.68</v>
      </c>
      <c r="AF987" s="79" t="n">
        <f aca="false">N987*$AI$23/$AI$958</f>
        <v>992072.839506173</v>
      </c>
      <c r="AG987" s="79" t="n">
        <f aca="false">O987*$AI$23/$AI$958</f>
        <v>1133797.5308642</v>
      </c>
      <c r="AH987" s="1" t="str">
        <f aca="false">IF(AC985="But Not Over",Y982,"")</f>
        <v/>
      </c>
      <c r="AI987" s="81" t="str">
        <f aca="false">IF(AC985="But Not Over",VLOOKUP(AH987,'CPI Data'!$A$19:$N$117,14),"")</f>
        <v/>
      </c>
    </row>
    <row r="988" customFormat="false" ht="12" hidden="false" customHeight="false" outlineLevel="0" collapsed="false">
      <c r="A988" s="64"/>
      <c r="E988" s="64"/>
      <c r="H988" s="64"/>
      <c r="I988" s="64"/>
      <c r="L988" s="97"/>
      <c r="M988" s="91" t="n">
        <v>0.69</v>
      </c>
      <c r="N988" s="92" t="n">
        <v>160000</v>
      </c>
      <c r="O988" s="92" t="n">
        <v>180000</v>
      </c>
      <c r="S988" s="64"/>
      <c r="W988" s="64"/>
      <c r="Z988" s="80"/>
      <c r="AA988" s="64"/>
      <c r="AD988" s="98"/>
      <c r="AE988" s="91" t="n">
        <v>0.69</v>
      </c>
      <c r="AF988" s="125" t="n">
        <f aca="false">N988*$AI$23/$AI$958</f>
        <v>1133797.5308642</v>
      </c>
      <c r="AG988" s="79" t="n">
        <f aca="false">O988*$AI$23/$AI$958</f>
        <v>1275522.22222222</v>
      </c>
      <c r="AH988" s="1" t="str">
        <f aca="false">IF(AC986="But Not Over",Y983,"")</f>
        <v/>
      </c>
      <c r="AI988" s="81" t="str">
        <f aca="false">IF(AC986="But Not Over",VLOOKUP(AH988,'CPI Data'!$A$19:$N$117,14),"")</f>
        <v/>
      </c>
    </row>
    <row r="989" customFormat="false" ht="12" hidden="false" customHeight="false" outlineLevel="0" collapsed="false">
      <c r="A989" s="64"/>
      <c r="E989" s="64"/>
      <c r="H989" s="64"/>
      <c r="I989" s="64"/>
      <c r="L989" s="97"/>
      <c r="M989" s="91" t="n">
        <v>0.7</v>
      </c>
      <c r="N989" s="92" t="n">
        <v>180000</v>
      </c>
      <c r="O989" s="95" t="s">
        <v>18</v>
      </c>
      <c r="S989" s="64"/>
      <c r="W989" s="64"/>
      <c r="Z989" s="80"/>
      <c r="AA989" s="64"/>
      <c r="AD989" s="98"/>
      <c r="AE989" s="91" t="n">
        <v>0.7</v>
      </c>
      <c r="AF989" s="125" t="n">
        <f aca="false">N989*$AI$23/$AI$958</f>
        <v>1275522.22222222</v>
      </c>
      <c r="AG989" s="79" t="s">
        <v>18</v>
      </c>
      <c r="AH989" s="1" t="str">
        <f aca="false">IF(AC987="But Not Over",Y984,"")</f>
        <v/>
      </c>
      <c r="AI989" s="81" t="str">
        <f aca="false">IF(AC987="But Not Over",VLOOKUP(AH989,'CPI Data'!$A$19:$N$117,14),"")</f>
        <v/>
      </c>
    </row>
    <row r="990" customFormat="false" ht="12" hidden="false" customHeight="false" outlineLevel="0" collapsed="false">
      <c r="A990" s="122" t="s">
        <v>43</v>
      </c>
      <c r="E990" s="64"/>
      <c r="H990" s="64"/>
      <c r="I990" s="64"/>
      <c r="L990" s="97"/>
      <c r="M990" s="91"/>
      <c r="N990" s="92"/>
      <c r="O990" s="95"/>
      <c r="S990" s="122" t="s">
        <v>43</v>
      </c>
      <c r="W990" s="64"/>
      <c r="Z990" s="80"/>
      <c r="AA990" s="64"/>
      <c r="AD990" s="98"/>
      <c r="AE990" s="91"/>
      <c r="AG990" s="79"/>
      <c r="AH990" s="1" t="str">
        <f aca="false">IF(AC988="But Not Over",Y985,"")</f>
        <v/>
      </c>
      <c r="AI990" s="81" t="str">
        <f aca="false">IF(AC988="But Not Over",VLOOKUP(AH990,'CPI Data'!$A$19:$N$117,14),"")</f>
        <v/>
      </c>
    </row>
    <row r="991" customFormat="false" ht="12" hidden="false" customHeight="false" outlineLevel="0" collapsed="false">
      <c r="A991" s="64"/>
      <c r="E991" s="64"/>
      <c r="H991" s="64"/>
      <c r="I991" s="64"/>
      <c r="L991" s="97"/>
      <c r="M991" s="64"/>
      <c r="S991" s="64"/>
      <c r="W991" s="64"/>
      <c r="Z991" s="80"/>
      <c r="AA991" s="64"/>
      <c r="AD991" s="98"/>
      <c r="AE991" s="64"/>
      <c r="AH991" s="1" t="str">
        <f aca="false">IF(AC989="But Not Over",Y986,"")</f>
        <v/>
      </c>
      <c r="AI991" s="81" t="str">
        <f aca="false">IF(AC989="But Not Over",VLOOKUP(AH991,'CPI Data'!$A$19:$N$117,14),"")</f>
        <v/>
      </c>
    </row>
    <row r="992" customFormat="false" ht="12.75" hidden="false" customHeight="false" outlineLevel="0" collapsed="false">
      <c r="A992" s="64"/>
      <c r="B992" s="74"/>
      <c r="C992" s="43" t="s">
        <v>7</v>
      </c>
      <c r="E992" s="64"/>
      <c r="F992" s="64"/>
      <c r="G992" s="75" t="n">
        <v>1965</v>
      </c>
      <c r="H992" s="75"/>
      <c r="I992" s="75"/>
      <c r="J992" s="74"/>
      <c r="L992" s="97"/>
      <c r="M992" s="64"/>
      <c r="N992" s="74"/>
      <c r="S992" s="64"/>
      <c r="T992" s="77"/>
      <c r="U992" s="69" t="s">
        <v>21</v>
      </c>
      <c r="W992" s="64"/>
      <c r="X992" s="82"/>
      <c r="Y992" s="75" t="n">
        <v>1965</v>
      </c>
      <c r="Z992" s="75"/>
      <c r="AA992" s="75"/>
      <c r="AB992" s="46" t="str">
        <f aca="false">CONCATENATE("CPI: ",AI997)</f>
        <v>CPI: 31.5</v>
      </c>
      <c r="AD992" s="98"/>
      <c r="AE992" s="64"/>
      <c r="AF992" s="77"/>
      <c r="AH992" s="1" t="str">
        <f aca="false">IF(AC990="But Not Over",Y987,"")</f>
        <v/>
      </c>
      <c r="AI992" s="81" t="str">
        <f aca="false">IF(AC990="But Not Over",VLOOKUP(AH992,'CPI Data'!$A$19:$N$117,14),"")</f>
        <v/>
      </c>
    </row>
    <row r="993" customFormat="false" ht="12" hidden="false" customHeight="false" outlineLevel="0" collapsed="false">
      <c r="A993" s="49"/>
      <c r="B993" s="49" t="s">
        <v>8</v>
      </c>
      <c r="C993" s="50"/>
      <c r="D993" s="50"/>
      <c r="E993" s="49"/>
      <c r="F993" s="49" t="s">
        <v>9</v>
      </c>
      <c r="G993" s="50"/>
      <c r="H993" s="49"/>
      <c r="I993" s="49"/>
      <c r="J993" s="49" t="s">
        <v>10</v>
      </c>
      <c r="K993" s="48"/>
      <c r="L993" s="48"/>
      <c r="M993" s="48"/>
      <c r="N993" s="49" t="s">
        <v>11</v>
      </c>
      <c r="O993" s="50"/>
      <c r="S993" s="49"/>
      <c r="T993" s="51" t="s">
        <v>8</v>
      </c>
      <c r="U993" s="99"/>
      <c r="V993" s="53"/>
      <c r="W993" s="49"/>
      <c r="X993" s="51" t="s">
        <v>9</v>
      </c>
      <c r="Y993" s="99"/>
      <c r="Z993" s="54"/>
      <c r="AA993" s="49"/>
      <c r="AB993" s="51" t="s">
        <v>10</v>
      </c>
      <c r="AC993" s="52"/>
      <c r="AD993" s="55"/>
      <c r="AE993" s="48"/>
      <c r="AF993" s="51" t="s">
        <v>11</v>
      </c>
      <c r="AG993" s="99"/>
      <c r="AH993" s="1" t="str">
        <f aca="false">IF(AC991="But Not Over",Y988,"")</f>
        <v/>
      </c>
      <c r="AI993" s="81" t="str">
        <f aca="false">IF(AC991="But Not Over",VLOOKUP(AH993,'CPI Data'!$A$19:$N$117,14),"")</f>
        <v/>
      </c>
    </row>
    <row r="994" customFormat="false" ht="12" hidden="false" customHeight="false" outlineLevel="0" collapsed="false">
      <c r="A994" s="56" t="s">
        <v>12</v>
      </c>
      <c r="B994" s="57" t="s">
        <v>13</v>
      </c>
      <c r="C994" s="57"/>
      <c r="D994" s="100"/>
      <c r="E994" s="56" t="s">
        <v>12</v>
      </c>
      <c r="F994" s="57" t="s">
        <v>13</v>
      </c>
      <c r="G994" s="57"/>
      <c r="H994" s="100"/>
      <c r="I994" s="56" t="s">
        <v>12</v>
      </c>
      <c r="J994" s="57" t="s">
        <v>13</v>
      </c>
      <c r="K994" s="57"/>
      <c r="L994" s="106"/>
      <c r="M994" s="56" t="s">
        <v>12</v>
      </c>
      <c r="N994" s="57" t="s">
        <v>13</v>
      </c>
      <c r="O994" s="57"/>
      <c r="S994" s="56" t="s">
        <v>12</v>
      </c>
      <c r="T994" s="58" t="s">
        <v>13</v>
      </c>
      <c r="U994" s="58"/>
      <c r="V994" s="101"/>
      <c r="W994" s="56" t="s">
        <v>12</v>
      </c>
      <c r="X994" s="58" t="s">
        <v>13</v>
      </c>
      <c r="Y994" s="58"/>
      <c r="Z994" s="101"/>
      <c r="AA994" s="56" t="s">
        <v>12</v>
      </c>
      <c r="AB994" s="58" t="s">
        <v>13</v>
      </c>
      <c r="AC994" s="58"/>
      <c r="AD994" s="107"/>
      <c r="AE994" s="56" t="s">
        <v>12</v>
      </c>
      <c r="AF994" s="58" t="s">
        <v>13</v>
      </c>
      <c r="AG994" s="58"/>
      <c r="AH994" s="1" t="str">
        <f aca="false">IF(AC992="But Not Over",Y989,"")</f>
        <v/>
      </c>
      <c r="AI994" s="81" t="str">
        <f aca="false">IF(AC992="But Not Over",VLOOKUP(AH994,'CPI Data'!$A$19:$N$117,14),"")</f>
        <v/>
      </c>
    </row>
    <row r="995" customFormat="false" ht="12" hidden="false" customHeight="false" outlineLevel="0" collapsed="false">
      <c r="A995" s="59" t="s">
        <v>14</v>
      </c>
      <c r="B995" s="60" t="s">
        <v>15</v>
      </c>
      <c r="C995" s="60" t="s">
        <v>16</v>
      </c>
      <c r="D995" s="100"/>
      <c r="E995" s="59" t="s">
        <v>14</v>
      </c>
      <c r="F995" s="60" t="s">
        <v>15</v>
      </c>
      <c r="G995" s="60" t="s">
        <v>16</v>
      </c>
      <c r="H995" s="100"/>
      <c r="I995" s="59" t="s">
        <v>14</v>
      </c>
      <c r="J995" s="60" t="s">
        <v>15</v>
      </c>
      <c r="K995" s="60" t="s">
        <v>16</v>
      </c>
      <c r="L995" s="106"/>
      <c r="M995" s="59" t="s">
        <v>14</v>
      </c>
      <c r="N995" s="60" t="s">
        <v>15</v>
      </c>
      <c r="O995" s="60" t="s">
        <v>16</v>
      </c>
      <c r="S995" s="59" t="s">
        <v>14</v>
      </c>
      <c r="T995" s="61" t="s">
        <v>15</v>
      </c>
      <c r="U995" s="61" t="s">
        <v>16</v>
      </c>
      <c r="V995" s="101"/>
      <c r="W995" s="59" t="s">
        <v>14</v>
      </c>
      <c r="X995" s="61" t="s">
        <v>15</v>
      </c>
      <c r="Y995" s="61" t="s">
        <v>16</v>
      </c>
      <c r="Z995" s="101"/>
      <c r="AA995" s="59" t="s">
        <v>14</v>
      </c>
      <c r="AB995" s="61" t="s">
        <v>15</v>
      </c>
      <c r="AC995" s="61" t="s">
        <v>16</v>
      </c>
      <c r="AD995" s="107"/>
      <c r="AE995" s="59" t="s">
        <v>14</v>
      </c>
      <c r="AF995" s="61" t="s">
        <v>15</v>
      </c>
      <c r="AG995" s="61" t="s">
        <v>16</v>
      </c>
      <c r="AH995" s="1" t="str">
        <f aca="false">IF(AC993="But Not Over",Y990,"")</f>
        <v/>
      </c>
      <c r="AI995" s="81" t="str">
        <f aca="false">IF(AC993="But Not Over",VLOOKUP(AH995,'CPI Data'!$A$19:$N$117,14),"")</f>
        <v/>
      </c>
    </row>
    <row r="996" customFormat="false" ht="12" hidden="false" customHeight="false" outlineLevel="0" collapsed="false">
      <c r="A996" s="91" t="n">
        <v>0.14</v>
      </c>
      <c r="B996" s="95" t="n">
        <v>0</v>
      </c>
      <c r="C996" s="95" t="n">
        <v>1000</v>
      </c>
      <c r="D996" s="95"/>
      <c r="E996" s="91" t="n">
        <v>0.14</v>
      </c>
      <c r="F996" s="95" t="n">
        <v>0</v>
      </c>
      <c r="G996" s="95" t="n">
        <v>500</v>
      </c>
      <c r="H996" s="102"/>
      <c r="I996" s="91"/>
      <c r="J996" s="95"/>
      <c r="K996" s="95"/>
      <c r="L996" s="104"/>
      <c r="M996" s="91" t="n">
        <v>0.14</v>
      </c>
      <c r="N996" s="95" t="n">
        <v>0</v>
      </c>
      <c r="O996" s="95" t="n">
        <v>1000</v>
      </c>
      <c r="S996" s="91" t="n">
        <v>0.14</v>
      </c>
      <c r="T996" s="79" t="n">
        <f aca="false">B996*$AI$23/$AI$997</f>
        <v>0</v>
      </c>
      <c r="U996" s="79" t="n">
        <f aca="false">C996*$AI$23/$AI$997</f>
        <v>7288.69841269841</v>
      </c>
      <c r="V996" s="84" t="n">
        <f aca="false">D996*$AI$23/$AI$997</f>
        <v>0</v>
      </c>
      <c r="W996" s="91" t="n">
        <v>0.14</v>
      </c>
      <c r="X996" s="79" t="n">
        <f aca="false">F996*$AI$23/$AI$997</f>
        <v>0</v>
      </c>
      <c r="Y996" s="79" t="n">
        <f aca="false">G996*$AI$23/$AI$997</f>
        <v>3644.34920634921</v>
      </c>
      <c r="Z996" s="84" t="n">
        <f aca="false">H996*$AI$23/$AI$997</f>
        <v>0</v>
      </c>
      <c r="AA996" s="79"/>
      <c r="AB996" s="79"/>
      <c r="AC996" s="79"/>
      <c r="AD996" s="84" t="n">
        <f aca="false">L996*$AI$23/$AI$997</f>
        <v>0</v>
      </c>
      <c r="AE996" s="91" t="n">
        <v>0.14</v>
      </c>
      <c r="AF996" s="79" t="n">
        <f aca="false">N996*$AI$23/$AI$997</f>
        <v>0</v>
      </c>
      <c r="AG996" s="79" t="n">
        <f aca="false">O996*$AI$23/$AI$997</f>
        <v>7288.69841269841</v>
      </c>
      <c r="AH996" s="1" t="str">
        <f aca="false">IF(AC994="But Not Over",Y991,"")</f>
        <v/>
      </c>
      <c r="AI996" s="81" t="str">
        <f aca="false">IF(AC994="But Not Over",VLOOKUP(AH996,'CPI Data'!$A$19:$N$117,14),"")</f>
        <v/>
      </c>
    </row>
    <row r="997" customFormat="false" ht="12" hidden="false" customHeight="false" outlineLevel="0" collapsed="false">
      <c r="A997" s="91" t="n">
        <v>0.15</v>
      </c>
      <c r="B997" s="95" t="n">
        <v>1000</v>
      </c>
      <c r="C997" s="95" t="n">
        <v>2000</v>
      </c>
      <c r="D997" s="95"/>
      <c r="E997" s="91" t="n">
        <v>0.15</v>
      </c>
      <c r="F997" s="95" t="n">
        <v>500</v>
      </c>
      <c r="G997" s="95" t="n">
        <v>1000</v>
      </c>
      <c r="H997" s="102"/>
      <c r="I997" s="91"/>
      <c r="J997" s="126" t="s">
        <v>39</v>
      </c>
      <c r="K997" s="95"/>
      <c r="L997" s="104"/>
      <c r="M997" s="91" t="n">
        <v>0.16</v>
      </c>
      <c r="N997" s="95" t="n">
        <v>1000</v>
      </c>
      <c r="O997" s="95" t="n">
        <v>2000</v>
      </c>
      <c r="S997" s="91" t="n">
        <v>0.15</v>
      </c>
      <c r="T997" s="79" t="n">
        <f aca="false">B997*$AI$23/$AI$997</f>
        <v>7288.69841269841</v>
      </c>
      <c r="U997" s="79" t="n">
        <f aca="false">C997*$AI$23/$AI$997</f>
        <v>14577.3968253968</v>
      </c>
      <c r="V997" s="84"/>
      <c r="W997" s="91" t="n">
        <v>0.15</v>
      </c>
      <c r="X997" s="79" t="n">
        <f aca="false">F997*$AI$23/$AI$997</f>
        <v>3644.34920634921</v>
      </c>
      <c r="Y997" s="79" t="n">
        <f aca="false">G997*$AI$23/$AI$997</f>
        <v>7288.69841269841</v>
      </c>
      <c r="Z997" s="80"/>
      <c r="AA997" s="91"/>
      <c r="AB997" s="77" t="s">
        <v>39</v>
      </c>
      <c r="AC997" s="79"/>
      <c r="AD997" s="105"/>
      <c r="AE997" s="91" t="n">
        <v>0.16</v>
      </c>
      <c r="AF997" s="79" t="n">
        <f aca="false">N997*$AI$23/$AI$997</f>
        <v>7288.69841269841</v>
      </c>
      <c r="AG997" s="79" t="n">
        <f aca="false">O997*$AI$23/$AI$997</f>
        <v>14577.3968253968</v>
      </c>
      <c r="AH997" s="1" t="n">
        <f aca="false">IF(AC995="But Not Over",Y992,"")</f>
        <v>1965</v>
      </c>
      <c r="AI997" s="81" t="n">
        <f aca="false">IF(AC995="But Not Over",VLOOKUP(AH997,'CPI Data'!$A$19:$N$117,14),"")</f>
        <v>31.5</v>
      </c>
    </row>
    <row r="998" customFormat="false" ht="12" hidden="false" customHeight="false" outlineLevel="0" collapsed="false">
      <c r="A998" s="91" t="n">
        <v>0.16</v>
      </c>
      <c r="B998" s="95" t="n">
        <v>2000</v>
      </c>
      <c r="C998" s="95" t="n">
        <v>3000</v>
      </c>
      <c r="D998" s="95"/>
      <c r="E998" s="91" t="n">
        <v>0.16</v>
      </c>
      <c r="F998" s="95" t="n">
        <v>1000</v>
      </c>
      <c r="G998" s="95" t="n">
        <v>1500</v>
      </c>
      <c r="H998" s="102"/>
      <c r="I998" s="91"/>
      <c r="J998" s="126" t="s">
        <v>9</v>
      </c>
      <c r="K998" s="95"/>
      <c r="L998" s="104"/>
      <c r="M998" s="91" t="n">
        <v>0.18</v>
      </c>
      <c r="N998" s="95" t="n">
        <v>2000</v>
      </c>
      <c r="O998" s="95" t="n">
        <v>4000</v>
      </c>
      <c r="S998" s="91" t="n">
        <v>0.16</v>
      </c>
      <c r="T998" s="79" t="n">
        <f aca="false">B998*$AI$23/$AI$997</f>
        <v>14577.3968253968</v>
      </c>
      <c r="U998" s="79" t="n">
        <f aca="false">C998*$AI$23/$AI$997</f>
        <v>21866.0952380952</v>
      </c>
      <c r="V998" s="84"/>
      <c r="W998" s="91" t="n">
        <v>0.16</v>
      </c>
      <c r="X998" s="79" t="n">
        <f aca="false">F998*$AI$23/$AI$997</f>
        <v>7288.69841269841</v>
      </c>
      <c r="Y998" s="79" t="n">
        <f aca="false">G998*$AI$23/$AI$997</f>
        <v>10933.0476190476</v>
      </c>
      <c r="Z998" s="80"/>
      <c r="AA998" s="91"/>
      <c r="AB998" s="77" t="s">
        <v>9</v>
      </c>
      <c r="AC998" s="79"/>
      <c r="AD998" s="105"/>
      <c r="AE998" s="91" t="n">
        <v>0.18</v>
      </c>
      <c r="AF998" s="79" t="n">
        <f aca="false">N998*$AI$23/$AI$997</f>
        <v>14577.3968253968</v>
      </c>
      <c r="AG998" s="79" t="n">
        <f aca="false">O998*$AI$23/$AI$997</f>
        <v>29154.7936507936</v>
      </c>
      <c r="AH998" s="1" t="str">
        <f aca="false">IF(AC996="But Not Over",Y993,"")</f>
        <v/>
      </c>
      <c r="AI998" s="81" t="str">
        <f aca="false">IF(AC996="But Not Over",VLOOKUP(AH998,'CPI Data'!$A$19:$N$117,14),"")</f>
        <v/>
      </c>
    </row>
    <row r="999" customFormat="false" ht="12" hidden="false" customHeight="false" outlineLevel="0" collapsed="false">
      <c r="A999" s="91" t="n">
        <v>0.17</v>
      </c>
      <c r="B999" s="95" t="n">
        <v>3000</v>
      </c>
      <c r="C999" s="95" t="n">
        <v>4000</v>
      </c>
      <c r="D999" s="95"/>
      <c r="E999" s="91" t="n">
        <v>0.17</v>
      </c>
      <c r="F999" s="95" t="n">
        <v>1500</v>
      </c>
      <c r="G999" s="95" t="n">
        <v>2000</v>
      </c>
      <c r="H999" s="102"/>
      <c r="I999" s="91"/>
      <c r="J999" s="95"/>
      <c r="K999" s="95"/>
      <c r="L999" s="104"/>
      <c r="M999" s="91" t="n">
        <v>0.2</v>
      </c>
      <c r="N999" s="95" t="n">
        <v>4000</v>
      </c>
      <c r="O999" s="95" t="n">
        <v>6000</v>
      </c>
      <c r="S999" s="91" t="n">
        <v>0.17</v>
      </c>
      <c r="T999" s="79" t="n">
        <f aca="false">B999*$AI$23/$AI$997</f>
        <v>21866.0952380952</v>
      </c>
      <c r="U999" s="79" t="n">
        <f aca="false">C999*$AI$23/$AI$997</f>
        <v>29154.7936507936</v>
      </c>
      <c r="V999" s="84"/>
      <c r="W999" s="91" t="n">
        <v>0.17</v>
      </c>
      <c r="X999" s="79" t="n">
        <f aca="false">F999*$AI$23/$AI$997</f>
        <v>10933.0476190476</v>
      </c>
      <c r="Y999" s="79" t="n">
        <f aca="false">G999*$AI$23/$AI$997</f>
        <v>14577.3968253968</v>
      </c>
      <c r="Z999" s="80"/>
      <c r="AA999" s="91"/>
      <c r="AB999" s="79"/>
      <c r="AC999" s="79"/>
      <c r="AD999" s="105"/>
      <c r="AE999" s="91" t="n">
        <v>0.2</v>
      </c>
      <c r="AF999" s="79" t="n">
        <f aca="false">N999*$AI$23/$AI$997</f>
        <v>29154.7936507936</v>
      </c>
      <c r="AG999" s="79" t="n">
        <f aca="false">O999*$AI$23/$AI$997</f>
        <v>43732.1904761905</v>
      </c>
      <c r="AH999" s="1" t="str">
        <f aca="false">IF(AC997="But Not Over",Y994,"")</f>
        <v/>
      </c>
      <c r="AI999" s="81" t="str">
        <f aca="false">IF(AC997="But Not Over",VLOOKUP(AH999,'CPI Data'!$A$19:$N$117,14),"")</f>
        <v/>
      </c>
    </row>
    <row r="1000" customFormat="false" ht="12" hidden="false" customHeight="false" outlineLevel="0" collapsed="false">
      <c r="A1000" s="91" t="n">
        <v>0.19</v>
      </c>
      <c r="B1000" s="95" t="n">
        <v>4000</v>
      </c>
      <c r="C1000" s="95" t="n">
        <v>8000</v>
      </c>
      <c r="D1000" s="95"/>
      <c r="E1000" s="91" t="n">
        <v>0.19</v>
      </c>
      <c r="F1000" s="95" t="n">
        <v>2000</v>
      </c>
      <c r="G1000" s="95" t="n">
        <v>4000</v>
      </c>
      <c r="H1000" s="102"/>
      <c r="I1000" s="91"/>
      <c r="J1000" s="95"/>
      <c r="K1000" s="95"/>
      <c r="L1000" s="104"/>
      <c r="M1000" s="91" t="n">
        <v>0.22</v>
      </c>
      <c r="N1000" s="95" t="n">
        <v>6000</v>
      </c>
      <c r="O1000" s="95" t="n">
        <v>8000</v>
      </c>
      <c r="S1000" s="91" t="n">
        <v>0.19</v>
      </c>
      <c r="T1000" s="79" t="n">
        <f aca="false">B1000*$AI$23/$AI$997</f>
        <v>29154.7936507936</v>
      </c>
      <c r="U1000" s="79" t="n">
        <f aca="false">C1000*$AI$23/$AI$997</f>
        <v>58309.5873015873</v>
      </c>
      <c r="V1000" s="84"/>
      <c r="W1000" s="91" t="n">
        <v>0.19</v>
      </c>
      <c r="X1000" s="79" t="n">
        <f aca="false">F1000*$AI$23/$AI$997</f>
        <v>14577.3968253968</v>
      </c>
      <c r="Y1000" s="79" t="n">
        <f aca="false">G1000*$AI$23/$AI$997</f>
        <v>29154.7936507936</v>
      </c>
      <c r="Z1000" s="80"/>
      <c r="AA1000" s="91"/>
      <c r="AB1000" s="79"/>
      <c r="AC1000" s="79"/>
      <c r="AD1000" s="105"/>
      <c r="AE1000" s="91" t="n">
        <v>0.22</v>
      </c>
      <c r="AF1000" s="79" t="n">
        <f aca="false">N1000*$AI$23/$AI$997</f>
        <v>43732.1904761905</v>
      </c>
      <c r="AG1000" s="79" t="n">
        <f aca="false">O1000*$AI$23/$AI$997</f>
        <v>58309.5873015873</v>
      </c>
      <c r="AH1000" s="1" t="str">
        <f aca="false">IF(AC998="But Not Over",Y995,"")</f>
        <v/>
      </c>
      <c r="AI1000" s="81" t="str">
        <f aca="false">IF(AC998="But Not Over",VLOOKUP(AH1000,'CPI Data'!$A$19:$N$117,14),"")</f>
        <v/>
      </c>
    </row>
    <row r="1001" customFormat="false" ht="12" hidden="false" customHeight="false" outlineLevel="0" collapsed="false">
      <c r="A1001" s="91" t="n">
        <v>0.22</v>
      </c>
      <c r="B1001" s="95" t="n">
        <v>8000</v>
      </c>
      <c r="C1001" s="95" t="n">
        <v>12000</v>
      </c>
      <c r="D1001" s="95"/>
      <c r="E1001" s="91" t="n">
        <v>0.22</v>
      </c>
      <c r="F1001" s="95" t="n">
        <v>4000</v>
      </c>
      <c r="G1001" s="95" t="n">
        <v>6000</v>
      </c>
      <c r="H1001" s="102"/>
      <c r="I1001" s="91"/>
      <c r="J1001" s="95"/>
      <c r="K1001" s="95"/>
      <c r="L1001" s="104"/>
      <c r="M1001" s="91" t="n">
        <v>0.25</v>
      </c>
      <c r="N1001" s="95" t="n">
        <v>8000</v>
      </c>
      <c r="O1001" s="95" t="n">
        <v>10000</v>
      </c>
      <c r="S1001" s="91" t="n">
        <v>0.22</v>
      </c>
      <c r="T1001" s="79" t="n">
        <f aca="false">B1001*$AI$23/$AI$997</f>
        <v>58309.5873015873</v>
      </c>
      <c r="U1001" s="79" t="n">
        <f aca="false">C1001*$AI$23/$AI$997</f>
        <v>87464.3809523809</v>
      </c>
      <c r="V1001" s="84"/>
      <c r="W1001" s="91" t="n">
        <v>0.22</v>
      </c>
      <c r="X1001" s="79" t="n">
        <f aca="false">F1001*$AI$23/$AI$997</f>
        <v>29154.7936507936</v>
      </c>
      <c r="Y1001" s="79" t="n">
        <f aca="false">G1001*$AI$23/$AI$997</f>
        <v>43732.1904761905</v>
      </c>
      <c r="Z1001" s="80"/>
      <c r="AA1001" s="91"/>
      <c r="AB1001" s="79"/>
      <c r="AC1001" s="79"/>
      <c r="AD1001" s="105"/>
      <c r="AE1001" s="91" t="n">
        <v>0.25</v>
      </c>
      <c r="AF1001" s="79" t="n">
        <f aca="false">N1001*$AI$23/$AI$997</f>
        <v>58309.5873015873</v>
      </c>
      <c r="AG1001" s="79" t="n">
        <f aca="false">O1001*$AI$23/$AI$997</f>
        <v>72886.9841269841</v>
      </c>
      <c r="AH1001" s="1" t="str">
        <f aca="false">IF(AC999="But Not Over",Y996,"")</f>
        <v/>
      </c>
      <c r="AI1001" s="81" t="str">
        <f aca="false">IF(AC999="But Not Over",VLOOKUP(AH1001,'CPI Data'!$A$19:$N$117,14),"")</f>
        <v/>
      </c>
    </row>
    <row r="1002" customFormat="false" ht="12" hidden="false" customHeight="false" outlineLevel="0" collapsed="false">
      <c r="A1002" s="91" t="n">
        <v>0.25</v>
      </c>
      <c r="B1002" s="95" t="n">
        <v>12000</v>
      </c>
      <c r="C1002" s="95" t="n">
        <v>16000</v>
      </c>
      <c r="D1002" s="95"/>
      <c r="E1002" s="91" t="n">
        <v>0.25</v>
      </c>
      <c r="F1002" s="95" t="n">
        <v>6000</v>
      </c>
      <c r="G1002" s="95" t="n">
        <v>8000</v>
      </c>
      <c r="H1002" s="102"/>
      <c r="I1002" s="91"/>
      <c r="J1002" s="95"/>
      <c r="K1002" s="95"/>
      <c r="L1002" s="104"/>
      <c r="M1002" s="91" t="n">
        <v>0.27</v>
      </c>
      <c r="N1002" s="95" t="n">
        <v>10000</v>
      </c>
      <c r="O1002" s="95" t="n">
        <v>12000</v>
      </c>
      <c r="S1002" s="91" t="n">
        <v>0.25</v>
      </c>
      <c r="T1002" s="79" t="n">
        <f aca="false">B1002*$AI$23/$AI$997</f>
        <v>87464.3809523809</v>
      </c>
      <c r="U1002" s="79" t="n">
        <f aca="false">C1002*$AI$23/$AI$997</f>
        <v>116619.174603175</v>
      </c>
      <c r="V1002" s="84"/>
      <c r="W1002" s="91" t="n">
        <v>0.25</v>
      </c>
      <c r="X1002" s="79" t="n">
        <f aca="false">F1002*$AI$23/$AI$997</f>
        <v>43732.1904761905</v>
      </c>
      <c r="Y1002" s="79" t="n">
        <f aca="false">G1002*$AI$23/$AI$997</f>
        <v>58309.5873015873</v>
      </c>
      <c r="Z1002" s="80"/>
      <c r="AA1002" s="91"/>
      <c r="AB1002" s="79"/>
      <c r="AC1002" s="79"/>
      <c r="AD1002" s="105"/>
      <c r="AE1002" s="91" t="n">
        <v>0.27</v>
      </c>
      <c r="AF1002" s="79" t="n">
        <f aca="false">N1002*$AI$23/$AI$997</f>
        <v>72886.9841269841</v>
      </c>
      <c r="AG1002" s="79" t="n">
        <f aca="false">O1002*$AI$23/$AI$997</f>
        <v>87464.3809523809</v>
      </c>
      <c r="AH1002" s="1" t="str">
        <f aca="false">IF(AC1000="But Not Over",Y997,"")</f>
        <v/>
      </c>
      <c r="AI1002" s="81" t="str">
        <f aca="false">IF(AC1000="But Not Over",VLOOKUP(AH1002,'CPI Data'!$A$19:$N$117,14),"")</f>
        <v/>
      </c>
    </row>
    <row r="1003" customFormat="false" ht="12" hidden="false" customHeight="false" outlineLevel="0" collapsed="false">
      <c r="A1003" s="91" t="n">
        <v>0.28</v>
      </c>
      <c r="B1003" s="95" t="n">
        <v>16000</v>
      </c>
      <c r="C1003" s="95" t="n">
        <v>20000</v>
      </c>
      <c r="D1003" s="95"/>
      <c r="E1003" s="91" t="n">
        <v>0.28</v>
      </c>
      <c r="F1003" s="95" t="n">
        <v>8000</v>
      </c>
      <c r="G1003" s="95" t="n">
        <v>10000</v>
      </c>
      <c r="H1003" s="102"/>
      <c r="I1003" s="91"/>
      <c r="J1003" s="95"/>
      <c r="K1003" s="95"/>
      <c r="L1003" s="104"/>
      <c r="M1003" s="91" t="n">
        <v>0.31</v>
      </c>
      <c r="N1003" s="95" t="n">
        <v>12000</v>
      </c>
      <c r="O1003" s="95" t="n">
        <v>14000</v>
      </c>
      <c r="S1003" s="91" t="n">
        <v>0.28</v>
      </c>
      <c r="T1003" s="79" t="n">
        <f aca="false">B1003*$AI$23/$AI$997</f>
        <v>116619.174603175</v>
      </c>
      <c r="U1003" s="79" t="n">
        <f aca="false">C1003*$AI$23/$AI$997</f>
        <v>145773.968253968</v>
      </c>
      <c r="V1003" s="84"/>
      <c r="W1003" s="91" t="n">
        <v>0.28</v>
      </c>
      <c r="X1003" s="79" t="n">
        <f aca="false">F1003*$AI$23/$AI$997</f>
        <v>58309.5873015873</v>
      </c>
      <c r="Y1003" s="79" t="n">
        <f aca="false">G1003*$AI$23/$AI$997</f>
        <v>72886.9841269841</v>
      </c>
      <c r="Z1003" s="80"/>
      <c r="AA1003" s="91"/>
      <c r="AB1003" s="79"/>
      <c r="AC1003" s="79"/>
      <c r="AD1003" s="105"/>
      <c r="AE1003" s="91" t="n">
        <v>0.31</v>
      </c>
      <c r="AF1003" s="79" t="n">
        <f aca="false">N1003*$AI$23/$AI$997</f>
        <v>87464.3809523809</v>
      </c>
      <c r="AG1003" s="79" t="n">
        <f aca="false">O1003*$AI$23/$AI$997</f>
        <v>102041.777777778</v>
      </c>
      <c r="AH1003" s="1" t="str">
        <f aca="false">IF(AC1001="But Not Over",Y998,"")</f>
        <v/>
      </c>
      <c r="AI1003" s="81" t="str">
        <f aca="false">IF(AC1001="But Not Over",VLOOKUP(AH1003,'CPI Data'!$A$19:$N$117,14),"")</f>
        <v/>
      </c>
    </row>
    <row r="1004" customFormat="false" ht="12" hidden="false" customHeight="false" outlineLevel="0" collapsed="false">
      <c r="A1004" s="91" t="n">
        <v>0.32</v>
      </c>
      <c r="B1004" s="95" t="n">
        <v>20000</v>
      </c>
      <c r="C1004" s="95" t="n">
        <v>24000</v>
      </c>
      <c r="D1004" s="95"/>
      <c r="E1004" s="91" t="n">
        <v>0.32</v>
      </c>
      <c r="F1004" s="95" t="n">
        <v>10000</v>
      </c>
      <c r="G1004" s="95" t="n">
        <v>12000</v>
      </c>
      <c r="H1004" s="102"/>
      <c r="I1004" s="91"/>
      <c r="J1004" s="95"/>
      <c r="K1004" s="95"/>
      <c r="L1004" s="104"/>
      <c r="M1004" s="91" t="n">
        <v>0.32</v>
      </c>
      <c r="N1004" s="95" t="n">
        <v>14000</v>
      </c>
      <c r="O1004" s="95" t="n">
        <v>16000</v>
      </c>
      <c r="S1004" s="91" t="n">
        <v>0.32</v>
      </c>
      <c r="T1004" s="79" t="n">
        <f aca="false">B1004*$AI$23/$AI$997</f>
        <v>145773.968253968</v>
      </c>
      <c r="U1004" s="79" t="n">
        <f aca="false">C1004*$AI$23/$AI$997</f>
        <v>174928.761904762</v>
      </c>
      <c r="V1004" s="84"/>
      <c r="W1004" s="91" t="n">
        <v>0.32</v>
      </c>
      <c r="X1004" s="79" t="n">
        <f aca="false">F1004*$AI$23/$AI$997</f>
        <v>72886.9841269841</v>
      </c>
      <c r="Y1004" s="79" t="n">
        <f aca="false">G1004*$AI$23/$AI$997</f>
        <v>87464.3809523809</v>
      </c>
      <c r="Z1004" s="80"/>
      <c r="AA1004" s="91"/>
      <c r="AB1004" s="79"/>
      <c r="AC1004" s="79"/>
      <c r="AD1004" s="105"/>
      <c r="AE1004" s="91" t="n">
        <v>0.32</v>
      </c>
      <c r="AF1004" s="79" t="n">
        <f aca="false">N1004*$AI$23/$AI$997</f>
        <v>102041.777777778</v>
      </c>
      <c r="AG1004" s="79" t="n">
        <f aca="false">O1004*$AI$23/$AI$997</f>
        <v>116619.174603175</v>
      </c>
      <c r="AH1004" s="1" t="str">
        <f aca="false">IF(AC1002="But Not Over",Y999,"")</f>
        <v/>
      </c>
      <c r="AI1004" s="81" t="str">
        <f aca="false">IF(AC1002="But Not Over",VLOOKUP(AH1004,'CPI Data'!$A$19:$N$117,14),"")</f>
        <v/>
      </c>
    </row>
    <row r="1005" customFormat="false" ht="12" hidden="false" customHeight="false" outlineLevel="0" collapsed="false">
      <c r="A1005" s="91" t="n">
        <v>0.36</v>
      </c>
      <c r="B1005" s="95" t="n">
        <v>24000</v>
      </c>
      <c r="C1005" s="95" t="n">
        <v>28000</v>
      </c>
      <c r="D1005" s="95"/>
      <c r="E1005" s="91" t="n">
        <v>0.36</v>
      </c>
      <c r="F1005" s="95" t="n">
        <v>12000</v>
      </c>
      <c r="G1005" s="95" t="n">
        <v>14000</v>
      </c>
      <c r="H1005" s="102"/>
      <c r="I1005" s="91"/>
      <c r="J1005" s="95"/>
      <c r="K1005" s="95"/>
      <c r="L1005" s="104"/>
      <c r="M1005" s="91" t="n">
        <v>0.35</v>
      </c>
      <c r="N1005" s="95" t="n">
        <v>16000</v>
      </c>
      <c r="O1005" s="95" t="n">
        <v>18000</v>
      </c>
      <c r="S1005" s="91" t="n">
        <v>0.36</v>
      </c>
      <c r="T1005" s="79" t="n">
        <f aca="false">B1005*$AI$23/$AI$997</f>
        <v>174928.761904762</v>
      </c>
      <c r="U1005" s="79" t="n">
        <f aca="false">C1005*$AI$23/$AI$997</f>
        <v>204083.555555556</v>
      </c>
      <c r="V1005" s="84"/>
      <c r="W1005" s="91" t="n">
        <v>0.36</v>
      </c>
      <c r="X1005" s="79" t="n">
        <f aca="false">F1005*$AI$23/$AI$997</f>
        <v>87464.3809523809</v>
      </c>
      <c r="Y1005" s="79" t="n">
        <f aca="false">G1005*$AI$23/$AI$997</f>
        <v>102041.777777778</v>
      </c>
      <c r="Z1005" s="80"/>
      <c r="AA1005" s="91"/>
      <c r="AB1005" s="79"/>
      <c r="AC1005" s="79"/>
      <c r="AD1005" s="105"/>
      <c r="AE1005" s="91" t="n">
        <v>0.35</v>
      </c>
      <c r="AF1005" s="79" t="n">
        <f aca="false">N1005*$AI$23/$AI$997</f>
        <v>116619.174603175</v>
      </c>
      <c r="AG1005" s="79" t="n">
        <f aca="false">O1005*$AI$23/$AI$997</f>
        <v>131196.571428571</v>
      </c>
      <c r="AH1005" s="1" t="str">
        <f aca="false">IF(AC1003="But Not Over",Y1000,"")</f>
        <v/>
      </c>
      <c r="AI1005" s="81" t="str">
        <f aca="false">IF(AC1003="But Not Over",VLOOKUP(AH1005,'CPI Data'!$A$19:$N$117,14),"")</f>
        <v/>
      </c>
    </row>
    <row r="1006" customFormat="false" ht="12" hidden="false" customHeight="false" outlineLevel="0" collapsed="false">
      <c r="A1006" s="91" t="n">
        <v>0.39</v>
      </c>
      <c r="B1006" s="95" t="n">
        <v>28000</v>
      </c>
      <c r="C1006" s="95" t="n">
        <v>32000</v>
      </c>
      <c r="D1006" s="95"/>
      <c r="E1006" s="91" t="n">
        <v>0.39</v>
      </c>
      <c r="F1006" s="95" t="n">
        <v>14000</v>
      </c>
      <c r="G1006" s="95" t="n">
        <v>16000</v>
      </c>
      <c r="H1006" s="102"/>
      <c r="I1006" s="91"/>
      <c r="J1006" s="95"/>
      <c r="K1006" s="95"/>
      <c r="L1006" s="104"/>
      <c r="M1006" s="91" t="n">
        <v>0.36</v>
      </c>
      <c r="N1006" s="95" t="n">
        <v>18000</v>
      </c>
      <c r="O1006" s="95" t="n">
        <v>20000</v>
      </c>
      <c r="S1006" s="91" t="n">
        <v>0.39</v>
      </c>
      <c r="T1006" s="79" t="n">
        <f aca="false">B1006*$AI$23/$AI$997</f>
        <v>204083.555555556</v>
      </c>
      <c r="U1006" s="79" t="n">
        <f aca="false">C1006*$AI$23/$AI$997</f>
        <v>233238.349206349</v>
      </c>
      <c r="V1006" s="84"/>
      <c r="W1006" s="91" t="n">
        <v>0.39</v>
      </c>
      <c r="X1006" s="79" t="n">
        <f aca="false">F1006*$AI$23/$AI$997</f>
        <v>102041.777777778</v>
      </c>
      <c r="Y1006" s="79" t="n">
        <f aca="false">G1006*$AI$23/$AI$997</f>
        <v>116619.174603175</v>
      </c>
      <c r="Z1006" s="80"/>
      <c r="AA1006" s="91"/>
      <c r="AB1006" s="79"/>
      <c r="AC1006" s="79"/>
      <c r="AD1006" s="105"/>
      <c r="AE1006" s="91" t="n">
        <v>0.36</v>
      </c>
      <c r="AF1006" s="79" t="n">
        <f aca="false">N1006*$AI$23/$AI$997</f>
        <v>131196.571428571</v>
      </c>
      <c r="AG1006" s="79" t="n">
        <f aca="false">O1006*$AI$23/$AI$997</f>
        <v>145773.968253968</v>
      </c>
      <c r="AH1006" s="1" t="str">
        <f aca="false">IF(AC1004="But Not Over",Y1001,"")</f>
        <v/>
      </c>
      <c r="AI1006" s="81" t="str">
        <f aca="false">IF(AC1004="But Not Over",VLOOKUP(AH1006,'CPI Data'!$A$19:$N$117,14),"")</f>
        <v/>
      </c>
    </row>
    <row r="1007" customFormat="false" ht="12" hidden="false" customHeight="false" outlineLevel="0" collapsed="false">
      <c r="A1007" s="91" t="n">
        <v>0.42</v>
      </c>
      <c r="B1007" s="95" t="n">
        <v>32000</v>
      </c>
      <c r="C1007" s="95" t="n">
        <v>36000</v>
      </c>
      <c r="D1007" s="95"/>
      <c r="E1007" s="91" t="n">
        <v>0.42</v>
      </c>
      <c r="F1007" s="95" t="n">
        <v>16000</v>
      </c>
      <c r="G1007" s="95" t="n">
        <v>18000</v>
      </c>
      <c r="H1007" s="102"/>
      <c r="I1007" s="91"/>
      <c r="J1007" s="95"/>
      <c r="K1007" s="95"/>
      <c r="L1007" s="104"/>
      <c r="M1007" s="91" t="n">
        <v>0.4</v>
      </c>
      <c r="N1007" s="95" t="n">
        <v>20000</v>
      </c>
      <c r="O1007" s="95" t="n">
        <v>22000</v>
      </c>
      <c r="S1007" s="91" t="n">
        <v>0.42</v>
      </c>
      <c r="T1007" s="79" t="n">
        <f aca="false">B1007*$AI$23/$AI$997</f>
        <v>233238.349206349</v>
      </c>
      <c r="U1007" s="79" t="n">
        <f aca="false">C1007*$AI$23/$AI$997</f>
        <v>262393.142857143</v>
      </c>
      <c r="V1007" s="84"/>
      <c r="W1007" s="91" t="n">
        <v>0.42</v>
      </c>
      <c r="X1007" s="79" t="n">
        <f aca="false">F1007*$AI$23/$AI$997</f>
        <v>116619.174603175</v>
      </c>
      <c r="Y1007" s="79" t="n">
        <f aca="false">G1007*$AI$23/$AI$997</f>
        <v>131196.571428571</v>
      </c>
      <c r="Z1007" s="80"/>
      <c r="AA1007" s="91"/>
      <c r="AB1007" s="79"/>
      <c r="AC1007" s="79"/>
      <c r="AD1007" s="105"/>
      <c r="AE1007" s="91" t="n">
        <v>0.4</v>
      </c>
      <c r="AF1007" s="79" t="n">
        <f aca="false">N1007*$AI$23/$AI$997</f>
        <v>145773.968253968</v>
      </c>
      <c r="AG1007" s="79" t="n">
        <f aca="false">O1007*$AI$23/$AI$997</f>
        <v>160351.365079365</v>
      </c>
      <c r="AH1007" s="1" t="str">
        <f aca="false">IF(AC1005="But Not Over",Y1002,"")</f>
        <v/>
      </c>
      <c r="AI1007" s="81" t="str">
        <f aca="false">IF(AC1005="But Not Over",VLOOKUP(AH1007,'CPI Data'!$A$19:$N$117,14),"")</f>
        <v/>
      </c>
    </row>
    <row r="1008" customFormat="false" ht="12" hidden="false" customHeight="false" outlineLevel="0" collapsed="false">
      <c r="A1008" s="91" t="n">
        <v>0.45</v>
      </c>
      <c r="B1008" s="95" t="n">
        <v>36000</v>
      </c>
      <c r="C1008" s="92" t="n">
        <v>40000</v>
      </c>
      <c r="D1008" s="92"/>
      <c r="E1008" s="91" t="n">
        <v>0.45</v>
      </c>
      <c r="F1008" s="95" t="n">
        <v>18000</v>
      </c>
      <c r="G1008" s="92" t="n">
        <v>20000</v>
      </c>
      <c r="H1008" s="102"/>
      <c r="I1008" s="91"/>
      <c r="J1008" s="95"/>
      <c r="K1008" s="92"/>
      <c r="L1008" s="103"/>
      <c r="M1008" s="91" t="n">
        <v>0.41</v>
      </c>
      <c r="N1008" s="95" t="n">
        <v>22000</v>
      </c>
      <c r="O1008" s="92" t="n">
        <v>24000</v>
      </c>
      <c r="S1008" s="91" t="n">
        <v>0.45</v>
      </c>
      <c r="T1008" s="79" t="n">
        <f aca="false">B1008*$AI$23/$AI$997</f>
        <v>262393.142857143</v>
      </c>
      <c r="U1008" s="79" t="n">
        <f aca="false">C1008*$AI$23/$AI$997</f>
        <v>291547.936507936</v>
      </c>
      <c r="W1008" s="91" t="n">
        <v>0.45</v>
      </c>
      <c r="X1008" s="79" t="n">
        <f aca="false">F1008*$AI$23/$AI$997</f>
        <v>131196.571428571</v>
      </c>
      <c r="Y1008" s="79" t="n">
        <f aca="false">G1008*$AI$23/$AI$997</f>
        <v>145773.968253968</v>
      </c>
      <c r="Z1008" s="80"/>
      <c r="AA1008" s="91"/>
      <c r="AB1008" s="79"/>
      <c r="AD1008" s="98"/>
      <c r="AE1008" s="91" t="n">
        <v>0.41</v>
      </c>
      <c r="AF1008" s="79" t="n">
        <f aca="false">N1008*$AI$23/$AI$997</f>
        <v>160351.365079365</v>
      </c>
      <c r="AG1008" s="79" t="n">
        <f aca="false">O1008*$AI$23/$AI$997</f>
        <v>174928.761904762</v>
      </c>
      <c r="AH1008" s="1" t="str">
        <f aca="false">IF(AC1006="But Not Over",Y1003,"")</f>
        <v/>
      </c>
      <c r="AI1008" s="81" t="str">
        <f aca="false">IF(AC1006="But Not Over",VLOOKUP(AH1008,'CPI Data'!$A$19:$N$117,14),"")</f>
        <v/>
      </c>
    </row>
    <row r="1009" customFormat="false" ht="12" hidden="false" customHeight="false" outlineLevel="0" collapsed="false">
      <c r="A1009" s="91" t="n">
        <v>0.48</v>
      </c>
      <c r="B1009" s="92" t="n">
        <v>40000</v>
      </c>
      <c r="C1009" s="92" t="n">
        <v>44000</v>
      </c>
      <c r="D1009" s="92"/>
      <c r="E1009" s="91" t="n">
        <v>0.48</v>
      </c>
      <c r="F1009" s="92" t="n">
        <v>20000</v>
      </c>
      <c r="G1009" s="92" t="n">
        <v>22000</v>
      </c>
      <c r="H1009" s="102"/>
      <c r="I1009" s="91"/>
      <c r="J1009" s="92"/>
      <c r="K1009" s="92"/>
      <c r="L1009" s="103"/>
      <c r="M1009" s="91" t="n">
        <v>0.43</v>
      </c>
      <c r="N1009" s="92" t="n">
        <v>24000</v>
      </c>
      <c r="O1009" s="92" t="n">
        <v>26000</v>
      </c>
      <c r="S1009" s="91" t="n">
        <v>0.48</v>
      </c>
      <c r="T1009" s="79" t="n">
        <f aca="false">B1009*$AI$23/$AI$997</f>
        <v>291547.936507936</v>
      </c>
      <c r="U1009" s="79" t="n">
        <f aca="false">C1009*$AI$23/$AI$997</f>
        <v>320702.73015873</v>
      </c>
      <c r="W1009" s="91" t="n">
        <v>0.48</v>
      </c>
      <c r="X1009" s="79" t="n">
        <f aca="false">F1009*$AI$23/$AI$997</f>
        <v>145773.968253968</v>
      </c>
      <c r="Y1009" s="79" t="n">
        <f aca="false">G1009*$AI$23/$AI$997</f>
        <v>160351.365079365</v>
      </c>
      <c r="Z1009" s="80"/>
      <c r="AA1009" s="91"/>
      <c r="AD1009" s="98"/>
      <c r="AE1009" s="91" t="n">
        <v>0.43</v>
      </c>
      <c r="AF1009" s="79" t="n">
        <f aca="false">N1009*$AI$23/$AI$997</f>
        <v>174928.761904762</v>
      </c>
      <c r="AG1009" s="79" t="n">
        <f aca="false">O1009*$AI$23/$AI$997</f>
        <v>189506.158730159</v>
      </c>
      <c r="AH1009" s="1" t="str">
        <f aca="false">IF(AC1007="But Not Over",Y1004,"")</f>
        <v/>
      </c>
      <c r="AI1009" s="81" t="str">
        <f aca="false">IF(AC1007="But Not Over",VLOOKUP(AH1009,'CPI Data'!$A$19:$N$117,14),"")</f>
        <v/>
      </c>
    </row>
    <row r="1010" customFormat="false" ht="12" hidden="false" customHeight="false" outlineLevel="0" collapsed="false">
      <c r="A1010" s="91" t="n">
        <v>0.5</v>
      </c>
      <c r="B1010" s="92" t="n">
        <v>44000</v>
      </c>
      <c r="C1010" s="92" t="n">
        <v>52000</v>
      </c>
      <c r="D1010" s="92"/>
      <c r="E1010" s="91" t="n">
        <v>0.5</v>
      </c>
      <c r="F1010" s="92" t="n">
        <v>22000</v>
      </c>
      <c r="G1010" s="92" t="n">
        <v>26000</v>
      </c>
      <c r="H1010" s="102"/>
      <c r="I1010" s="91"/>
      <c r="J1010" s="92"/>
      <c r="K1010" s="92"/>
      <c r="L1010" s="103"/>
      <c r="M1010" s="91" t="n">
        <v>0.45</v>
      </c>
      <c r="N1010" s="92" t="n">
        <v>26000</v>
      </c>
      <c r="O1010" s="92" t="n">
        <v>28000</v>
      </c>
      <c r="S1010" s="91" t="n">
        <v>0.5</v>
      </c>
      <c r="T1010" s="79" t="n">
        <f aca="false">B1010*$AI$23/$AI$997</f>
        <v>320702.73015873</v>
      </c>
      <c r="U1010" s="79" t="n">
        <f aca="false">C1010*$AI$23/$AI$997</f>
        <v>379012.317460317</v>
      </c>
      <c r="W1010" s="91" t="n">
        <v>0.5</v>
      </c>
      <c r="X1010" s="79" t="n">
        <f aca="false">F1010*$AI$23/$AI$997</f>
        <v>160351.365079365</v>
      </c>
      <c r="Y1010" s="79" t="n">
        <f aca="false">G1010*$AI$23/$AI$997</f>
        <v>189506.158730159</v>
      </c>
      <c r="Z1010" s="80"/>
      <c r="AA1010" s="91"/>
      <c r="AD1010" s="98"/>
      <c r="AE1010" s="91" t="n">
        <v>0.45</v>
      </c>
      <c r="AF1010" s="79" t="n">
        <f aca="false">N1010*$AI$23/$AI$997</f>
        <v>189506.158730159</v>
      </c>
      <c r="AG1010" s="79" t="n">
        <f aca="false">O1010*$AI$23/$AI$997</f>
        <v>204083.555555556</v>
      </c>
      <c r="AH1010" s="1" t="str">
        <f aca="false">IF(AC1008="But Not Over",Y1005,"")</f>
        <v/>
      </c>
      <c r="AI1010" s="81" t="str">
        <f aca="false">IF(AC1008="But Not Over",VLOOKUP(AH1010,'CPI Data'!$A$19:$N$117,14),"")</f>
        <v/>
      </c>
    </row>
    <row r="1011" customFormat="false" ht="12" hidden="false" customHeight="false" outlineLevel="0" collapsed="false">
      <c r="A1011" s="91" t="n">
        <v>0.53</v>
      </c>
      <c r="B1011" s="92" t="n">
        <v>52000</v>
      </c>
      <c r="C1011" s="92" t="n">
        <v>64000</v>
      </c>
      <c r="D1011" s="95"/>
      <c r="E1011" s="91" t="n">
        <v>0.53</v>
      </c>
      <c r="F1011" s="92" t="n">
        <v>26000</v>
      </c>
      <c r="G1011" s="92" t="n">
        <v>32000</v>
      </c>
      <c r="H1011" s="102"/>
      <c r="I1011" s="91"/>
      <c r="J1011" s="92"/>
      <c r="K1011" s="92"/>
      <c r="L1011" s="104"/>
      <c r="M1011" s="91" t="n">
        <v>0.46</v>
      </c>
      <c r="N1011" s="92" t="n">
        <v>28000</v>
      </c>
      <c r="O1011" s="92" t="n">
        <v>32000</v>
      </c>
      <c r="S1011" s="91" t="n">
        <v>0.53</v>
      </c>
      <c r="T1011" s="79" t="n">
        <f aca="false">B1011*$AI$23/$AI$997</f>
        <v>379012.317460317</v>
      </c>
      <c r="U1011" s="79" t="n">
        <f aca="false">C1011*$AI$23/$AI$997</f>
        <v>466476.698412698</v>
      </c>
      <c r="V1011" s="84"/>
      <c r="W1011" s="91" t="n">
        <v>0.53</v>
      </c>
      <c r="X1011" s="79" t="n">
        <f aca="false">F1011*$AI$23/$AI$997</f>
        <v>189506.158730159</v>
      </c>
      <c r="Y1011" s="79" t="n">
        <f aca="false">G1011*$AI$23/$AI$997</f>
        <v>233238.349206349</v>
      </c>
      <c r="Z1011" s="80"/>
      <c r="AA1011" s="91"/>
      <c r="AD1011" s="105"/>
      <c r="AE1011" s="91" t="n">
        <v>0.46</v>
      </c>
      <c r="AF1011" s="79" t="n">
        <f aca="false">N1011*$AI$23/$AI$997</f>
        <v>204083.555555556</v>
      </c>
      <c r="AG1011" s="79" t="n">
        <f aca="false">O1011*$AI$23/$AI$997</f>
        <v>233238.349206349</v>
      </c>
      <c r="AH1011" s="1" t="str">
        <f aca="false">IF(AC1009="But Not Over",Y1006,"")</f>
        <v/>
      </c>
      <c r="AI1011" s="81" t="str">
        <f aca="false">IF(AC1009="But Not Over",VLOOKUP(AH1011,'CPI Data'!$A$19:$N$117,14),"")</f>
        <v/>
      </c>
    </row>
    <row r="1012" customFormat="false" ht="12" hidden="false" customHeight="false" outlineLevel="0" collapsed="false">
      <c r="A1012" s="91" t="n">
        <v>0.55</v>
      </c>
      <c r="B1012" s="92" t="n">
        <v>64000</v>
      </c>
      <c r="C1012" s="92" t="n">
        <v>76000</v>
      </c>
      <c r="E1012" s="91" t="n">
        <v>0.55</v>
      </c>
      <c r="F1012" s="92" t="n">
        <v>32000</v>
      </c>
      <c r="G1012" s="92" t="n">
        <v>38000</v>
      </c>
      <c r="H1012" s="64"/>
      <c r="I1012" s="91"/>
      <c r="J1012" s="92"/>
      <c r="K1012" s="92"/>
      <c r="L1012" s="97"/>
      <c r="M1012" s="91" t="n">
        <v>0.48</v>
      </c>
      <c r="N1012" s="92" t="n">
        <v>32000</v>
      </c>
      <c r="O1012" s="92" t="n">
        <v>36000</v>
      </c>
      <c r="S1012" s="91" t="n">
        <v>0.55</v>
      </c>
      <c r="T1012" s="79" t="n">
        <f aca="false">B1012*$AI$23/$AI$997</f>
        <v>466476.698412698</v>
      </c>
      <c r="U1012" s="79" t="n">
        <f aca="false">C1012*$AI$23/$AI$997</f>
        <v>553941.079365079</v>
      </c>
      <c r="W1012" s="91" t="n">
        <v>0.55</v>
      </c>
      <c r="X1012" s="79" t="n">
        <f aca="false">F1012*$AI$23/$AI$997</f>
        <v>233238.349206349</v>
      </c>
      <c r="Y1012" s="79" t="n">
        <f aca="false">G1012*$AI$23/$AI$997</f>
        <v>276970.53968254</v>
      </c>
      <c r="Z1012" s="80"/>
      <c r="AA1012" s="91"/>
      <c r="AD1012" s="98"/>
      <c r="AE1012" s="91" t="n">
        <v>0.48</v>
      </c>
      <c r="AF1012" s="79" t="n">
        <f aca="false">N1012*$AI$23/$AI$997</f>
        <v>233238.349206349</v>
      </c>
      <c r="AG1012" s="79" t="n">
        <f aca="false">O1012*$AI$23/$AI$997</f>
        <v>262393.142857143</v>
      </c>
      <c r="AH1012" s="1" t="str">
        <f aca="false">IF(AC1010="But Not Over",Y1007,"")</f>
        <v/>
      </c>
      <c r="AI1012" s="81" t="str">
        <f aca="false">IF(AC1010="But Not Over",VLOOKUP(AH1012,'CPI Data'!$A$19:$N$117,14),"")</f>
        <v/>
      </c>
    </row>
    <row r="1013" customFormat="false" ht="12" hidden="false" customHeight="false" outlineLevel="0" collapsed="false">
      <c r="A1013" s="91" t="n">
        <v>0.58</v>
      </c>
      <c r="B1013" s="92" t="n">
        <v>76000</v>
      </c>
      <c r="C1013" s="92" t="n">
        <v>88000</v>
      </c>
      <c r="E1013" s="91" t="n">
        <v>0.58</v>
      </c>
      <c r="F1013" s="92" t="n">
        <v>38000</v>
      </c>
      <c r="G1013" s="92" t="n">
        <v>44000</v>
      </c>
      <c r="H1013" s="64"/>
      <c r="I1013" s="91"/>
      <c r="J1013" s="92"/>
      <c r="K1013" s="92"/>
      <c r="L1013" s="97"/>
      <c r="M1013" s="91" t="n">
        <v>0.5</v>
      </c>
      <c r="N1013" s="92" t="n">
        <v>36000</v>
      </c>
      <c r="O1013" s="92" t="n">
        <v>38000</v>
      </c>
      <c r="S1013" s="91" t="n">
        <v>0.58</v>
      </c>
      <c r="T1013" s="79" t="n">
        <f aca="false">B1013*$AI$23/$AI$997</f>
        <v>553941.079365079</v>
      </c>
      <c r="U1013" s="79" t="n">
        <f aca="false">C1013*$AI$23/$AI$997</f>
        <v>641405.46031746</v>
      </c>
      <c r="W1013" s="91" t="n">
        <v>0.58</v>
      </c>
      <c r="X1013" s="79" t="n">
        <f aca="false">F1013*$AI$23/$AI$997</f>
        <v>276970.53968254</v>
      </c>
      <c r="Y1013" s="79" t="n">
        <f aca="false">G1013*$AI$23/$AI$997</f>
        <v>320702.73015873</v>
      </c>
      <c r="Z1013" s="80"/>
      <c r="AA1013" s="91"/>
      <c r="AD1013" s="98"/>
      <c r="AE1013" s="91" t="n">
        <v>0.5</v>
      </c>
      <c r="AF1013" s="79" t="n">
        <f aca="false">N1013*$AI$23/$AI$997</f>
        <v>262393.142857143</v>
      </c>
      <c r="AG1013" s="79" t="n">
        <f aca="false">O1013*$AI$23/$AI$997</f>
        <v>276970.53968254</v>
      </c>
      <c r="AH1013" s="1" t="str">
        <f aca="false">IF(AC1011="But Not Over",Y1008,"")</f>
        <v/>
      </c>
      <c r="AI1013" s="81" t="str">
        <f aca="false">IF(AC1011="But Not Over",VLOOKUP(AH1013,'CPI Data'!$A$19:$N$117,14),"")</f>
        <v/>
      </c>
    </row>
    <row r="1014" customFormat="false" ht="12" hidden="false" customHeight="false" outlineLevel="0" collapsed="false">
      <c r="A1014" s="91" t="n">
        <v>0.6</v>
      </c>
      <c r="B1014" s="92" t="n">
        <v>88000</v>
      </c>
      <c r="C1014" s="92" t="n">
        <v>100000</v>
      </c>
      <c r="E1014" s="91" t="n">
        <v>0.6</v>
      </c>
      <c r="F1014" s="92" t="n">
        <v>44000</v>
      </c>
      <c r="G1014" s="92" t="n">
        <v>50000</v>
      </c>
      <c r="H1014" s="64"/>
      <c r="I1014" s="91"/>
      <c r="J1014" s="92"/>
      <c r="K1014" s="92"/>
      <c r="L1014" s="97"/>
      <c r="M1014" s="91" t="n">
        <v>0.52</v>
      </c>
      <c r="N1014" s="92" t="n">
        <v>38000</v>
      </c>
      <c r="O1014" s="92" t="n">
        <v>40000</v>
      </c>
      <c r="S1014" s="91" t="n">
        <v>0.6</v>
      </c>
      <c r="T1014" s="79" t="n">
        <f aca="false">B1014*$AI$23/$AI$997</f>
        <v>641405.46031746</v>
      </c>
      <c r="U1014" s="79" t="n">
        <f aca="false">C1014*$AI$23/$AI$997</f>
        <v>728869.841269841</v>
      </c>
      <c r="W1014" s="91" t="n">
        <v>0.6</v>
      </c>
      <c r="X1014" s="79" t="n">
        <f aca="false">F1014*$AI$23/$AI$997</f>
        <v>320702.73015873</v>
      </c>
      <c r="Y1014" s="79" t="n">
        <f aca="false">G1014*$AI$23/$AI$997</f>
        <v>364434.920634921</v>
      </c>
      <c r="Z1014" s="80"/>
      <c r="AA1014" s="91"/>
      <c r="AD1014" s="98"/>
      <c r="AE1014" s="91" t="n">
        <v>0.52</v>
      </c>
      <c r="AF1014" s="79" t="n">
        <f aca="false">N1014*$AI$23/$AI$997</f>
        <v>276970.53968254</v>
      </c>
      <c r="AG1014" s="79" t="n">
        <f aca="false">O1014*$AI$23/$AI$997</f>
        <v>291547.936507936</v>
      </c>
      <c r="AH1014" s="1" t="str">
        <f aca="false">IF(AC1012="But Not Over",Y1009,"")</f>
        <v/>
      </c>
      <c r="AI1014" s="81" t="str">
        <f aca="false">IF(AC1012="But Not Over",VLOOKUP(AH1014,'CPI Data'!$A$19:$N$117,14),"")</f>
        <v/>
      </c>
    </row>
    <row r="1015" customFormat="false" ht="12" hidden="false" customHeight="false" outlineLevel="0" collapsed="false">
      <c r="A1015" s="91" t="n">
        <v>0.62</v>
      </c>
      <c r="B1015" s="92" t="n">
        <v>100000</v>
      </c>
      <c r="C1015" s="92" t="n">
        <v>120000</v>
      </c>
      <c r="E1015" s="91" t="n">
        <v>0.62</v>
      </c>
      <c r="F1015" s="92" t="n">
        <v>50000</v>
      </c>
      <c r="G1015" s="92" t="n">
        <v>60000</v>
      </c>
      <c r="H1015" s="64"/>
      <c r="I1015" s="91"/>
      <c r="J1015" s="92"/>
      <c r="K1015" s="92"/>
      <c r="L1015" s="97"/>
      <c r="M1015" s="91" t="n">
        <v>0.53</v>
      </c>
      <c r="N1015" s="92" t="n">
        <v>40000</v>
      </c>
      <c r="O1015" s="92" t="n">
        <v>44000</v>
      </c>
      <c r="S1015" s="91" t="n">
        <v>0.62</v>
      </c>
      <c r="T1015" s="79" t="n">
        <f aca="false">B1015*$AI$23/$AI$997</f>
        <v>728869.841269841</v>
      </c>
      <c r="U1015" s="79" t="n">
        <f aca="false">C1015*$AI$23/$AI$997</f>
        <v>874643.809523809</v>
      </c>
      <c r="W1015" s="91" t="n">
        <v>0.62</v>
      </c>
      <c r="X1015" s="79" t="n">
        <f aca="false">F1015*$AI$23/$AI$997</f>
        <v>364434.920634921</v>
      </c>
      <c r="Y1015" s="79" t="n">
        <f aca="false">G1015*$AI$23/$AI$997</f>
        <v>437321.904761905</v>
      </c>
      <c r="Z1015" s="80"/>
      <c r="AA1015" s="91"/>
      <c r="AD1015" s="98"/>
      <c r="AE1015" s="91" t="n">
        <v>0.53</v>
      </c>
      <c r="AF1015" s="79" t="n">
        <f aca="false">N1015*$AI$23/$AI$997</f>
        <v>291547.936507936</v>
      </c>
      <c r="AG1015" s="79" t="n">
        <f aca="false">O1015*$AI$23/$AI$997</f>
        <v>320702.73015873</v>
      </c>
      <c r="AH1015" s="1" t="str">
        <f aca="false">IF(AC1013="But Not Over",Y1010,"")</f>
        <v/>
      </c>
      <c r="AI1015" s="81" t="str">
        <f aca="false">IF(AC1013="But Not Over",VLOOKUP(AH1015,'CPI Data'!$A$19:$N$117,14),"")</f>
        <v/>
      </c>
    </row>
    <row r="1016" customFormat="false" ht="12" hidden="false" customHeight="false" outlineLevel="0" collapsed="false">
      <c r="A1016" s="91" t="n">
        <v>0.64</v>
      </c>
      <c r="B1016" s="92" t="n">
        <v>120000</v>
      </c>
      <c r="C1016" s="92" t="n">
        <v>140000</v>
      </c>
      <c r="E1016" s="91" t="n">
        <v>0.64</v>
      </c>
      <c r="F1016" s="92" t="n">
        <v>60000</v>
      </c>
      <c r="G1016" s="92" t="n">
        <v>70000</v>
      </c>
      <c r="H1016" s="64"/>
      <c r="I1016" s="91"/>
      <c r="J1016" s="92"/>
      <c r="K1016" s="92"/>
      <c r="L1016" s="97"/>
      <c r="M1016" s="91" t="n">
        <v>0.55</v>
      </c>
      <c r="N1016" s="92" t="n">
        <v>44000</v>
      </c>
      <c r="O1016" s="92" t="n">
        <v>50000</v>
      </c>
      <c r="S1016" s="91" t="n">
        <v>0.64</v>
      </c>
      <c r="T1016" s="79" t="n">
        <f aca="false">B1016*$AI$23/$AI$997</f>
        <v>874643.809523809</v>
      </c>
      <c r="U1016" s="125" t="n">
        <f aca="false">C1016*$AI$23/$AI$997</f>
        <v>1020417.77777778</v>
      </c>
      <c r="W1016" s="91" t="n">
        <v>0.64</v>
      </c>
      <c r="X1016" s="79" t="n">
        <f aca="false">F1016*$AI$23/$AI$997</f>
        <v>437321.904761905</v>
      </c>
      <c r="Y1016" s="79" t="n">
        <f aca="false">G1016*$AI$23/$AI$997</f>
        <v>510208.888888889</v>
      </c>
      <c r="Z1016" s="80"/>
      <c r="AA1016" s="91"/>
      <c r="AD1016" s="98"/>
      <c r="AE1016" s="91" t="n">
        <v>0.55</v>
      </c>
      <c r="AF1016" s="79" t="n">
        <f aca="false">N1016*$AI$23/$AI$997</f>
        <v>320702.73015873</v>
      </c>
      <c r="AG1016" s="79" t="n">
        <f aca="false">O1016*$AI$23/$AI$997</f>
        <v>364434.920634921</v>
      </c>
      <c r="AH1016" s="1" t="str">
        <f aca="false">IF(AC1014="But Not Over",Y1011,"")</f>
        <v/>
      </c>
      <c r="AI1016" s="81" t="str">
        <f aca="false">IF(AC1014="But Not Over",VLOOKUP(AH1016,'CPI Data'!$A$19:$N$117,14),"")</f>
        <v/>
      </c>
    </row>
    <row r="1017" customFormat="false" ht="12" hidden="false" customHeight="false" outlineLevel="0" collapsed="false">
      <c r="A1017" s="91" t="n">
        <v>0.66</v>
      </c>
      <c r="B1017" s="92" t="n">
        <v>140000</v>
      </c>
      <c r="C1017" s="92" t="n">
        <v>160000</v>
      </c>
      <c r="E1017" s="91" t="n">
        <v>0.66</v>
      </c>
      <c r="F1017" s="92" t="n">
        <v>70000</v>
      </c>
      <c r="G1017" s="92" t="n">
        <v>80000</v>
      </c>
      <c r="H1017" s="64"/>
      <c r="I1017" s="91"/>
      <c r="J1017" s="92"/>
      <c r="K1017" s="92"/>
      <c r="L1017" s="97"/>
      <c r="M1017" s="91" t="n">
        <v>0.56</v>
      </c>
      <c r="N1017" s="92" t="n">
        <v>50000</v>
      </c>
      <c r="O1017" s="92" t="n">
        <v>52000</v>
      </c>
      <c r="S1017" s="91" t="n">
        <v>0.66</v>
      </c>
      <c r="T1017" s="79" t="n">
        <f aca="false">B1017*$AI$23/$AI$997</f>
        <v>1020417.77777778</v>
      </c>
      <c r="U1017" s="125" t="n">
        <f aca="false">C1017*$AI$23/$AI$997</f>
        <v>1166191.74603175</v>
      </c>
      <c r="W1017" s="91" t="n">
        <v>0.66</v>
      </c>
      <c r="X1017" s="79" t="n">
        <f aca="false">F1017*$AI$23/$AI$997</f>
        <v>510208.888888889</v>
      </c>
      <c r="Y1017" s="79" t="n">
        <f aca="false">G1017*$AI$23/$AI$997</f>
        <v>583095.873015873</v>
      </c>
      <c r="Z1017" s="80"/>
      <c r="AA1017" s="91"/>
      <c r="AD1017" s="98"/>
      <c r="AE1017" s="91" t="n">
        <v>0.56</v>
      </c>
      <c r="AF1017" s="79" t="n">
        <f aca="false">N1017*$AI$23/$AI$997</f>
        <v>364434.920634921</v>
      </c>
      <c r="AG1017" s="79" t="n">
        <f aca="false">O1017*$AI$23/$AI$997</f>
        <v>379012.317460317</v>
      </c>
      <c r="AH1017" s="1" t="str">
        <f aca="false">IF(AC1015="But Not Over",Y1012,"")</f>
        <v/>
      </c>
      <c r="AI1017" s="81" t="str">
        <f aca="false">IF(AC1015="But Not Over",VLOOKUP(AH1017,'CPI Data'!$A$19:$N$117,14),"")</f>
        <v/>
      </c>
    </row>
    <row r="1018" customFormat="false" ht="12" hidden="false" customHeight="false" outlineLevel="0" collapsed="false">
      <c r="A1018" s="91" t="n">
        <v>0.68</v>
      </c>
      <c r="B1018" s="92" t="n">
        <v>160000</v>
      </c>
      <c r="C1018" s="92" t="n">
        <v>180000</v>
      </c>
      <c r="E1018" s="91" t="n">
        <v>0.68</v>
      </c>
      <c r="F1018" s="92" t="n">
        <v>80000</v>
      </c>
      <c r="G1018" s="92" t="n">
        <v>90000</v>
      </c>
      <c r="H1018" s="64"/>
      <c r="I1018" s="91"/>
      <c r="J1018" s="92"/>
      <c r="K1018" s="92"/>
      <c r="L1018" s="97"/>
      <c r="M1018" s="91" t="n">
        <v>0.58</v>
      </c>
      <c r="N1018" s="92" t="n">
        <v>52000</v>
      </c>
      <c r="O1018" s="92" t="n">
        <v>64000</v>
      </c>
      <c r="S1018" s="91" t="n">
        <v>0.68</v>
      </c>
      <c r="T1018" s="79" t="n">
        <f aca="false">B1018*$AI$23/$AI$997</f>
        <v>1166191.74603175</v>
      </c>
      <c r="U1018" s="125" t="n">
        <f aca="false">C1018*$AI$23/$AI$997</f>
        <v>1311965.71428571</v>
      </c>
      <c r="W1018" s="91" t="n">
        <v>0.68</v>
      </c>
      <c r="X1018" s="79" t="n">
        <f aca="false">F1018*$AI$23/$AI$997</f>
        <v>583095.873015873</v>
      </c>
      <c r="Y1018" s="79" t="n">
        <f aca="false">G1018*$AI$23/$AI$997</f>
        <v>655982.857142857</v>
      </c>
      <c r="Z1018" s="80"/>
      <c r="AA1018" s="91"/>
      <c r="AD1018" s="98"/>
      <c r="AE1018" s="91" t="n">
        <v>0.58</v>
      </c>
      <c r="AF1018" s="79" t="n">
        <f aca="false">N1018*$AI$23/$AI$997</f>
        <v>379012.317460317</v>
      </c>
      <c r="AG1018" s="79" t="n">
        <f aca="false">O1018*$AI$23/$AI$997</f>
        <v>466476.698412698</v>
      </c>
      <c r="AH1018" s="1" t="str">
        <f aca="false">IF(AC1016="But Not Over",Y1013,"")</f>
        <v/>
      </c>
      <c r="AI1018" s="81" t="str">
        <f aca="false">IF(AC1016="But Not Over",VLOOKUP(AH1018,'CPI Data'!$A$19:$N$117,14),"")</f>
        <v/>
      </c>
    </row>
    <row r="1019" customFormat="false" ht="12" hidden="false" customHeight="false" outlineLevel="0" collapsed="false">
      <c r="A1019" s="91" t="n">
        <v>0.69</v>
      </c>
      <c r="B1019" s="92" t="n">
        <v>180000</v>
      </c>
      <c r="C1019" s="92" t="n">
        <v>200000</v>
      </c>
      <c r="E1019" s="91" t="n">
        <v>0.69</v>
      </c>
      <c r="F1019" s="92" t="n">
        <v>90000</v>
      </c>
      <c r="G1019" s="92" t="n">
        <v>100000</v>
      </c>
      <c r="H1019" s="64"/>
      <c r="I1019" s="91"/>
      <c r="J1019" s="92"/>
      <c r="K1019" s="92"/>
      <c r="L1019" s="97"/>
      <c r="M1019" s="91" t="n">
        <v>0.59</v>
      </c>
      <c r="N1019" s="92" t="n">
        <v>64000</v>
      </c>
      <c r="O1019" s="92" t="n">
        <v>70000</v>
      </c>
      <c r="S1019" s="91" t="n">
        <v>0.69</v>
      </c>
      <c r="T1019" s="79" t="n">
        <f aca="false">B1019*$AI$23/$AI$997</f>
        <v>1311965.71428571</v>
      </c>
      <c r="U1019" s="125" t="n">
        <f aca="false">C1019*$AI$23/$AI$997</f>
        <v>1457739.68253968</v>
      </c>
      <c r="W1019" s="91" t="n">
        <v>0.69</v>
      </c>
      <c r="X1019" s="79" t="n">
        <f aca="false">F1019*$AI$23/$AI$997</f>
        <v>655982.857142857</v>
      </c>
      <c r="Y1019" s="79" t="n">
        <f aca="false">G1019*$AI$23/$AI$997</f>
        <v>728869.841269841</v>
      </c>
      <c r="Z1019" s="80"/>
      <c r="AA1019" s="91"/>
      <c r="AD1019" s="98"/>
      <c r="AE1019" s="91" t="n">
        <v>0.59</v>
      </c>
      <c r="AF1019" s="79" t="n">
        <f aca="false">N1019*$AI$23/$AI$997</f>
        <v>466476.698412698</v>
      </c>
      <c r="AG1019" s="79" t="n">
        <f aca="false">O1019*$AI$23/$AI$997</f>
        <v>510208.888888889</v>
      </c>
      <c r="AH1019" s="1" t="str">
        <f aca="false">IF(AC1017="But Not Over",Y1014,"")</f>
        <v/>
      </c>
      <c r="AI1019" s="81" t="str">
        <f aca="false">IF(AC1017="But Not Over",VLOOKUP(AH1019,'CPI Data'!$A$19:$N$117,14),"")</f>
        <v/>
      </c>
    </row>
    <row r="1020" customFormat="false" ht="12" hidden="false" customHeight="false" outlineLevel="0" collapsed="false">
      <c r="A1020" s="91" t="n">
        <v>0.7</v>
      </c>
      <c r="B1020" s="92" t="n">
        <v>200000</v>
      </c>
      <c r="C1020" s="95" t="s">
        <v>18</v>
      </c>
      <c r="E1020" s="91" t="n">
        <v>0.7</v>
      </c>
      <c r="F1020" s="92" t="n">
        <v>100000</v>
      </c>
      <c r="G1020" s="95" t="s">
        <v>18</v>
      </c>
      <c r="H1020" s="64"/>
      <c r="I1020" s="91"/>
      <c r="J1020" s="92"/>
      <c r="K1020" s="95"/>
      <c r="L1020" s="97"/>
      <c r="M1020" s="91" t="n">
        <v>0.61</v>
      </c>
      <c r="N1020" s="92" t="n">
        <v>70000</v>
      </c>
      <c r="O1020" s="92" t="n">
        <v>76000</v>
      </c>
      <c r="S1020" s="91" t="n">
        <v>0.7</v>
      </c>
      <c r="T1020" s="79" t="n">
        <f aca="false">B1020*$AI$23/$AI$997</f>
        <v>1457739.68253968</v>
      </c>
      <c r="U1020" s="125" t="s">
        <v>18</v>
      </c>
      <c r="W1020" s="91" t="n">
        <v>0.7</v>
      </c>
      <c r="X1020" s="79" t="n">
        <f aca="false">F1020*$AI$23/$AI$997</f>
        <v>728869.841269841</v>
      </c>
      <c r="Y1020" s="79" t="s">
        <v>18</v>
      </c>
      <c r="Z1020" s="80"/>
      <c r="AA1020" s="91"/>
      <c r="AC1020" s="79"/>
      <c r="AD1020" s="98"/>
      <c r="AE1020" s="91" t="n">
        <v>0.61</v>
      </c>
      <c r="AF1020" s="79" t="n">
        <f aca="false">N1020*$AI$23/$AI$997</f>
        <v>510208.888888889</v>
      </c>
      <c r="AG1020" s="79" t="n">
        <f aca="false">O1020*$AI$23/$AI$997</f>
        <v>553941.079365079</v>
      </c>
      <c r="AH1020" s="1" t="str">
        <f aca="false">IF(AC1018="But Not Over",Y1015,"")</f>
        <v/>
      </c>
      <c r="AI1020" s="81" t="str">
        <f aca="false">IF(AC1018="But Not Over",VLOOKUP(AH1020,'CPI Data'!$A$19:$N$117,14),"")</f>
        <v/>
      </c>
    </row>
    <row r="1021" customFormat="false" ht="12" hidden="false" customHeight="false" outlineLevel="0" collapsed="false">
      <c r="A1021" s="91"/>
      <c r="B1021" s="92"/>
      <c r="E1021" s="91"/>
      <c r="F1021" s="92"/>
      <c r="H1021" s="64"/>
      <c r="I1021" s="91"/>
      <c r="J1021" s="92"/>
      <c r="L1021" s="97"/>
      <c r="M1021" s="91" t="n">
        <v>0.62</v>
      </c>
      <c r="N1021" s="92" t="n">
        <v>76000</v>
      </c>
      <c r="O1021" s="92" t="n">
        <v>80000</v>
      </c>
      <c r="S1021" s="91"/>
      <c r="W1021" s="91"/>
      <c r="Z1021" s="80"/>
      <c r="AA1021" s="91"/>
      <c r="AD1021" s="98"/>
      <c r="AE1021" s="91" t="n">
        <v>0.62</v>
      </c>
      <c r="AF1021" s="79" t="n">
        <f aca="false">N1021*$AI$23/$AI$997</f>
        <v>553941.079365079</v>
      </c>
      <c r="AG1021" s="79" t="n">
        <f aca="false">O1021*$AI$23/$AI$997</f>
        <v>583095.873015873</v>
      </c>
      <c r="AH1021" s="1" t="str">
        <f aca="false">IF(AC1019="But Not Over",Y1016,"")</f>
        <v/>
      </c>
      <c r="AI1021" s="81" t="str">
        <f aca="false">IF(AC1019="But Not Over",VLOOKUP(AH1021,'CPI Data'!$A$19:$N$117,14),"")</f>
        <v/>
      </c>
    </row>
    <row r="1022" customFormat="false" ht="12" hidden="false" customHeight="false" outlineLevel="0" collapsed="false">
      <c r="A1022" s="64"/>
      <c r="E1022" s="64"/>
      <c r="H1022" s="64"/>
      <c r="I1022" s="64"/>
      <c r="L1022" s="97"/>
      <c r="M1022" s="91" t="n">
        <v>0.63</v>
      </c>
      <c r="N1022" s="92" t="n">
        <v>80000</v>
      </c>
      <c r="O1022" s="92" t="n">
        <v>88000</v>
      </c>
      <c r="S1022" s="64"/>
      <c r="W1022" s="64"/>
      <c r="Z1022" s="80"/>
      <c r="AA1022" s="64"/>
      <c r="AD1022" s="98"/>
      <c r="AE1022" s="91" t="n">
        <v>0.63</v>
      </c>
      <c r="AF1022" s="79" t="n">
        <f aca="false">N1022*$AI$23/$AI$997</f>
        <v>583095.873015873</v>
      </c>
      <c r="AG1022" s="79" t="n">
        <f aca="false">O1022*$AI$23/$AI$997</f>
        <v>641405.46031746</v>
      </c>
      <c r="AH1022" s="1" t="str">
        <f aca="false">IF(AC1020="But Not Over",Y1017,"")</f>
        <v/>
      </c>
      <c r="AI1022" s="81" t="str">
        <f aca="false">IF(AC1020="But Not Over",VLOOKUP(AH1022,'CPI Data'!$A$19:$N$117,14),"")</f>
        <v/>
      </c>
    </row>
    <row r="1023" customFormat="false" ht="12" hidden="false" customHeight="false" outlineLevel="0" collapsed="false">
      <c r="A1023" s="64"/>
      <c r="E1023" s="64"/>
      <c r="H1023" s="64"/>
      <c r="I1023" s="64"/>
      <c r="L1023" s="97"/>
      <c r="M1023" s="91" t="n">
        <v>0.64</v>
      </c>
      <c r="N1023" s="92" t="n">
        <v>88000</v>
      </c>
      <c r="O1023" s="92" t="n">
        <v>100000</v>
      </c>
      <c r="S1023" s="64"/>
      <c r="W1023" s="64"/>
      <c r="Z1023" s="80"/>
      <c r="AA1023" s="64"/>
      <c r="AD1023" s="98"/>
      <c r="AE1023" s="91" t="n">
        <v>0.64</v>
      </c>
      <c r="AF1023" s="79" t="n">
        <f aca="false">N1023*$AI$23/$AI$997</f>
        <v>641405.46031746</v>
      </c>
      <c r="AG1023" s="79" t="n">
        <f aca="false">O1023*$AI$23/$AI$997</f>
        <v>728869.841269841</v>
      </c>
      <c r="AH1023" s="1" t="str">
        <f aca="false">IF(AC1021="But Not Over",Y1018,"")</f>
        <v/>
      </c>
      <c r="AI1023" s="81" t="str">
        <f aca="false">IF(AC1021="But Not Over",VLOOKUP(AH1023,'CPI Data'!$A$19:$N$117,14),"")</f>
        <v/>
      </c>
    </row>
    <row r="1024" customFormat="false" ht="12" hidden="false" customHeight="false" outlineLevel="0" collapsed="false">
      <c r="A1024" s="64"/>
      <c r="E1024" s="64"/>
      <c r="H1024" s="64"/>
      <c r="I1024" s="64"/>
      <c r="L1024" s="97"/>
      <c r="M1024" s="91" t="n">
        <v>0.66</v>
      </c>
      <c r="N1024" s="92" t="n">
        <v>100000</v>
      </c>
      <c r="O1024" s="92" t="n">
        <v>120000</v>
      </c>
      <c r="S1024" s="64"/>
      <c r="W1024" s="64"/>
      <c r="Z1024" s="80"/>
      <c r="AA1024" s="64"/>
      <c r="AD1024" s="98"/>
      <c r="AE1024" s="91" t="n">
        <v>0.66</v>
      </c>
      <c r="AF1024" s="79" t="n">
        <f aca="false">N1024*$AI$23/$AI$997</f>
        <v>728869.841269841</v>
      </c>
      <c r="AG1024" s="79" t="n">
        <f aca="false">O1024*$AI$23/$AI$997</f>
        <v>874643.809523809</v>
      </c>
      <c r="AH1024" s="1" t="str">
        <f aca="false">IF(AC1022="But Not Over",Y1019,"")</f>
        <v/>
      </c>
      <c r="AI1024" s="81" t="str">
        <f aca="false">IF(AC1022="But Not Over",VLOOKUP(AH1024,'CPI Data'!$A$19:$N$117,14),"")</f>
        <v/>
      </c>
    </row>
    <row r="1025" customFormat="false" ht="12" hidden="false" customHeight="false" outlineLevel="0" collapsed="false">
      <c r="A1025" s="64"/>
      <c r="E1025" s="64"/>
      <c r="H1025" s="64"/>
      <c r="I1025" s="64"/>
      <c r="L1025" s="97"/>
      <c r="M1025" s="91" t="n">
        <v>0.67</v>
      </c>
      <c r="N1025" s="92" t="n">
        <v>120000</v>
      </c>
      <c r="O1025" s="92" t="n">
        <v>140000</v>
      </c>
      <c r="S1025" s="64"/>
      <c r="W1025" s="64"/>
      <c r="Z1025" s="80"/>
      <c r="AA1025" s="64"/>
      <c r="AD1025" s="98"/>
      <c r="AE1025" s="91" t="n">
        <v>0.67</v>
      </c>
      <c r="AF1025" s="79" t="n">
        <f aca="false">N1025*$AI$23/$AI$997</f>
        <v>874643.809523809</v>
      </c>
      <c r="AG1025" s="79" t="n">
        <f aca="false">O1025*$AI$23/$AI$997</f>
        <v>1020417.77777778</v>
      </c>
      <c r="AH1025" s="1" t="str">
        <f aca="false">IF(AC1023="But Not Over",Y1020,"")</f>
        <v/>
      </c>
      <c r="AI1025" s="81" t="str">
        <f aca="false">IF(AC1023="But Not Over",VLOOKUP(AH1025,'CPI Data'!$A$19:$N$117,14),"")</f>
        <v/>
      </c>
    </row>
    <row r="1026" customFormat="false" ht="12" hidden="false" customHeight="false" outlineLevel="0" collapsed="false">
      <c r="A1026" s="64"/>
      <c r="E1026" s="64"/>
      <c r="H1026" s="64"/>
      <c r="I1026" s="64"/>
      <c r="L1026" s="97"/>
      <c r="M1026" s="91" t="n">
        <v>0.68</v>
      </c>
      <c r="N1026" s="92" t="n">
        <v>140000</v>
      </c>
      <c r="O1026" s="92" t="n">
        <v>160000</v>
      </c>
      <c r="S1026" s="64"/>
      <c r="W1026" s="64"/>
      <c r="Z1026" s="80"/>
      <c r="AA1026" s="64"/>
      <c r="AD1026" s="98"/>
      <c r="AE1026" s="91" t="n">
        <v>0.68</v>
      </c>
      <c r="AF1026" s="79" t="n">
        <f aca="false">N1026*$AI$23/$AI$997</f>
        <v>1020417.77777778</v>
      </c>
      <c r="AG1026" s="79" t="n">
        <f aca="false">O1026*$AI$23/$AI$997</f>
        <v>1166191.74603175</v>
      </c>
      <c r="AH1026" s="1" t="str">
        <f aca="false">IF(AC1024="But Not Over",Y1021,"")</f>
        <v/>
      </c>
      <c r="AI1026" s="81" t="str">
        <f aca="false">IF(AC1024="But Not Over",VLOOKUP(AH1026,'CPI Data'!$A$19:$N$117,14),"")</f>
        <v/>
      </c>
    </row>
    <row r="1027" customFormat="false" ht="12" hidden="false" customHeight="false" outlineLevel="0" collapsed="false">
      <c r="A1027" s="64"/>
      <c r="E1027" s="64"/>
      <c r="H1027" s="64"/>
      <c r="I1027" s="64"/>
      <c r="L1027" s="97"/>
      <c r="M1027" s="91" t="n">
        <v>0.69</v>
      </c>
      <c r="N1027" s="92" t="n">
        <v>160000</v>
      </c>
      <c r="O1027" s="92" t="n">
        <v>180000</v>
      </c>
      <c r="S1027" s="64"/>
      <c r="W1027" s="64"/>
      <c r="Z1027" s="80"/>
      <c r="AA1027" s="64"/>
      <c r="AD1027" s="98"/>
      <c r="AE1027" s="91" t="n">
        <v>0.69</v>
      </c>
      <c r="AF1027" s="125" t="n">
        <f aca="false">N1027*$AI$23/$AI$997</f>
        <v>1166191.74603175</v>
      </c>
      <c r="AG1027" s="79" t="n">
        <f aca="false">O1027*$AI$23/$AI$997</f>
        <v>1311965.71428571</v>
      </c>
      <c r="AH1027" s="1" t="str">
        <f aca="false">IF(AC1025="But Not Over",Y1022,"")</f>
        <v/>
      </c>
      <c r="AI1027" s="81" t="str">
        <f aca="false">IF(AC1025="But Not Over",VLOOKUP(AH1027,'CPI Data'!$A$19:$N$117,14),"")</f>
        <v/>
      </c>
    </row>
    <row r="1028" customFormat="false" ht="12" hidden="false" customHeight="false" outlineLevel="0" collapsed="false">
      <c r="A1028" s="64"/>
      <c r="E1028" s="64"/>
      <c r="H1028" s="64"/>
      <c r="I1028" s="64"/>
      <c r="L1028" s="97"/>
      <c r="M1028" s="91" t="n">
        <v>0.7</v>
      </c>
      <c r="N1028" s="92" t="n">
        <v>180000</v>
      </c>
      <c r="O1028" s="95" t="s">
        <v>18</v>
      </c>
      <c r="S1028" s="64"/>
      <c r="W1028" s="64"/>
      <c r="Z1028" s="80"/>
      <c r="AA1028" s="64"/>
      <c r="AD1028" s="98"/>
      <c r="AE1028" s="91" t="n">
        <v>0.7</v>
      </c>
      <c r="AF1028" s="125" t="n">
        <f aca="false">N1028*$AI$23/$AI$997</f>
        <v>1311965.71428571</v>
      </c>
      <c r="AG1028" s="79" t="s">
        <v>18</v>
      </c>
      <c r="AH1028" s="1" t="str">
        <f aca="false">IF(AC1026="But Not Over",Y1023,"")</f>
        <v/>
      </c>
      <c r="AI1028" s="81" t="str">
        <f aca="false">IF(AC1026="But Not Over",VLOOKUP(AH1028,'CPI Data'!$A$19:$N$117,14),"")</f>
        <v/>
      </c>
    </row>
    <row r="1029" customFormat="false" ht="12" hidden="false" customHeight="false" outlineLevel="0" collapsed="false">
      <c r="A1029" s="122" t="s">
        <v>43</v>
      </c>
      <c r="E1029" s="64"/>
      <c r="H1029" s="64"/>
      <c r="I1029" s="64"/>
      <c r="L1029" s="97"/>
      <c r="M1029" s="91"/>
      <c r="N1029" s="92"/>
      <c r="O1029" s="95"/>
      <c r="S1029" s="122" t="s">
        <v>43</v>
      </c>
      <c r="W1029" s="64"/>
      <c r="Z1029" s="80"/>
      <c r="AA1029" s="64"/>
      <c r="AD1029" s="98"/>
      <c r="AE1029" s="91"/>
      <c r="AF1029" s="128"/>
      <c r="AG1029" s="79"/>
      <c r="AH1029" s="1" t="str">
        <f aca="false">IF(AC1027="But Not Over",Y1024,"")</f>
        <v/>
      </c>
      <c r="AI1029" s="81" t="str">
        <f aca="false">IF(AC1027="But Not Over",VLOOKUP(AH1029,'CPI Data'!$A$19:$N$117,14),"")</f>
        <v/>
      </c>
    </row>
    <row r="1030" customFormat="false" ht="12" hidden="false" customHeight="false" outlineLevel="0" collapsed="false">
      <c r="A1030" s="64"/>
      <c r="E1030" s="64"/>
      <c r="H1030" s="64"/>
      <c r="I1030" s="64"/>
      <c r="L1030" s="97"/>
      <c r="M1030" s="64"/>
      <c r="S1030" s="64"/>
      <c r="W1030" s="64"/>
      <c r="Z1030" s="80"/>
      <c r="AA1030" s="64"/>
      <c r="AD1030" s="98"/>
      <c r="AE1030" s="64"/>
      <c r="AH1030" s="1" t="str">
        <f aca="false">IF(AC1028="But Not Over",Y1025,"")</f>
        <v/>
      </c>
      <c r="AI1030" s="81" t="str">
        <f aca="false">IF(AC1028="But Not Over",VLOOKUP(AH1030,'CPI Data'!$A$19:$N$117,14),"")</f>
        <v/>
      </c>
    </row>
    <row r="1031" customFormat="false" ht="12.75" hidden="false" customHeight="false" outlineLevel="0" collapsed="false">
      <c r="A1031" s="64"/>
      <c r="B1031" s="74"/>
      <c r="C1031" s="43" t="s">
        <v>7</v>
      </c>
      <c r="E1031" s="64"/>
      <c r="F1031" s="74"/>
      <c r="G1031" s="75" t="n">
        <v>1964</v>
      </c>
      <c r="H1031" s="75"/>
      <c r="I1031" s="75"/>
      <c r="L1031" s="97"/>
      <c r="M1031" s="64"/>
      <c r="N1031" s="74"/>
      <c r="S1031" s="64"/>
      <c r="T1031" s="77"/>
      <c r="U1031" s="69" t="s">
        <v>21</v>
      </c>
      <c r="W1031" s="64"/>
      <c r="X1031" s="77"/>
      <c r="Y1031" s="75" t="n">
        <v>1964</v>
      </c>
      <c r="Z1031" s="75"/>
      <c r="AA1031" s="75"/>
      <c r="AB1031" s="46" t="str">
        <f aca="false">CONCATENATE("CPI: ",AI1036)</f>
        <v>CPI: 31</v>
      </c>
      <c r="AD1031" s="98"/>
      <c r="AE1031" s="64"/>
      <c r="AF1031" s="77"/>
      <c r="AH1031" s="1" t="str">
        <f aca="false">IF(AC1029="But Not Over",Y1026,"")</f>
        <v/>
      </c>
      <c r="AI1031" s="81" t="str">
        <f aca="false">IF(AC1029="But Not Over",VLOOKUP(AH1031,'CPI Data'!$A$19:$N$117,14),"")</f>
        <v/>
      </c>
    </row>
    <row r="1032" customFormat="false" ht="12" hidden="false" customHeight="false" outlineLevel="0" collapsed="false">
      <c r="A1032" s="49"/>
      <c r="B1032" s="49" t="s">
        <v>8</v>
      </c>
      <c r="C1032" s="50"/>
      <c r="D1032" s="50"/>
      <c r="E1032" s="49"/>
      <c r="F1032" s="49" t="s">
        <v>9</v>
      </c>
      <c r="G1032" s="50"/>
      <c r="H1032" s="49"/>
      <c r="I1032" s="49"/>
      <c r="J1032" s="49" t="s">
        <v>10</v>
      </c>
      <c r="K1032" s="48"/>
      <c r="L1032" s="48"/>
      <c r="M1032" s="48"/>
      <c r="N1032" s="49" t="s">
        <v>11</v>
      </c>
      <c r="O1032" s="50"/>
      <c r="S1032" s="49"/>
      <c r="T1032" s="51" t="s">
        <v>8</v>
      </c>
      <c r="U1032" s="99"/>
      <c r="V1032" s="53"/>
      <c r="W1032" s="49"/>
      <c r="X1032" s="51" t="s">
        <v>9</v>
      </c>
      <c r="Y1032" s="99"/>
      <c r="Z1032" s="54"/>
      <c r="AA1032" s="49"/>
      <c r="AB1032" s="51" t="s">
        <v>10</v>
      </c>
      <c r="AC1032" s="52"/>
      <c r="AD1032" s="55"/>
      <c r="AE1032" s="48"/>
      <c r="AF1032" s="51" t="s">
        <v>11</v>
      </c>
      <c r="AG1032" s="99"/>
      <c r="AH1032" s="1" t="str">
        <f aca="false">IF(AC1030="But Not Over",Y1027,"")</f>
        <v/>
      </c>
      <c r="AI1032" s="81" t="str">
        <f aca="false">IF(AC1030="But Not Over",VLOOKUP(AH1032,'CPI Data'!$A$19:$N$117,14),"")</f>
        <v/>
      </c>
    </row>
    <row r="1033" customFormat="false" ht="12" hidden="false" customHeight="false" outlineLevel="0" collapsed="false">
      <c r="A1033" s="56" t="s">
        <v>12</v>
      </c>
      <c r="B1033" s="57" t="s">
        <v>13</v>
      </c>
      <c r="C1033" s="57"/>
      <c r="D1033" s="100"/>
      <c r="E1033" s="56" t="s">
        <v>12</v>
      </c>
      <c r="F1033" s="57" t="s">
        <v>13</v>
      </c>
      <c r="G1033" s="57"/>
      <c r="H1033" s="100"/>
      <c r="I1033" s="56" t="s">
        <v>12</v>
      </c>
      <c r="J1033" s="57" t="s">
        <v>13</v>
      </c>
      <c r="K1033" s="57"/>
      <c r="L1033" s="106"/>
      <c r="M1033" s="56" t="s">
        <v>12</v>
      </c>
      <c r="N1033" s="57" t="s">
        <v>13</v>
      </c>
      <c r="O1033" s="57"/>
      <c r="S1033" s="56" t="s">
        <v>12</v>
      </c>
      <c r="T1033" s="58" t="s">
        <v>13</v>
      </c>
      <c r="U1033" s="58"/>
      <c r="V1033" s="101"/>
      <c r="W1033" s="56" t="s">
        <v>12</v>
      </c>
      <c r="X1033" s="58" t="s">
        <v>13</v>
      </c>
      <c r="Y1033" s="58"/>
      <c r="Z1033" s="101"/>
      <c r="AA1033" s="56" t="s">
        <v>12</v>
      </c>
      <c r="AB1033" s="58" t="s">
        <v>13</v>
      </c>
      <c r="AC1033" s="58"/>
      <c r="AD1033" s="107"/>
      <c r="AE1033" s="56" t="s">
        <v>12</v>
      </c>
      <c r="AF1033" s="58" t="s">
        <v>13</v>
      </c>
      <c r="AG1033" s="58"/>
      <c r="AH1033" s="1" t="str">
        <f aca="false">IF(AC1031="But Not Over",Y1028,"")</f>
        <v/>
      </c>
      <c r="AI1033" s="81" t="str">
        <f aca="false">IF(AC1031="But Not Over",VLOOKUP(AH1033,'CPI Data'!$A$19:$N$117,14),"")</f>
        <v/>
      </c>
    </row>
    <row r="1034" customFormat="false" ht="12" hidden="false" customHeight="false" outlineLevel="0" collapsed="false">
      <c r="A1034" s="59" t="s">
        <v>14</v>
      </c>
      <c r="B1034" s="60" t="s">
        <v>15</v>
      </c>
      <c r="C1034" s="60" t="s">
        <v>16</v>
      </c>
      <c r="D1034" s="100"/>
      <c r="E1034" s="59" t="s">
        <v>14</v>
      </c>
      <c r="F1034" s="60" t="s">
        <v>15</v>
      </c>
      <c r="G1034" s="60" t="s">
        <v>16</v>
      </c>
      <c r="H1034" s="100"/>
      <c r="I1034" s="59" t="s">
        <v>14</v>
      </c>
      <c r="J1034" s="60" t="s">
        <v>15</v>
      </c>
      <c r="K1034" s="60" t="s">
        <v>16</v>
      </c>
      <c r="L1034" s="106"/>
      <c r="M1034" s="59" t="s">
        <v>14</v>
      </c>
      <c r="N1034" s="60" t="s">
        <v>15</v>
      </c>
      <c r="O1034" s="60" t="s">
        <v>16</v>
      </c>
      <c r="S1034" s="59" t="s">
        <v>14</v>
      </c>
      <c r="T1034" s="61" t="s">
        <v>15</v>
      </c>
      <c r="U1034" s="61" t="s">
        <v>16</v>
      </c>
      <c r="V1034" s="101"/>
      <c r="W1034" s="59" t="s">
        <v>14</v>
      </c>
      <c r="X1034" s="61" t="s">
        <v>15</v>
      </c>
      <c r="Y1034" s="61" t="s">
        <v>16</v>
      </c>
      <c r="Z1034" s="101"/>
      <c r="AA1034" s="59" t="s">
        <v>14</v>
      </c>
      <c r="AB1034" s="61" t="s">
        <v>15</v>
      </c>
      <c r="AC1034" s="61" t="s">
        <v>16</v>
      </c>
      <c r="AD1034" s="107"/>
      <c r="AE1034" s="59" t="s">
        <v>14</v>
      </c>
      <c r="AF1034" s="61" t="s">
        <v>15</v>
      </c>
      <c r="AG1034" s="61" t="s">
        <v>16</v>
      </c>
      <c r="AH1034" s="1" t="str">
        <f aca="false">IF(AC1032="But Not Over",Y1029,"")</f>
        <v/>
      </c>
      <c r="AI1034" s="81" t="str">
        <f aca="false">IF(AC1032="But Not Over",VLOOKUP(AH1034,'CPI Data'!$A$19:$N$117,14),"")</f>
        <v/>
      </c>
    </row>
    <row r="1035" customFormat="false" ht="12" hidden="false" customHeight="false" outlineLevel="0" collapsed="false">
      <c r="A1035" s="91" t="n">
        <v>0.16</v>
      </c>
      <c r="B1035" s="95" t="n">
        <v>0</v>
      </c>
      <c r="C1035" s="95" t="n">
        <v>1000</v>
      </c>
      <c r="D1035" s="95"/>
      <c r="E1035" s="91" t="n">
        <v>0.16</v>
      </c>
      <c r="F1035" s="95" t="n">
        <v>0</v>
      </c>
      <c r="G1035" s="95" t="n">
        <v>500</v>
      </c>
      <c r="H1035" s="102"/>
      <c r="I1035" s="91"/>
      <c r="J1035" s="95"/>
      <c r="K1035" s="95"/>
      <c r="L1035" s="104"/>
      <c r="M1035" s="91" t="n">
        <v>0.16</v>
      </c>
      <c r="N1035" s="95" t="n">
        <v>0</v>
      </c>
      <c r="O1035" s="95" t="n">
        <v>1000</v>
      </c>
      <c r="S1035" s="91" t="n">
        <v>0.16</v>
      </c>
      <c r="T1035" s="79" t="n">
        <f aca="false">B1035*$AI$23/$AI$1036</f>
        <v>0</v>
      </c>
      <c r="U1035" s="79" t="n">
        <f aca="false">C1035*$AI$23/$AI$1036</f>
        <v>7406.25806451613</v>
      </c>
      <c r="V1035" s="84" t="n">
        <f aca="false">D1035*$AI$23/$AI$1036</f>
        <v>0</v>
      </c>
      <c r="W1035" s="91" t="n">
        <v>0.16</v>
      </c>
      <c r="X1035" s="79" t="n">
        <f aca="false">F1035*$AI$23/$AI$1036</f>
        <v>0</v>
      </c>
      <c r="Y1035" s="79" t="n">
        <f aca="false">G1035*$AI$23/$AI$1036</f>
        <v>3703.12903225806</v>
      </c>
      <c r="Z1035" s="84" t="n">
        <f aca="false">H1035*$AI$23/$AI$1036</f>
        <v>0</v>
      </c>
      <c r="AA1035" s="79"/>
      <c r="AB1035" s="79"/>
      <c r="AC1035" s="79"/>
      <c r="AD1035" s="84" t="n">
        <f aca="false">L1035*$AI$23/$AI$1036</f>
        <v>0</v>
      </c>
      <c r="AE1035" s="91" t="n">
        <v>0.16</v>
      </c>
      <c r="AF1035" s="79" t="n">
        <f aca="false">N1035*$AI$23/$AI$1036</f>
        <v>0</v>
      </c>
      <c r="AG1035" s="79" t="n">
        <f aca="false">O1035*$AI$23/$AI$1036</f>
        <v>7406.25806451613</v>
      </c>
      <c r="AH1035" s="1" t="str">
        <f aca="false">IF(AC1033="But Not Over",Y1030,"")</f>
        <v/>
      </c>
      <c r="AI1035" s="81" t="str">
        <f aca="false">IF(AC1033="But Not Over",VLOOKUP(AH1035,'CPI Data'!$A$19:$N$117,14),"")</f>
        <v/>
      </c>
    </row>
    <row r="1036" customFormat="false" ht="12" hidden="false" customHeight="false" outlineLevel="0" collapsed="false">
      <c r="A1036" s="91" t="n">
        <v>0.165</v>
      </c>
      <c r="B1036" s="95" t="n">
        <v>1000</v>
      </c>
      <c r="C1036" s="95" t="n">
        <v>2000</v>
      </c>
      <c r="D1036" s="95"/>
      <c r="E1036" s="91" t="n">
        <v>0.165</v>
      </c>
      <c r="F1036" s="95" t="n">
        <v>500</v>
      </c>
      <c r="G1036" s="95" t="n">
        <v>1000</v>
      </c>
      <c r="H1036" s="102"/>
      <c r="I1036" s="91"/>
      <c r="J1036" s="126" t="s">
        <v>39</v>
      </c>
      <c r="K1036" s="95"/>
      <c r="L1036" s="104"/>
      <c r="M1036" s="91" t="n">
        <v>0.175</v>
      </c>
      <c r="N1036" s="95" t="n">
        <v>1000</v>
      </c>
      <c r="O1036" s="95" t="n">
        <v>2000</v>
      </c>
      <c r="S1036" s="91" t="n">
        <v>0.165</v>
      </c>
      <c r="T1036" s="79" t="n">
        <f aca="false">B1036*$AI$23/$AI$1036</f>
        <v>7406.25806451613</v>
      </c>
      <c r="U1036" s="79" t="n">
        <f aca="false">C1036*$AI$23/$AI$1036</f>
        <v>14812.5161290323</v>
      </c>
      <c r="V1036" s="84"/>
      <c r="W1036" s="91" t="n">
        <v>0.165</v>
      </c>
      <c r="X1036" s="79" t="n">
        <f aca="false">F1036*$AI$23/$AI$1036</f>
        <v>3703.12903225806</v>
      </c>
      <c r="Y1036" s="79" t="n">
        <f aca="false">G1036*$AI$23/$AI$1036</f>
        <v>7406.25806451613</v>
      </c>
      <c r="Z1036" s="80"/>
      <c r="AA1036" s="91"/>
      <c r="AB1036" s="77" t="s">
        <v>39</v>
      </c>
      <c r="AC1036" s="79"/>
      <c r="AD1036" s="105"/>
      <c r="AE1036" s="91" t="n">
        <v>0.175</v>
      </c>
      <c r="AF1036" s="79" t="n">
        <f aca="false">N1036*$AI$23/$AI$1036</f>
        <v>7406.25806451613</v>
      </c>
      <c r="AG1036" s="79" t="n">
        <f aca="false">O1036*$AI$23/$AI$1036</f>
        <v>14812.5161290323</v>
      </c>
      <c r="AH1036" s="1" t="n">
        <f aca="false">IF(AC1034="But Not Over",Y1031,"")</f>
        <v>1964</v>
      </c>
      <c r="AI1036" s="81" t="n">
        <f aca="false">IF(AC1034="But Not Over",VLOOKUP(AH1036,'CPI Data'!$A$19:$N$117,14),"")</f>
        <v>31</v>
      </c>
    </row>
    <row r="1037" customFormat="false" ht="12" hidden="false" customHeight="false" outlineLevel="0" collapsed="false">
      <c r="A1037" s="91" t="n">
        <v>0.175</v>
      </c>
      <c r="B1037" s="95" t="n">
        <v>2000</v>
      </c>
      <c r="C1037" s="95" t="n">
        <v>3000</v>
      </c>
      <c r="D1037" s="95"/>
      <c r="E1037" s="91" t="n">
        <v>0.175</v>
      </c>
      <c r="F1037" s="95" t="n">
        <v>1000</v>
      </c>
      <c r="G1037" s="95" t="n">
        <v>1500</v>
      </c>
      <c r="H1037" s="102"/>
      <c r="I1037" s="91"/>
      <c r="J1037" s="126" t="s">
        <v>9</v>
      </c>
      <c r="K1037" s="95"/>
      <c r="L1037" s="104"/>
      <c r="M1037" s="91" t="n">
        <v>0.19</v>
      </c>
      <c r="N1037" s="95" t="n">
        <v>2000</v>
      </c>
      <c r="O1037" s="95" t="n">
        <v>4000</v>
      </c>
      <c r="S1037" s="91" t="n">
        <v>0.175</v>
      </c>
      <c r="T1037" s="79" t="n">
        <f aca="false">B1037*$AI$23/$AI$1036</f>
        <v>14812.5161290323</v>
      </c>
      <c r="U1037" s="79" t="n">
        <f aca="false">C1037*$AI$23/$AI$1036</f>
        <v>22218.7741935484</v>
      </c>
      <c r="V1037" s="84"/>
      <c r="W1037" s="91" t="n">
        <v>0.175</v>
      </c>
      <c r="X1037" s="79" t="n">
        <f aca="false">F1037*$AI$23/$AI$1036</f>
        <v>7406.25806451613</v>
      </c>
      <c r="Y1037" s="79" t="n">
        <f aca="false">G1037*$AI$23/$AI$1036</f>
        <v>11109.3870967742</v>
      </c>
      <c r="Z1037" s="80"/>
      <c r="AA1037" s="91"/>
      <c r="AB1037" s="77" t="s">
        <v>9</v>
      </c>
      <c r="AC1037" s="79"/>
      <c r="AD1037" s="105"/>
      <c r="AE1037" s="91" t="n">
        <v>0.19</v>
      </c>
      <c r="AF1037" s="79" t="n">
        <f aca="false">N1037*$AI$23/$AI$1036</f>
        <v>14812.5161290323</v>
      </c>
      <c r="AG1037" s="79" t="n">
        <f aca="false">O1037*$AI$23/$AI$1036</f>
        <v>29625.0322580645</v>
      </c>
      <c r="AH1037" s="1" t="str">
        <f aca="false">IF(AC1035="But Not Over",Y1032,"")</f>
        <v/>
      </c>
      <c r="AI1037" s="81" t="str">
        <f aca="false">IF(AC1035="But Not Over",VLOOKUP(AH1037,'CPI Data'!$A$19:$N$117,14),"")</f>
        <v/>
      </c>
    </row>
    <row r="1038" customFormat="false" ht="12" hidden="false" customHeight="false" outlineLevel="0" collapsed="false">
      <c r="A1038" s="91" t="n">
        <v>0.18</v>
      </c>
      <c r="B1038" s="95" t="n">
        <v>3000</v>
      </c>
      <c r="C1038" s="95" t="n">
        <v>4000</v>
      </c>
      <c r="D1038" s="95"/>
      <c r="E1038" s="91" t="n">
        <v>0.18</v>
      </c>
      <c r="F1038" s="95" t="n">
        <v>1500</v>
      </c>
      <c r="G1038" s="95" t="n">
        <v>2000</v>
      </c>
      <c r="H1038" s="102"/>
      <c r="I1038" s="91"/>
      <c r="J1038" s="95"/>
      <c r="K1038" s="95"/>
      <c r="L1038" s="104"/>
      <c r="M1038" s="91" t="n">
        <v>0.22</v>
      </c>
      <c r="N1038" s="95" t="n">
        <v>4000</v>
      </c>
      <c r="O1038" s="95" t="n">
        <v>6000</v>
      </c>
      <c r="S1038" s="91" t="n">
        <v>0.18</v>
      </c>
      <c r="T1038" s="79" t="n">
        <f aca="false">B1038*$AI$23/$AI$1036</f>
        <v>22218.7741935484</v>
      </c>
      <c r="U1038" s="79" t="n">
        <f aca="false">C1038*$AI$23/$AI$1036</f>
        <v>29625.0322580645</v>
      </c>
      <c r="V1038" s="84"/>
      <c r="W1038" s="91" t="n">
        <v>0.18</v>
      </c>
      <c r="X1038" s="79" t="n">
        <f aca="false">F1038*$AI$23/$AI$1036</f>
        <v>11109.3870967742</v>
      </c>
      <c r="Y1038" s="79" t="n">
        <f aca="false">G1038*$AI$23/$AI$1036</f>
        <v>14812.5161290323</v>
      </c>
      <c r="Z1038" s="80"/>
      <c r="AA1038" s="91"/>
      <c r="AB1038" s="79"/>
      <c r="AC1038" s="79"/>
      <c r="AD1038" s="105"/>
      <c r="AE1038" s="91" t="n">
        <v>0.22</v>
      </c>
      <c r="AF1038" s="79" t="n">
        <f aca="false">N1038*$AI$23/$AI$1036</f>
        <v>29625.0322580645</v>
      </c>
      <c r="AG1038" s="79" t="n">
        <f aca="false">O1038*$AI$23/$AI$1036</f>
        <v>44437.5483870968</v>
      </c>
      <c r="AH1038" s="1" t="str">
        <f aca="false">IF(AC1036="But Not Over",Y1033,"")</f>
        <v/>
      </c>
      <c r="AI1038" s="81" t="str">
        <f aca="false">IF(AC1036="But Not Over",VLOOKUP(AH1038,'CPI Data'!$A$19:$N$117,14),"")</f>
        <v/>
      </c>
    </row>
    <row r="1039" customFormat="false" ht="12" hidden="false" customHeight="false" outlineLevel="0" collapsed="false">
      <c r="A1039" s="91" t="n">
        <v>0.2</v>
      </c>
      <c r="B1039" s="95" t="n">
        <v>4000</v>
      </c>
      <c r="C1039" s="95" t="n">
        <v>8000</v>
      </c>
      <c r="D1039" s="95"/>
      <c r="E1039" s="91" t="n">
        <v>0.2</v>
      </c>
      <c r="F1039" s="95" t="n">
        <v>2000</v>
      </c>
      <c r="G1039" s="95" t="n">
        <v>4000</v>
      </c>
      <c r="H1039" s="102"/>
      <c r="I1039" s="91"/>
      <c r="J1039" s="95"/>
      <c r="K1039" s="95"/>
      <c r="L1039" s="104"/>
      <c r="M1039" s="91" t="n">
        <v>0.23</v>
      </c>
      <c r="N1039" s="95" t="n">
        <v>6000</v>
      </c>
      <c r="O1039" s="95" t="n">
        <v>8000</v>
      </c>
      <c r="S1039" s="91" t="n">
        <v>0.2</v>
      </c>
      <c r="T1039" s="79" t="n">
        <f aca="false">B1039*$AI$23/$AI$1036</f>
        <v>29625.0322580645</v>
      </c>
      <c r="U1039" s="79" t="n">
        <f aca="false">C1039*$AI$23/$AI$1036</f>
        <v>59250.064516129</v>
      </c>
      <c r="V1039" s="84"/>
      <c r="W1039" s="91" t="n">
        <v>0.2</v>
      </c>
      <c r="X1039" s="79" t="n">
        <f aca="false">F1039*$AI$23/$AI$1036</f>
        <v>14812.5161290323</v>
      </c>
      <c r="Y1039" s="79" t="n">
        <f aca="false">G1039*$AI$23/$AI$1036</f>
        <v>29625.0322580645</v>
      </c>
      <c r="Z1039" s="80"/>
      <c r="AA1039" s="91"/>
      <c r="AB1039" s="79"/>
      <c r="AC1039" s="79"/>
      <c r="AD1039" s="105"/>
      <c r="AE1039" s="91" t="n">
        <v>0.23</v>
      </c>
      <c r="AF1039" s="79" t="n">
        <f aca="false">N1039*$AI$23/$AI$1036</f>
        <v>44437.5483870968</v>
      </c>
      <c r="AG1039" s="79" t="n">
        <f aca="false">O1039*$AI$23/$AI$1036</f>
        <v>59250.064516129</v>
      </c>
      <c r="AH1039" s="1" t="str">
        <f aca="false">IF(AC1037="But Not Over",Y1034,"")</f>
        <v/>
      </c>
      <c r="AI1039" s="81" t="str">
        <f aca="false">IF(AC1037="But Not Over",VLOOKUP(AH1039,'CPI Data'!$A$19:$N$117,14),"")</f>
        <v/>
      </c>
    </row>
    <row r="1040" customFormat="false" ht="12" hidden="false" customHeight="false" outlineLevel="0" collapsed="false">
      <c r="A1040" s="91" t="n">
        <v>0.235</v>
      </c>
      <c r="B1040" s="95" t="n">
        <v>8000</v>
      </c>
      <c r="C1040" s="95" t="n">
        <v>12000</v>
      </c>
      <c r="D1040" s="95"/>
      <c r="E1040" s="91" t="n">
        <v>0.235</v>
      </c>
      <c r="F1040" s="95" t="n">
        <v>4000</v>
      </c>
      <c r="G1040" s="95" t="n">
        <v>6000</v>
      </c>
      <c r="H1040" s="102"/>
      <c r="I1040" s="91"/>
      <c r="J1040" s="95"/>
      <c r="K1040" s="95"/>
      <c r="L1040" s="104"/>
      <c r="M1040" s="91" t="n">
        <v>0.27</v>
      </c>
      <c r="N1040" s="95" t="n">
        <v>8000</v>
      </c>
      <c r="O1040" s="95" t="n">
        <v>10000</v>
      </c>
      <c r="S1040" s="91" t="n">
        <v>0.235</v>
      </c>
      <c r="T1040" s="79" t="n">
        <f aca="false">B1040*$AI$23/$AI$1036</f>
        <v>59250.064516129</v>
      </c>
      <c r="U1040" s="79" t="n">
        <f aca="false">C1040*$AI$23/$AI$1036</f>
        <v>88875.0967741935</v>
      </c>
      <c r="V1040" s="84"/>
      <c r="W1040" s="91" t="n">
        <v>0.235</v>
      </c>
      <c r="X1040" s="79" t="n">
        <f aca="false">F1040*$AI$23/$AI$1036</f>
        <v>29625.0322580645</v>
      </c>
      <c r="Y1040" s="79" t="n">
        <f aca="false">G1040*$AI$23/$AI$1036</f>
        <v>44437.5483870968</v>
      </c>
      <c r="Z1040" s="80"/>
      <c r="AA1040" s="91"/>
      <c r="AB1040" s="79"/>
      <c r="AC1040" s="79"/>
      <c r="AD1040" s="105"/>
      <c r="AE1040" s="91" t="n">
        <v>0.27</v>
      </c>
      <c r="AF1040" s="79" t="n">
        <f aca="false">N1040*$AI$23/$AI$1036</f>
        <v>59250.064516129</v>
      </c>
      <c r="AG1040" s="79" t="n">
        <f aca="false">O1040*$AI$23/$AI$1036</f>
        <v>74062.5806451613</v>
      </c>
      <c r="AH1040" s="1" t="str">
        <f aca="false">IF(AC1038="But Not Over",Y1035,"")</f>
        <v/>
      </c>
      <c r="AI1040" s="81" t="str">
        <f aca="false">IF(AC1038="But Not Over",VLOOKUP(AH1040,'CPI Data'!$A$19:$N$117,14),"")</f>
        <v/>
      </c>
    </row>
    <row r="1041" customFormat="false" ht="12" hidden="false" customHeight="false" outlineLevel="0" collapsed="false">
      <c r="A1041" s="91" t="n">
        <v>0.27</v>
      </c>
      <c r="B1041" s="95" t="n">
        <v>12000</v>
      </c>
      <c r="C1041" s="95" t="n">
        <v>16000</v>
      </c>
      <c r="D1041" s="95"/>
      <c r="E1041" s="91" t="n">
        <v>0.27</v>
      </c>
      <c r="F1041" s="95" t="n">
        <v>6000</v>
      </c>
      <c r="G1041" s="95" t="n">
        <v>8000</v>
      </c>
      <c r="H1041" s="102"/>
      <c r="I1041" s="91"/>
      <c r="J1041" s="95"/>
      <c r="K1041" s="95"/>
      <c r="L1041" s="104"/>
      <c r="M1041" s="91" t="n">
        <v>0.29</v>
      </c>
      <c r="N1041" s="95" t="n">
        <v>10000</v>
      </c>
      <c r="O1041" s="95" t="n">
        <v>12000</v>
      </c>
      <c r="S1041" s="91" t="n">
        <v>0.27</v>
      </c>
      <c r="T1041" s="79" t="n">
        <f aca="false">B1041*$AI$23/$AI$1036</f>
        <v>88875.0967741935</v>
      </c>
      <c r="U1041" s="79" t="n">
        <f aca="false">C1041*$AI$23/$AI$1036</f>
        <v>118500.129032258</v>
      </c>
      <c r="V1041" s="84"/>
      <c r="W1041" s="91" t="n">
        <v>0.27</v>
      </c>
      <c r="X1041" s="79" t="n">
        <f aca="false">F1041*$AI$23/$AI$1036</f>
        <v>44437.5483870968</v>
      </c>
      <c r="Y1041" s="79" t="n">
        <f aca="false">G1041*$AI$23/$AI$1036</f>
        <v>59250.064516129</v>
      </c>
      <c r="Z1041" s="80"/>
      <c r="AA1041" s="91"/>
      <c r="AB1041" s="79"/>
      <c r="AC1041" s="79"/>
      <c r="AD1041" s="105"/>
      <c r="AE1041" s="91" t="n">
        <v>0.29</v>
      </c>
      <c r="AF1041" s="79" t="n">
        <f aca="false">N1041*$AI$23/$AI$1036</f>
        <v>74062.5806451613</v>
      </c>
      <c r="AG1041" s="79" t="n">
        <f aca="false">O1041*$AI$23/$AI$1036</f>
        <v>88875.0967741935</v>
      </c>
      <c r="AH1041" s="1" t="str">
        <f aca="false">IF(AC1039="But Not Over",Y1036,"")</f>
        <v/>
      </c>
      <c r="AI1041" s="81" t="str">
        <f aca="false">IF(AC1039="But Not Over",VLOOKUP(AH1041,'CPI Data'!$A$19:$N$117,14),"")</f>
        <v/>
      </c>
    </row>
    <row r="1042" customFormat="false" ht="12" hidden="false" customHeight="false" outlineLevel="0" collapsed="false">
      <c r="A1042" s="91" t="n">
        <v>0.305</v>
      </c>
      <c r="B1042" s="95" t="n">
        <v>16000</v>
      </c>
      <c r="C1042" s="95" t="n">
        <v>20000</v>
      </c>
      <c r="D1042" s="95"/>
      <c r="E1042" s="91" t="n">
        <v>0.305</v>
      </c>
      <c r="F1042" s="95" t="n">
        <v>8000</v>
      </c>
      <c r="G1042" s="95" t="n">
        <v>10000</v>
      </c>
      <c r="H1042" s="102"/>
      <c r="I1042" s="91"/>
      <c r="J1042" s="95"/>
      <c r="K1042" s="95"/>
      <c r="L1042" s="104"/>
      <c r="M1042" s="91" t="n">
        <v>0.32</v>
      </c>
      <c r="N1042" s="95" t="n">
        <v>12000</v>
      </c>
      <c r="O1042" s="95" t="n">
        <v>14000</v>
      </c>
      <c r="S1042" s="91" t="n">
        <v>0.305</v>
      </c>
      <c r="T1042" s="79" t="n">
        <f aca="false">B1042*$AI$23/$AI$1036</f>
        <v>118500.129032258</v>
      </c>
      <c r="U1042" s="79" t="n">
        <f aca="false">C1042*$AI$23/$AI$1036</f>
        <v>148125.161290323</v>
      </c>
      <c r="V1042" s="84"/>
      <c r="W1042" s="91" t="n">
        <v>0.305</v>
      </c>
      <c r="X1042" s="79" t="n">
        <f aca="false">F1042*$AI$23/$AI$1036</f>
        <v>59250.064516129</v>
      </c>
      <c r="Y1042" s="79" t="n">
        <f aca="false">G1042*$AI$23/$AI$1036</f>
        <v>74062.5806451613</v>
      </c>
      <c r="Z1042" s="80"/>
      <c r="AA1042" s="91"/>
      <c r="AB1042" s="79"/>
      <c r="AC1042" s="79"/>
      <c r="AD1042" s="105"/>
      <c r="AE1042" s="91" t="n">
        <v>0.32</v>
      </c>
      <c r="AF1042" s="79" t="n">
        <f aca="false">N1042*$AI$23/$AI$1036</f>
        <v>88875.0967741935</v>
      </c>
      <c r="AG1042" s="79" t="n">
        <f aca="false">O1042*$AI$23/$AI$1036</f>
        <v>103687.612903226</v>
      </c>
      <c r="AH1042" s="1" t="str">
        <f aca="false">IF(AC1040="But Not Over",Y1037,"")</f>
        <v/>
      </c>
      <c r="AI1042" s="81" t="str">
        <f aca="false">IF(AC1040="But Not Over",VLOOKUP(AH1042,'CPI Data'!$A$19:$N$117,14),"")</f>
        <v/>
      </c>
    </row>
    <row r="1043" customFormat="false" ht="12" hidden="false" customHeight="false" outlineLevel="0" collapsed="false">
      <c r="A1043" s="91" t="n">
        <v>0.34</v>
      </c>
      <c r="B1043" s="95" t="n">
        <v>20000</v>
      </c>
      <c r="C1043" s="95" t="n">
        <v>24000</v>
      </c>
      <c r="D1043" s="95"/>
      <c r="E1043" s="91" t="n">
        <v>0.34</v>
      </c>
      <c r="F1043" s="95" t="n">
        <v>10000</v>
      </c>
      <c r="G1043" s="95" t="n">
        <v>12000</v>
      </c>
      <c r="H1043" s="102"/>
      <c r="I1043" s="91"/>
      <c r="J1043" s="95"/>
      <c r="K1043" s="95"/>
      <c r="L1043" s="104"/>
      <c r="M1043" s="91" t="n">
        <v>0.34</v>
      </c>
      <c r="N1043" s="95" t="n">
        <v>14000</v>
      </c>
      <c r="O1043" s="95" t="n">
        <v>16000</v>
      </c>
      <c r="S1043" s="91" t="n">
        <v>0.34</v>
      </c>
      <c r="T1043" s="79" t="n">
        <f aca="false">B1043*$AI$23/$AI$1036</f>
        <v>148125.161290323</v>
      </c>
      <c r="U1043" s="79" t="n">
        <f aca="false">C1043*$AI$23/$AI$1036</f>
        <v>177750.193548387</v>
      </c>
      <c r="V1043" s="84"/>
      <c r="W1043" s="91" t="n">
        <v>0.34</v>
      </c>
      <c r="X1043" s="79" t="n">
        <f aca="false">F1043*$AI$23/$AI$1036</f>
        <v>74062.5806451613</v>
      </c>
      <c r="Y1043" s="79" t="n">
        <f aca="false">G1043*$AI$23/$AI$1036</f>
        <v>88875.0967741935</v>
      </c>
      <c r="Z1043" s="80"/>
      <c r="AA1043" s="91"/>
      <c r="AB1043" s="79"/>
      <c r="AC1043" s="79"/>
      <c r="AD1043" s="105"/>
      <c r="AE1043" s="91" t="n">
        <v>0.34</v>
      </c>
      <c r="AF1043" s="79" t="n">
        <f aca="false">N1043*$AI$23/$AI$1036</f>
        <v>103687.612903226</v>
      </c>
      <c r="AG1043" s="79" t="n">
        <f aca="false">O1043*$AI$23/$AI$1036</f>
        <v>118500.129032258</v>
      </c>
      <c r="AH1043" s="1" t="str">
        <f aca="false">IF(AC1041="But Not Over",Y1038,"")</f>
        <v/>
      </c>
      <c r="AI1043" s="81" t="str">
        <f aca="false">IF(AC1041="But Not Over",VLOOKUP(AH1043,'CPI Data'!$A$19:$N$117,14),"")</f>
        <v/>
      </c>
    </row>
    <row r="1044" customFormat="false" ht="12" hidden="false" customHeight="false" outlineLevel="0" collapsed="false">
      <c r="A1044" s="91" t="n">
        <v>0.375</v>
      </c>
      <c r="B1044" s="95" t="n">
        <v>24000</v>
      </c>
      <c r="C1044" s="95" t="n">
        <v>28000</v>
      </c>
      <c r="D1044" s="95"/>
      <c r="E1044" s="91" t="n">
        <v>0.375</v>
      </c>
      <c r="F1044" s="95" t="n">
        <v>12000</v>
      </c>
      <c r="G1044" s="95" t="n">
        <v>14000</v>
      </c>
      <c r="H1044" s="102"/>
      <c r="I1044" s="91"/>
      <c r="J1044" s="95"/>
      <c r="K1044" s="95"/>
      <c r="L1044" s="104"/>
      <c r="M1044" s="91" t="n">
        <v>0.375</v>
      </c>
      <c r="N1044" s="95" t="n">
        <v>16000</v>
      </c>
      <c r="O1044" s="95" t="n">
        <v>18000</v>
      </c>
      <c r="S1044" s="91" t="n">
        <v>0.375</v>
      </c>
      <c r="T1044" s="79" t="n">
        <f aca="false">B1044*$AI$23/$AI$1036</f>
        <v>177750.193548387</v>
      </c>
      <c r="U1044" s="79" t="n">
        <f aca="false">C1044*$AI$23/$AI$1036</f>
        <v>207375.225806452</v>
      </c>
      <c r="V1044" s="84"/>
      <c r="W1044" s="91" t="n">
        <v>0.375</v>
      </c>
      <c r="X1044" s="79" t="n">
        <f aca="false">F1044*$AI$23/$AI$1036</f>
        <v>88875.0967741935</v>
      </c>
      <c r="Y1044" s="79" t="n">
        <f aca="false">G1044*$AI$23/$AI$1036</f>
        <v>103687.612903226</v>
      </c>
      <c r="Z1044" s="80"/>
      <c r="AA1044" s="91"/>
      <c r="AB1044" s="79"/>
      <c r="AC1044" s="79"/>
      <c r="AD1044" s="105"/>
      <c r="AE1044" s="91" t="n">
        <v>0.375</v>
      </c>
      <c r="AF1044" s="79" t="n">
        <f aca="false">N1044*$AI$23/$AI$1036</f>
        <v>118500.129032258</v>
      </c>
      <c r="AG1044" s="79" t="n">
        <f aca="false">O1044*$AI$23/$AI$1036</f>
        <v>133312.64516129</v>
      </c>
      <c r="AH1044" s="1" t="str">
        <f aca="false">IF(AC1042="But Not Over",Y1039,"")</f>
        <v/>
      </c>
      <c r="AI1044" s="81" t="str">
        <f aca="false">IF(AC1042="But Not Over",VLOOKUP(AH1044,'CPI Data'!$A$19:$N$117,14),"")</f>
        <v/>
      </c>
    </row>
    <row r="1045" customFormat="false" ht="12" hidden="false" customHeight="false" outlineLevel="0" collapsed="false">
      <c r="A1045" s="91" t="n">
        <v>0.41</v>
      </c>
      <c r="B1045" s="95" t="n">
        <v>28000</v>
      </c>
      <c r="C1045" s="95" t="n">
        <v>32000</v>
      </c>
      <c r="D1045" s="95"/>
      <c r="E1045" s="91" t="n">
        <v>0.41</v>
      </c>
      <c r="F1045" s="95" t="n">
        <v>14000</v>
      </c>
      <c r="G1045" s="95" t="n">
        <v>16000</v>
      </c>
      <c r="H1045" s="102"/>
      <c r="I1045" s="91"/>
      <c r="J1045" s="95"/>
      <c r="K1045" s="95"/>
      <c r="L1045" s="104"/>
      <c r="M1045" s="91" t="n">
        <v>0.39</v>
      </c>
      <c r="N1045" s="95" t="n">
        <v>18000</v>
      </c>
      <c r="O1045" s="95" t="n">
        <v>20000</v>
      </c>
      <c r="S1045" s="91" t="n">
        <v>0.41</v>
      </c>
      <c r="T1045" s="79" t="n">
        <f aca="false">B1045*$AI$23/$AI$1036</f>
        <v>207375.225806452</v>
      </c>
      <c r="U1045" s="79" t="n">
        <f aca="false">C1045*$AI$23/$AI$1036</f>
        <v>237000.258064516</v>
      </c>
      <c r="V1045" s="84"/>
      <c r="W1045" s="91" t="n">
        <v>0.41</v>
      </c>
      <c r="X1045" s="79" t="n">
        <f aca="false">F1045*$AI$23/$AI$1036</f>
        <v>103687.612903226</v>
      </c>
      <c r="Y1045" s="79" t="n">
        <f aca="false">G1045*$AI$23/$AI$1036</f>
        <v>118500.129032258</v>
      </c>
      <c r="Z1045" s="80"/>
      <c r="AA1045" s="91"/>
      <c r="AB1045" s="79"/>
      <c r="AC1045" s="79"/>
      <c r="AD1045" s="105"/>
      <c r="AE1045" s="91" t="n">
        <v>0.39</v>
      </c>
      <c r="AF1045" s="79" t="n">
        <f aca="false">N1045*$AI$23/$AI$1036</f>
        <v>133312.64516129</v>
      </c>
      <c r="AG1045" s="79" t="n">
        <f aca="false">O1045*$AI$23/$AI$1036</f>
        <v>148125.161290323</v>
      </c>
      <c r="AH1045" s="1" t="str">
        <f aca="false">IF(AC1043="But Not Over",Y1040,"")</f>
        <v/>
      </c>
      <c r="AI1045" s="81" t="str">
        <f aca="false">IF(AC1043="But Not Over",VLOOKUP(AH1045,'CPI Data'!$A$19:$N$117,14),"")</f>
        <v/>
      </c>
    </row>
    <row r="1046" customFormat="false" ht="12" hidden="false" customHeight="false" outlineLevel="0" collapsed="false">
      <c r="A1046" s="91" t="n">
        <v>0.445</v>
      </c>
      <c r="B1046" s="95" t="n">
        <v>32000</v>
      </c>
      <c r="C1046" s="95" t="n">
        <v>36000</v>
      </c>
      <c r="D1046" s="95"/>
      <c r="E1046" s="91" t="n">
        <v>0.445</v>
      </c>
      <c r="F1046" s="95" t="n">
        <v>16000</v>
      </c>
      <c r="G1046" s="95" t="n">
        <v>18000</v>
      </c>
      <c r="H1046" s="102"/>
      <c r="I1046" s="91"/>
      <c r="J1046" s="95"/>
      <c r="K1046" s="95"/>
      <c r="L1046" s="104"/>
      <c r="M1046" s="91" t="n">
        <v>0.425</v>
      </c>
      <c r="N1046" s="95" t="n">
        <v>20000</v>
      </c>
      <c r="O1046" s="95" t="n">
        <v>22000</v>
      </c>
      <c r="S1046" s="91" t="n">
        <v>0.445</v>
      </c>
      <c r="T1046" s="79" t="n">
        <f aca="false">B1046*$AI$23/$AI$1036</f>
        <v>237000.258064516</v>
      </c>
      <c r="U1046" s="79" t="n">
        <f aca="false">C1046*$AI$23/$AI$1036</f>
        <v>266625.290322581</v>
      </c>
      <c r="V1046" s="84"/>
      <c r="W1046" s="91" t="n">
        <v>0.445</v>
      </c>
      <c r="X1046" s="79" t="n">
        <f aca="false">F1046*$AI$23/$AI$1036</f>
        <v>118500.129032258</v>
      </c>
      <c r="Y1046" s="79" t="n">
        <f aca="false">G1046*$AI$23/$AI$1036</f>
        <v>133312.64516129</v>
      </c>
      <c r="Z1046" s="80"/>
      <c r="AA1046" s="91"/>
      <c r="AB1046" s="79"/>
      <c r="AC1046" s="79"/>
      <c r="AD1046" s="105"/>
      <c r="AE1046" s="91" t="n">
        <v>0.425</v>
      </c>
      <c r="AF1046" s="79" t="n">
        <f aca="false">N1046*$AI$23/$AI$1036</f>
        <v>148125.161290323</v>
      </c>
      <c r="AG1046" s="79" t="n">
        <f aca="false">O1046*$AI$23/$AI$1036</f>
        <v>162937.677419355</v>
      </c>
      <c r="AH1046" s="1" t="str">
        <f aca="false">IF(AC1044="But Not Over",Y1041,"")</f>
        <v/>
      </c>
      <c r="AI1046" s="81" t="str">
        <f aca="false">IF(AC1044="But Not Over",VLOOKUP(AH1046,'CPI Data'!$A$19:$N$117,14),"")</f>
        <v/>
      </c>
    </row>
    <row r="1047" customFormat="false" ht="12" hidden="false" customHeight="false" outlineLevel="0" collapsed="false">
      <c r="A1047" s="91" t="n">
        <v>0.475</v>
      </c>
      <c r="B1047" s="95" t="n">
        <v>36000</v>
      </c>
      <c r="C1047" s="92" t="n">
        <v>40000</v>
      </c>
      <c r="D1047" s="92"/>
      <c r="E1047" s="91" t="n">
        <v>0.475</v>
      </c>
      <c r="F1047" s="95" t="n">
        <v>18000</v>
      </c>
      <c r="G1047" s="92" t="n">
        <v>20000</v>
      </c>
      <c r="H1047" s="102"/>
      <c r="I1047" s="91"/>
      <c r="J1047" s="95"/>
      <c r="K1047" s="92"/>
      <c r="L1047" s="103"/>
      <c r="M1047" s="91" t="n">
        <v>0.435</v>
      </c>
      <c r="N1047" s="95" t="n">
        <v>22000</v>
      </c>
      <c r="O1047" s="92" t="n">
        <v>24000</v>
      </c>
      <c r="S1047" s="91" t="n">
        <v>0.475</v>
      </c>
      <c r="T1047" s="79" t="n">
        <f aca="false">B1047*$AI$23/$AI$1036</f>
        <v>266625.290322581</v>
      </c>
      <c r="U1047" s="79" t="n">
        <f aca="false">C1047*$AI$23/$AI$1036</f>
        <v>296250.322580645</v>
      </c>
      <c r="W1047" s="91" t="n">
        <v>0.475</v>
      </c>
      <c r="X1047" s="79" t="n">
        <f aca="false">F1047*$AI$23/$AI$1036</f>
        <v>133312.64516129</v>
      </c>
      <c r="Y1047" s="79" t="n">
        <f aca="false">G1047*$AI$23/$AI$1036</f>
        <v>148125.161290323</v>
      </c>
      <c r="Z1047" s="80"/>
      <c r="AA1047" s="91"/>
      <c r="AB1047" s="79"/>
      <c r="AD1047" s="98"/>
      <c r="AE1047" s="91" t="n">
        <v>0.435</v>
      </c>
      <c r="AF1047" s="79" t="n">
        <f aca="false">N1047*$AI$23/$AI$1036</f>
        <v>162937.677419355</v>
      </c>
      <c r="AG1047" s="79" t="n">
        <f aca="false">O1047*$AI$23/$AI$1036</f>
        <v>177750.193548387</v>
      </c>
      <c r="AH1047" s="1" t="str">
        <f aca="false">IF(AC1045="But Not Over",Y1042,"")</f>
        <v/>
      </c>
      <c r="AI1047" s="81" t="str">
        <f aca="false">IF(AC1045="But Not Over",VLOOKUP(AH1047,'CPI Data'!$A$19:$N$117,14),"")</f>
        <v/>
      </c>
    </row>
    <row r="1048" customFormat="false" ht="12" hidden="false" customHeight="false" outlineLevel="0" collapsed="false">
      <c r="A1048" s="91" t="n">
        <v>0.505</v>
      </c>
      <c r="B1048" s="92" t="n">
        <v>40000</v>
      </c>
      <c r="C1048" s="92" t="n">
        <v>44000</v>
      </c>
      <c r="D1048" s="92"/>
      <c r="E1048" s="91" t="n">
        <v>0.505</v>
      </c>
      <c r="F1048" s="92" t="n">
        <v>20000</v>
      </c>
      <c r="G1048" s="92" t="n">
        <v>22000</v>
      </c>
      <c r="H1048" s="102"/>
      <c r="I1048" s="91"/>
      <c r="J1048" s="92"/>
      <c r="K1048" s="92"/>
      <c r="L1048" s="103"/>
      <c r="M1048" s="91" t="n">
        <v>0.455</v>
      </c>
      <c r="N1048" s="92" t="n">
        <v>24000</v>
      </c>
      <c r="O1048" s="92" t="n">
        <v>26000</v>
      </c>
      <c r="S1048" s="91" t="n">
        <v>0.505</v>
      </c>
      <c r="T1048" s="79" t="n">
        <f aca="false">B1048*$AI$23/$AI$1036</f>
        <v>296250.322580645</v>
      </c>
      <c r="U1048" s="79" t="n">
        <f aca="false">C1048*$AI$23/$AI$1036</f>
        <v>325875.35483871</v>
      </c>
      <c r="W1048" s="91" t="n">
        <v>0.505</v>
      </c>
      <c r="X1048" s="79" t="n">
        <f aca="false">F1048*$AI$23/$AI$1036</f>
        <v>148125.161290323</v>
      </c>
      <c r="Y1048" s="79" t="n">
        <f aca="false">G1048*$AI$23/$AI$1036</f>
        <v>162937.677419355</v>
      </c>
      <c r="Z1048" s="80"/>
      <c r="AA1048" s="91"/>
      <c r="AD1048" s="98"/>
      <c r="AE1048" s="91" t="n">
        <v>0.455</v>
      </c>
      <c r="AF1048" s="79" t="n">
        <f aca="false">N1048*$AI$23/$AI$1036</f>
        <v>177750.193548387</v>
      </c>
      <c r="AG1048" s="79" t="n">
        <f aca="false">O1048*$AI$23/$AI$1036</f>
        <v>192562.709677419</v>
      </c>
      <c r="AH1048" s="1" t="str">
        <f aca="false">IF(AC1046="But Not Over",Y1043,"")</f>
        <v/>
      </c>
      <c r="AI1048" s="81" t="str">
        <f aca="false">IF(AC1046="But Not Over",VLOOKUP(AH1048,'CPI Data'!$A$19:$N$117,14),"")</f>
        <v/>
      </c>
    </row>
    <row r="1049" customFormat="false" ht="12" hidden="false" customHeight="false" outlineLevel="0" collapsed="false">
      <c r="A1049" s="91" t="n">
        <v>0.535</v>
      </c>
      <c r="B1049" s="92" t="n">
        <v>44000</v>
      </c>
      <c r="C1049" s="92" t="n">
        <v>52000</v>
      </c>
      <c r="D1049" s="92"/>
      <c r="E1049" s="91" t="n">
        <v>0.535</v>
      </c>
      <c r="F1049" s="92" t="n">
        <v>22000</v>
      </c>
      <c r="G1049" s="92" t="n">
        <v>26000</v>
      </c>
      <c r="H1049" s="102"/>
      <c r="I1049" s="91"/>
      <c r="J1049" s="92"/>
      <c r="K1049" s="92"/>
      <c r="L1049" s="103"/>
      <c r="M1049" s="91" t="n">
        <v>0.47</v>
      </c>
      <c r="N1049" s="92" t="n">
        <v>26000</v>
      </c>
      <c r="O1049" s="92" t="n">
        <v>28000</v>
      </c>
      <c r="S1049" s="91" t="n">
        <v>0.535</v>
      </c>
      <c r="T1049" s="79" t="n">
        <f aca="false">B1049*$AI$23/$AI$1036</f>
        <v>325875.35483871</v>
      </c>
      <c r="U1049" s="79" t="n">
        <f aca="false">C1049*$AI$23/$AI$1036</f>
        <v>385125.419354839</v>
      </c>
      <c r="W1049" s="91" t="n">
        <v>0.535</v>
      </c>
      <c r="X1049" s="79" t="n">
        <f aca="false">F1049*$AI$23/$AI$1036</f>
        <v>162937.677419355</v>
      </c>
      <c r="Y1049" s="79" t="n">
        <f aca="false">G1049*$AI$23/$AI$1036</f>
        <v>192562.709677419</v>
      </c>
      <c r="Z1049" s="80"/>
      <c r="AA1049" s="91"/>
      <c r="AD1049" s="98"/>
      <c r="AE1049" s="91" t="n">
        <v>0.47</v>
      </c>
      <c r="AF1049" s="79" t="n">
        <f aca="false">N1049*$AI$23/$AI$1036</f>
        <v>192562.709677419</v>
      </c>
      <c r="AG1049" s="79" t="n">
        <f aca="false">O1049*$AI$23/$AI$1036</f>
        <v>207375.225806452</v>
      </c>
      <c r="AH1049" s="1" t="str">
        <f aca="false">IF(AC1047="But Not Over",Y1044,"")</f>
        <v/>
      </c>
      <c r="AI1049" s="81" t="str">
        <f aca="false">IF(AC1047="But Not Over",VLOOKUP(AH1049,'CPI Data'!$A$19:$N$117,14),"")</f>
        <v/>
      </c>
    </row>
    <row r="1050" customFormat="false" ht="12" hidden="false" customHeight="false" outlineLevel="0" collapsed="false">
      <c r="A1050" s="91" t="n">
        <v>0.56</v>
      </c>
      <c r="B1050" s="92" t="n">
        <v>52000</v>
      </c>
      <c r="C1050" s="92" t="n">
        <v>64000</v>
      </c>
      <c r="D1050" s="95"/>
      <c r="E1050" s="91" t="n">
        <v>0.56</v>
      </c>
      <c r="F1050" s="92" t="n">
        <v>26000</v>
      </c>
      <c r="G1050" s="92" t="n">
        <v>32000</v>
      </c>
      <c r="H1050" s="102"/>
      <c r="I1050" s="91"/>
      <c r="J1050" s="92"/>
      <c r="K1050" s="92"/>
      <c r="L1050" s="104"/>
      <c r="M1050" s="91" t="n">
        <v>0.485</v>
      </c>
      <c r="N1050" s="92" t="n">
        <v>28000</v>
      </c>
      <c r="O1050" s="92" t="n">
        <v>32000</v>
      </c>
      <c r="S1050" s="91" t="n">
        <v>0.56</v>
      </c>
      <c r="T1050" s="79" t="n">
        <f aca="false">B1050*$AI$23/$AI$1036</f>
        <v>385125.419354839</v>
      </c>
      <c r="U1050" s="79" t="n">
        <f aca="false">C1050*$AI$23/$AI$1036</f>
        <v>474000.516129032</v>
      </c>
      <c r="V1050" s="84"/>
      <c r="W1050" s="91" t="n">
        <v>0.56</v>
      </c>
      <c r="X1050" s="79" t="n">
        <f aca="false">F1050*$AI$23/$AI$1036</f>
        <v>192562.709677419</v>
      </c>
      <c r="Y1050" s="79" t="n">
        <f aca="false">G1050*$AI$23/$AI$1036</f>
        <v>237000.258064516</v>
      </c>
      <c r="Z1050" s="80"/>
      <c r="AA1050" s="91"/>
      <c r="AD1050" s="105"/>
      <c r="AE1050" s="91" t="n">
        <v>0.485</v>
      </c>
      <c r="AF1050" s="79" t="n">
        <f aca="false">N1050*$AI$23/$AI$1036</f>
        <v>207375.225806452</v>
      </c>
      <c r="AG1050" s="79" t="n">
        <f aca="false">O1050*$AI$23/$AI$1036</f>
        <v>237000.258064516</v>
      </c>
      <c r="AH1050" s="1" t="str">
        <f aca="false">IF(AC1048="But Not Over",Y1045,"")</f>
        <v/>
      </c>
      <c r="AI1050" s="81" t="str">
        <f aca="false">IF(AC1048="But Not Over",VLOOKUP(AH1050,'CPI Data'!$A$19:$N$117,14),"")</f>
        <v/>
      </c>
    </row>
    <row r="1051" customFormat="false" ht="12" hidden="false" customHeight="false" outlineLevel="0" collapsed="false">
      <c r="A1051" s="91" t="n">
        <v>0.585</v>
      </c>
      <c r="B1051" s="92" t="n">
        <v>64000</v>
      </c>
      <c r="C1051" s="92" t="n">
        <v>76000</v>
      </c>
      <c r="E1051" s="91" t="n">
        <v>0.585</v>
      </c>
      <c r="F1051" s="92" t="n">
        <v>32000</v>
      </c>
      <c r="G1051" s="92" t="n">
        <v>38000</v>
      </c>
      <c r="H1051" s="64"/>
      <c r="I1051" s="91"/>
      <c r="J1051" s="92"/>
      <c r="K1051" s="92"/>
      <c r="L1051" s="97"/>
      <c r="M1051" s="91" t="n">
        <v>0.515</v>
      </c>
      <c r="N1051" s="92" t="n">
        <v>32000</v>
      </c>
      <c r="O1051" s="92" t="n">
        <v>36000</v>
      </c>
      <c r="S1051" s="91" t="n">
        <v>0.585</v>
      </c>
      <c r="T1051" s="79" t="n">
        <f aca="false">B1051*$AI$23/$AI$1036</f>
        <v>474000.516129032</v>
      </c>
      <c r="U1051" s="79" t="n">
        <f aca="false">C1051*$AI$23/$AI$1036</f>
        <v>562875.612903226</v>
      </c>
      <c r="W1051" s="91" t="n">
        <v>0.585</v>
      </c>
      <c r="X1051" s="79" t="n">
        <f aca="false">F1051*$AI$23/$AI$1036</f>
        <v>237000.258064516</v>
      </c>
      <c r="Y1051" s="79" t="n">
        <f aca="false">G1051*$AI$23/$AI$1036</f>
        <v>281437.806451613</v>
      </c>
      <c r="Z1051" s="80"/>
      <c r="AA1051" s="91"/>
      <c r="AD1051" s="98"/>
      <c r="AE1051" s="91" t="n">
        <v>0.515</v>
      </c>
      <c r="AF1051" s="79" t="n">
        <f aca="false">N1051*$AI$23/$AI$1036</f>
        <v>237000.258064516</v>
      </c>
      <c r="AG1051" s="79" t="n">
        <f aca="false">O1051*$AI$23/$AI$1036</f>
        <v>266625.290322581</v>
      </c>
      <c r="AH1051" s="1" t="str">
        <f aca="false">IF(AC1049="But Not Over",Y1046,"")</f>
        <v/>
      </c>
      <c r="AI1051" s="81" t="str">
        <f aca="false">IF(AC1049="But Not Over",VLOOKUP(AH1051,'CPI Data'!$A$19:$N$117,14),"")</f>
        <v/>
      </c>
    </row>
    <row r="1052" customFormat="false" ht="12" hidden="false" customHeight="false" outlineLevel="0" collapsed="false">
      <c r="A1052" s="91" t="n">
        <v>0.61</v>
      </c>
      <c r="B1052" s="92" t="n">
        <v>76000</v>
      </c>
      <c r="C1052" s="92" t="n">
        <v>88000</v>
      </c>
      <c r="E1052" s="91" t="n">
        <v>0.61</v>
      </c>
      <c r="F1052" s="92" t="n">
        <v>38000</v>
      </c>
      <c r="G1052" s="92" t="n">
        <v>44000</v>
      </c>
      <c r="H1052" s="64"/>
      <c r="I1052" s="91"/>
      <c r="J1052" s="92"/>
      <c r="K1052" s="92"/>
      <c r="L1052" s="97"/>
      <c r="M1052" s="91" t="n">
        <v>0.53</v>
      </c>
      <c r="N1052" s="92" t="n">
        <v>36000</v>
      </c>
      <c r="O1052" s="92" t="n">
        <v>38000</v>
      </c>
      <c r="S1052" s="91" t="n">
        <v>0.61</v>
      </c>
      <c r="T1052" s="79" t="n">
        <f aca="false">B1052*$AI$23/$AI$1036</f>
        <v>562875.612903226</v>
      </c>
      <c r="U1052" s="79" t="n">
        <f aca="false">C1052*$AI$23/$AI$1036</f>
        <v>651750.709677419</v>
      </c>
      <c r="W1052" s="91" t="n">
        <v>0.61</v>
      </c>
      <c r="X1052" s="79" t="n">
        <f aca="false">F1052*$AI$23/$AI$1036</f>
        <v>281437.806451613</v>
      </c>
      <c r="Y1052" s="79" t="n">
        <f aca="false">G1052*$AI$23/$AI$1036</f>
        <v>325875.35483871</v>
      </c>
      <c r="Z1052" s="80"/>
      <c r="AA1052" s="91"/>
      <c r="AD1052" s="98"/>
      <c r="AE1052" s="91" t="n">
        <v>0.53</v>
      </c>
      <c r="AF1052" s="79" t="n">
        <f aca="false">N1052*$AI$23/$AI$1036</f>
        <v>266625.290322581</v>
      </c>
      <c r="AG1052" s="79" t="n">
        <f aca="false">O1052*$AI$23/$AI$1036</f>
        <v>281437.806451613</v>
      </c>
      <c r="AH1052" s="1" t="str">
        <f aca="false">IF(AC1050="But Not Over",Y1047,"")</f>
        <v/>
      </c>
      <c r="AI1052" s="81" t="str">
        <f aca="false">IF(AC1050="But Not Over",VLOOKUP(AH1052,'CPI Data'!$A$19:$N$117,14),"")</f>
        <v/>
      </c>
    </row>
    <row r="1053" customFormat="false" ht="12" hidden="false" customHeight="false" outlineLevel="0" collapsed="false">
      <c r="A1053" s="91" t="n">
        <v>0.635</v>
      </c>
      <c r="B1053" s="92" t="n">
        <v>88000</v>
      </c>
      <c r="C1053" s="92" t="n">
        <v>100000</v>
      </c>
      <c r="E1053" s="91" t="n">
        <v>0.635</v>
      </c>
      <c r="F1053" s="92" t="n">
        <v>44000</v>
      </c>
      <c r="G1053" s="92" t="n">
        <v>50000</v>
      </c>
      <c r="H1053" s="64"/>
      <c r="I1053" s="91"/>
      <c r="J1053" s="92"/>
      <c r="K1053" s="92"/>
      <c r="L1053" s="97"/>
      <c r="M1053" s="91" t="n">
        <v>0.54</v>
      </c>
      <c r="N1053" s="92" t="n">
        <v>38000</v>
      </c>
      <c r="O1053" s="92" t="n">
        <v>40000</v>
      </c>
      <c r="S1053" s="91" t="n">
        <v>0.635</v>
      </c>
      <c r="T1053" s="79" t="n">
        <f aca="false">B1053*$AI$23/$AI$1036</f>
        <v>651750.709677419</v>
      </c>
      <c r="U1053" s="79" t="n">
        <f aca="false">C1053*$AI$23/$AI$1036</f>
        <v>740625.806451613</v>
      </c>
      <c r="W1053" s="91" t="n">
        <v>0.635</v>
      </c>
      <c r="X1053" s="79" t="n">
        <f aca="false">F1053*$AI$23/$AI$1036</f>
        <v>325875.35483871</v>
      </c>
      <c r="Y1053" s="79" t="n">
        <f aca="false">G1053*$AI$23/$AI$1036</f>
        <v>370312.903225806</v>
      </c>
      <c r="Z1053" s="80"/>
      <c r="AA1053" s="91"/>
      <c r="AD1053" s="98"/>
      <c r="AE1053" s="91" t="n">
        <v>0.54</v>
      </c>
      <c r="AF1053" s="79" t="n">
        <f aca="false">N1053*$AI$23/$AI$1036</f>
        <v>281437.806451613</v>
      </c>
      <c r="AG1053" s="79" t="n">
        <f aca="false">O1053*$AI$23/$AI$1036</f>
        <v>296250.322580645</v>
      </c>
      <c r="AH1053" s="1" t="str">
        <f aca="false">IF(AC1051="But Not Over",Y1048,"")</f>
        <v/>
      </c>
      <c r="AI1053" s="81" t="str">
        <f aca="false">IF(AC1051="But Not Over",VLOOKUP(AH1053,'CPI Data'!$A$19:$N$117,14),"")</f>
        <v/>
      </c>
    </row>
    <row r="1054" customFormat="false" ht="12" hidden="false" customHeight="false" outlineLevel="0" collapsed="false">
      <c r="A1054" s="91" t="n">
        <v>0.66</v>
      </c>
      <c r="B1054" s="92" t="n">
        <v>100000</v>
      </c>
      <c r="C1054" s="92" t="n">
        <v>120000</v>
      </c>
      <c r="E1054" s="91" t="n">
        <v>0.66</v>
      </c>
      <c r="F1054" s="92" t="n">
        <v>50000</v>
      </c>
      <c r="G1054" s="92" t="n">
        <v>60000</v>
      </c>
      <c r="H1054" s="64"/>
      <c r="I1054" s="91"/>
      <c r="J1054" s="92"/>
      <c r="K1054" s="92"/>
      <c r="L1054" s="97"/>
      <c r="M1054" s="91" t="n">
        <v>0.56</v>
      </c>
      <c r="N1054" s="92" t="n">
        <v>40000</v>
      </c>
      <c r="O1054" s="92" t="n">
        <v>44000</v>
      </c>
      <c r="S1054" s="91" t="n">
        <v>0.66</v>
      </c>
      <c r="T1054" s="79" t="n">
        <f aca="false">B1054*$AI$23/$AI$1036</f>
        <v>740625.806451613</v>
      </c>
      <c r="U1054" s="79" t="n">
        <f aca="false">C1054*$AI$23/$AI$1036</f>
        <v>888750.967741936</v>
      </c>
      <c r="W1054" s="91" t="n">
        <v>0.66</v>
      </c>
      <c r="X1054" s="79" t="n">
        <f aca="false">F1054*$AI$23/$AI$1036</f>
        <v>370312.903225806</v>
      </c>
      <c r="Y1054" s="79" t="n">
        <f aca="false">G1054*$AI$23/$AI$1036</f>
        <v>444375.483870968</v>
      </c>
      <c r="Z1054" s="80"/>
      <c r="AA1054" s="91"/>
      <c r="AD1054" s="98"/>
      <c r="AE1054" s="91" t="n">
        <v>0.56</v>
      </c>
      <c r="AF1054" s="79" t="n">
        <f aca="false">N1054*$AI$23/$AI$1036</f>
        <v>296250.322580645</v>
      </c>
      <c r="AG1054" s="79" t="n">
        <f aca="false">O1054*$AI$23/$AI$1036</f>
        <v>325875.35483871</v>
      </c>
      <c r="AH1054" s="1" t="str">
        <f aca="false">IF(AC1052="But Not Over",Y1049,"")</f>
        <v/>
      </c>
      <c r="AI1054" s="81" t="str">
        <f aca="false">IF(AC1052="But Not Over",VLOOKUP(AH1054,'CPI Data'!$A$19:$N$117,14),"")</f>
        <v/>
      </c>
    </row>
    <row r="1055" customFormat="false" ht="12" hidden="false" customHeight="false" outlineLevel="0" collapsed="false">
      <c r="A1055" s="91" t="n">
        <v>0.685</v>
      </c>
      <c r="B1055" s="92" t="n">
        <v>120000</v>
      </c>
      <c r="C1055" s="92" t="n">
        <v>140000</v>
      </c>
      <c r="E1055" s="91" t="n">
        <v>0.685</v>
      </c>
      <c r="F1055" s="92" t="n">
        <v>60000</v>
      </c>
      <c r="G1055" s="92" t="n">
        <v>70000</v>
      </c>
      <c r="H1055" s="64"/>
      <c r="I1055" s="91"/>
      <c r="J1055" s="92"/>
      <c r="K1055" s="92"/>
      <c r="L1055" s="97"/>
      <c r="M1055" s="91" t="n">
        <v>0.585</v>
      </c>
      <c r="N1055" s="92" t="n">
        <v>44000</v>
      </c>
      <c r="O1055" s="92" t="n">
        <v>50000</v>
      </c>
      <c r="S1055" s="91" t="n">
        <v>0.685</v>
      </c>
      <c r="T1055" s="79" t="n">
        <f aca="false">B1055*$AI$23/$AI$1036</f>
        <v>888750.967741936</v>
      </c>
      <c r="U1055" s="125" t="n">
        <f aca="false">C1055*$AI$23/$AI$1036</f>
        <v>1036876.12903226</v>
      </c>
      <c r="W1055" s="91" t="n">
        <v>0.685</v>
      </c>
      <c r="X1055" s="79" t="n">
        <f aca="false">F1055*$AI$23/$AI$1036</f>
        <v>444375.483870968</v>
      </c>
      <c r="Y1055" s="79" t="n">
        <f aca="false">G1055*$AI$23/$AI$1036</f>
        <v>518438.064516129</v>
      </c>
      <c r="Z1055" s="80"/>
      <c r="AA1055" s="91"/>
      <c r="AD1055" s="98"/>
      <c r="AE1055" s="91" t="n">
        <v>0.585</v>
      </c>
      <c r="AF1055" s="79" t="n">
        <f aca="false">N1055*$AI$23/$AI$1036</f>
        <v>325875.35483871</v>
      </c>
      <c r="AG1055" s="79" t="n">
        <f aca="false">O1055*$AI$23/$AI$1036</f>
        <v>370312.903225806</v>
      </c>
      <c r="AH1055" s="1" t="str">
        <f aca="false">IF(AC1053="But Not Over",Y1050,"")</f>
        <v/>
      </c>
      <c r="AI1055" s="81" t="str">
        <f aca="false">IF(AC1053="But Not Over",VLOOKUP(AH1055,'CPI Data'!$A$19:$N$117,14),"")</f>
        <v/>
      </c>
    </row>
    <row r="1056" customFormat="false" ht="12" hidden="false" customHeight="false" outlineLevel="0" collapsed="false">
      <c r="A1056" s="91" t="n">
        <v>0.71</v>
      </c>
      <c r="B1056" s="92" t="n">
        <v>140000</v>
      </c>
      <c r="C1056" s="92" t="n">
        <v>160000</v>
      </c>
      <c r="E1056" s="91" t="n">
        <v>0.71</v>
      </c>
      <c r="F1056" s="92" t="n">
        <v>70000</v>
      </c>
      <c r="G1056" s="92" t="n">
        <v>80000</v>
      </c>
      <c r="H1056" s="64"/>
      <c r="I1056" s="91"/>
      <c r="J1056" s="92"/>
      <c r="K1056" s="92"/>
      <c r="L1056" s="97"/>
      <c r="M1056" s="91" t="n">
        <v>0.595</v>
      </c>
      <c r="N1056" s="92" t="n">
        <v>50000</v>
      </c>
      <c r="O1056" s="92" t="n">
        <v>52000</v>
      </c>
      <c r="S1056" s="91" t="n">
        <v>0.71</v>
      </c>
      <c r="T1056" s="79" t="n">
        <f aca="false">B1056*$AI$23/$AI$1036</f>
        <v>1036876.12903226</v>
      </c>
      <c r="U1056" s="125" t="n">
        <f aca="false">C1056*$AI$23/$AI$1036</f>
        <v>1185001.29032258</v>
      </c>
      <c r="W1056" s="91" t="n">
        <v>0.71</v>
      </c>
      <c r="X1056" s="79" t="n">
        <f aca="false">F1056*$AI$23/$AI$1036</f>
        <v>518438.064516129</v>
      </c>
      <c r="Y1056" s="79" t="n">
        <f aca="false">G1056*$AI$23/$AI$1036</f>
        <v>592500.64516129</v>
      </c>
      <c r="Z1056" s="80"/>
      <c r="AA1056" s="91"/>
      <c r="AD1056" s="98"/>
      <c r="AE1056" s="91" t="n">
        <v>0.595</v>
      </c>
      <c r="AF1056" s="79" t="n">
        <f aca="false">N1056*$AI$23/$AI$1036</f>
        <v>370312.903225806</v>
      </c>
      <c r="AG1056" s="79" t="n">
        <f aca="false">O1056*$AI$23/$AI$1036</f>
        <v>385125.419354839</v>
      </c>
      <c r="AH1056" s="1" t="str">
        <f aca="false">IF(AC1054="But Not Over",Y1051,"")</f>
        <v/>
      </c>
      <c r="AI1056" s="81" t="str">
        <f aca="false">IF(AC1054="But Not Over",VLOOKUP(AH1056,'CPI Data'!$A$19:$N$117,14),"")</f>
        <v/>
      </c>
    </row>
    <row r="1057" customFormat="false" ht="12" hidden="false" customHeight="false" outlineLevel="0" collapsed="false">
      <c r="A1057" s="91" t="n">
        <v>0.735</v>
      </c>
      <c r="B1057" s="92" t="n">
        <v>160000</v>
      </c>
      <c r="C1057" s="92" t="n">
        <v>180000</v>
      </c>
      <c r="E1057" s="91" t="n">
        <v>0.735</v>
      </c>
      <c r="F1057" s="92" t="n">
        <v>80000</v>
      </c>
      <c r="G1057" s="92" t="n">
        <v>90000</v>
      </c>
      <c r="H1057" s="64"/>
      <c r="I1057" s="91"/>
      <c r="J1057" s="92"/>
      <c r="K1057" s="92"/>
      <c r="L1057" s="97"/>
      <c r="M1057" s="91" t="n">
        <v>0.61</v>
      </c>
      <c r="N1057" s="92" t="n">
        <v>52000</v>
      </c>
      <c r="O1057" s="92" t="n">
        <v>60000</v>
      </c>
      <c r="S1057" s="91" t="n">
        <v>0.735</v>
      </c>
      <c r="T1057" s="79" t="n">
        <f aca="false">B1057*$AI$23/$AI$1036</f>
        <v>1185001.29032258</v>
      </c>
      <c r="U1057" s="125" t="n">
        <f aca="false">C1057*$AI$23/$AI$1036</f>
        <v>1333126.4516129</v>
      </c>
      <c r="W1057" s="91" t="n">
        <v>0.735</v>
      </c>
      <c r="X1057" s="79" t="n">
        <f aca="false">F1057*$AI$23/$AI$1036</f>
        <v>592500.64516129</v>
      </c>
      <c r="Y1057" s="79" t="n">
        <f aca="false">G1057*$AI$23/$AI$1036</f>
        <v>666563.225806452</v>
      </c>
      <c r="Z1057" s="80"/>
      <c r="AA1057" s="91"/>
      <c r="AD1057" s="98"/>
      <c r="AE1057" s="91" t="n">
        <v>0.61</v>
      </c>
      <c r="AF1057" s="79" t="n">
        <f aca="false">N1057*$AI$23/$AI$1036</f>
        <v>385125.419354839</v>
      </c>
      <c r="AG1057" s="79" t="n">
        <f aca="false">O1057*$AI$23/$AI$1036</f>
        <v>444375.483870968</v>
      </c>
      <c r="AH1057" s="1" t="str">
        <f aca="false">IF(AC1055="But Not Over",Y1052,"")</f>
        <v/>
      </c>
      <c r="AI1057" s="81" t="str">
        <f aca="false">IF(AC1055="But Not Over",VLOOKUP(AH1057,'CPI Data'!$A$19:$N$117,14),"")</f>
        <v/>
      </c>
    </row>
    <row r="1058" customFormat="false" ht="12" hidden="false" customHeight="false" outlineLevel="0" collapsed="false">
      <c r="A1058" s="91" t="n">
        <v>0.75</v>
      </c>
      <c r="B1058" s="92" t="n">
        <v>180000</v>
      </c>
      <c r="C1058" s="92" t="n">
        <v>200000</v>
      </c>
      <c r="E1058" s="91" t="n">
        <v>0.75</v>
      </c>
      <c r="F1058" s="92" t="n">
        <v>90000</v>
      </c>
      <c r="G1058" s="92" t="n">
        <v>100000</v>
      </c>
      <c r="H1058" s="64"/>
      <c r="I1058" s="91"/>
      <c r="J1058" s="92"/>
      <c r="K1058" s="92"/>
      <c r="L1058" s="97"/>
      <c r="M1058" s="91" t="n">
        <v>0.62</v>
      </c>
      <c r="N1058" s="92" t="n">
        <v>60000</v>
      </c>
      <c r="O1058" s="92" t="n">
        <v>64000</v>
      </c>
      <c r="S1058" s="91" t="n">
        <v>0.75</v>
      </c>
      <c r="T1058" s="79" t="n">
        <f aca="false">B1058*$AI$23/$AI$1036</f>
        <v>1333126.4516129</v>
      </c>
      <c r="U1058" s="125" t="n">
        <f aca="false">C1058*$AI$23/$AI$1036</f>
        <v>1481251.61290323</v>
      </c>
      <c r="W1058" s="91" t="n">
        <v>0.75</v>
      </c>
      <c r="X1058" s="79" t="n">
        <f aca="false">F1058*$AI$23/$AI$1036</f>
        <v>666563.225806452</v>
      </c>
      <c r="Y1058" s="79" t="n">
        <f aca="false">G1058*$AI$23/$AI$1036</f>
        <v>740625.806451613</v>
      </c>
      <c r="Z1058" s="80"/>
      <c r="AA1058" s="91"/>
      <c r="AD1058" s="98"/>
      <c r="AE1058" s="91" t="n">
        <v>0.62</v>
      </c>
      <c r="AF1058" s="79" t="n">
        <f aca="false">N1058*$AI$23/$AI$1036</f>
        <v>444375.483870968</v>
      </c>
      <c r="AG1058" s="79" t="n">
        <f aca="false">O1058*$AI$23/$AI$1036</f>
        <v>474000.516129032</v>
      </c>
      <c r="AH1058" s="1" t="str">
        <f aca="false">IF(AC1056="But Not Over",Y1053,"")</f>
        <v/>
      </c>
      <c r="AI1058" s="81" t="str">
        <f aca="false">IF(AC1056="But Not Over",VLOOKUP(AH1058,'CPI Data'!$A$19:$N$117,14),"")</f>
        <v/>
      </c>
    </row>
    <row r="1059" customFormat="false" ht="12" hidden="false" customHeight="false" outlineLevel="0" collapsed="false">
      <c r="A1059" s="91" t="n">
        <v>0.765</v>
      </c>
      <c r="B1059" s="92" t="n">
        <v>200000</v>
      </c>
      <c r="C1059" s="92" t="n">
        <v>400000</v>
      </c>
      <c r="E1059" s="91" t="n">
        <v>0.765</v>
      </c>
      <c r="F1059" s="92" t="n">
        <v>100000</v>
      </c>
      <c r="G1059" s="92" t="n">
        <v>200000</v>
      </c>
      <c r="H1059" s="64"/>
      <c r="I1059" s="91"/>
      <c r="J1059" s="92"/>
      <c r="K1059" s="95"/>
      <c r="L1059" s="97"/>
      <c r="M1059" s="91" t="n">
        <v>0.635</v>
      </c>
      <c r="N1059" s="92" t="n">
        <v>64000</v>
      </c>
      <c r="O1059" s="92" t="n">
        <v>70000</v>
      </c>
      <c r="S1059" s="91" t="n">
        <v>0.765</v>
      </c>
      <c r="T1059" s="79" t="n">
        <f aca="false">B1059*$AI$23/$AI$1036</f>
        <v>1481251.61290323</v>
      </c>
      <c r="U1059" s="125" t="n">
        <f aca="false">C1059*$AI$23/$AI$1036</f>
        <v>2962503.22580645</v>
      </c>
      <c r="W1059" s="91" t="n">
        <v>0.765</v>
      </c>
      <c r="X1059" s="79" t="n">
        <f aca="false">F1059*$AI$23/$AI$1036</f>
        <v>740625.806451613</v>
      </c>
      <c r="Y1059" s="79" t="n">
        <f aca="false">G1059*$AI$23/$AI$1036</f>
        <v>1481251.61290323</v>
      </c>
      <c r="Z1059" s="80"/>
      <c r="AA1059" s="91"/>
      <c r="AC1059" s="79"/>
      <c r="AD1059" s="98"/>
      <c r="AE1059" s="91" t="n">
        <v>0.635</v>
      </c>
      <c r="AF1059" s="79" t="n">
        <f aca="false">N1059*$AI$23/$AI$1036</f>
        <v>474000.516129032</v>
      </c>
      <c r="AG1059" s="79" t="n">
        <f aca="false">O1059*$AI$23/$AI$1036</f>
        <v>518438.064516129</v>
      </c>
      <c r="AH1059" s="1" t="str">
        <f aca="false">IF(AC1057="But Not Over",Y1054,"")</f>
        <v/>
      </c>
      <c r="AI1059" s="81" t="str">
        <f aca="false">IF(AC1057="But Not Over",VLOOKUP(AH1059,'CPI Data'!$A$19:$N$117,14),"")</f>
        <v/>
      </c>
    </row>
    <row r="1060" customFormat="false" ht="12" hidden="false" customHeight="false" outlineLevel="0" collapsed="false">
      <c r="A1060" s="91" t="n">
        <v>0.77</v>
      </c>
      <c r="B1060" s="92" t="n">
        <v>400000</v>
      </c>
      <c r="C1060" s="95" t="s">
        <v>18</v>
      </c>
      <c r="E1060" s="91" t="n">
        <v>0.77</v>
      </c>
      <c r="F1060" s="92" t="n">
        <v>200000</v>
      </c>
      <c r="G1060" s="95" t="s">
        <v>18</v>
      </c>
      <c r="H1060" s="64"/>
      <c r="I1060" s="91"/>
      <c r="J1060" s="92"/>
      <c r="K1060" s="95"/>
      <c r="L1060" s="97"/>
      <c r="M1060" s="91" t="n">
        <v>0.65</v>
      </c>
      <c r="N1060" s="92" t="n">
        <v>70000</v>
      </c>
      <c r="O1060" s="92" t="n">
        <v>76000</v>
      </c>
      <c r="S1060" s="91" t="n">
        <v>0.77</v>
      </c>
      <c r="T1060" s="79" t="n">
        <f aca="false">B1060*$AI$23/$AI$1036</f>
        <v>2962503.22580645</v>
      </c>
      <c r="U1060" s="79" t="s">
        <v>18</v>
      </c>
      <c r="W1060" s="91" t="n">
        <v>0.77</v>
      </c>
      <c r="X1060" s="79" t="n">
        <f aca="false">F1060*$AI$23/$AI$1036</f>
        <v>1481251.61290323</v>
      </c>
      <c r="Y1060" s="79" t="s">
        <v>18</v>
      </c>
      <c r="Z1060" s="80"/>
      <c r="AA1060" s="91"/>
      <c r="AC1060" s="79"/>
      <c r="AD1060" s="98"/>
      <c r="AE1060" s="91" t="n">
        <v>0.65</v>
      </c>
      <c r="AF1060" s="79" t="n">
        <f aca="false">N1060*$AI$23/$AI$1036</f>
        <v>518438.064516129</v>
      </c>
      <c r="AG1060" s="79" t="n">
        <f aca="false">O1060*$AI$23/$AI$1036</f>
        <v>562875.612903226</v>
      </c>
      <c r="AH1060" s="1" t="str">
        <f aca="false">IF(AC1058="But Not Over",Y1055,"")</f>
        <v/>
      </c>
      <c r="AI1060" s="81" t="str">
        <f aca="false">IF(AC1058="But Not Over",VLOOKUP(AH1060,'CPI Data'!$A$19:$N$117,14),"")</f>
        <v/>
      </c>
    </row>
    <row r="1061" customFormat="false" ht="12" hidden="false" customHeight="false" outlineLevel="0" collapsed="false">
      <c r="A1061" s="64"/>
      <c r="E1061" s="64"/>
      <c r="H1061" s="64"/>
      <c r="I1061" s="64"/>
      <c r="L1061" s="97"/>
      <c r="M1061" s="91" t="n">
        <v>0.66</v>
      </c>
      <c r="N1061" s="92" t="n">
        <v>76000</v>
      </c>
      <c r="O1061" s="92" t="n">
        <v>80000</v>
      </c>
      <c r="S1061" s="64"/>
      <c r="W1061" s="64"/>
      <c r="Z1061" s="80"/>
      <c r="AA1061" s="64"/>
      <c r="AD1061" s="98"/>
      <c r="AE1061" s="91" t="n">
        <v>0.66</v>
      </c>
      <c r="AF1061" s="79" t="n">
        <f aca="false">N1061*$AI$23/$AI$1036</f>
        <v>562875.612903226</v>
      </c>
      <c r="AG1061" s="79" t="n">
        <f aca="false">O1061*$AI$23/$AI$1036</f>
        <v>592500.64516129</v>
      </c>
      <c r="AH1061" s="1" t="str">
        <f aca="false">IF(AC1059="But Not Over",Y1056,"")</f>
        <v/>
      </c>
      <c r="AI1061" s="81" t="str">
        <f aca="false">IF(AC1059="But Not Over",VLOOKUP(AH1061,'CPI Data'!$A$19:$N$117,14),"")</f>
        <v/>
      </c>
    </row>
    <row r="1062" customFormat="false" ht="12" hidden="false" customHeight="false" outlineLevel="0" collapsed="false">
      <c r="A1062" s="64"/>
      <c r="E1062" s="64"/>
      <c r="H1062" s="64"/>
      <c r="I1062" s="64"/>
      <c r="L1062" s="97"/>
      <c r="M1062" s="91" t="n">
        <v>0.67</v>
      </c>
      <c r="N1062" s="92" t="n">
        <v>80000</v>
      </c>
      <c r="O1062" s="92" t="n">
        <v>88000</v>
      </c>
      <c r="S1062" s="64"/>
      <c r="W1062" s="64"/>
      <c r="Z1062" s="80"/>
      <c r="AA1062" s="64"/>
      <c r="AD1062" s="98"/>
      <c r="AE1062" s="91" t="n">
        <v>0.67</v>
      </c>
      <c r="AF1062" s="79" t="n">
        <f aca="false">N1062*$AI$23/$AI$1036</f>
        <v>592500.64516129</v>
      </c>
      <c r="AG1062" s="79" t="n">
        <f aca="false">O1062*$AI$23/$AI$1036</f>
        <v>651750.709677419</v>
      </c>
      <c r="AH1062" s="1" t="str">
        <f aca="false">IF(AC1060="But Not Over",Y1057,"")</f>
        <v/>
      </c>
      <c r="AI1062" s="81" t="str">
        <f aca="false">IF(AC1060="But Not Over",VLOOKUP(AH1062,'CPI Data'!$A$19:$N$117,14),"")</f>
        <v/>
      </c>
    </row>
    <row r="1063" customFormat="false" ht="12" hidden="false" customHeight="false" outlineLevel="0" collapsed="false">
      <c r="A1063" s="64"/>
      <c r="E1063" s="64"/>
      <c r="H1063" s="64"/>
      <c r="I1063" s="64"/>
      <c r="L1063" s="97"/>
      <c r="M1063" s="91" t="n">
        <v>0.69</v>
      </c>
      <c r="N1063" s="92" t="n">
        <v>88000</v>
      </c>
      <c r="O1063" s="92" t="n">
        <v>90000</v>
      </c>
      <c r="S1063" s="64"/>
      <c r="W1063" s="64"/>
      <c r="Z1063" s="80"/>
      <c r="AA1063" s="64"/>
      <c r="AD1063" s="98"/>
      <c r="AE1063" s="91" t="n">
        <v>0.69</v>
      </c>
      <c r="AF1063" s="79" t="n">
        <f aca="false">N1063*$AI$23/$AI$1036</f>
        <v>651750.709677419</v>
      </c>
      <c r="AG1063" s="79" t="n">
        <f aca="false">O1063*$AI$23/$AI$1036</f>
        <v>666563.225806452</v>
      </c>
      <c r="AH1063" s="1" t="str">
        <f aca="false">IF(AC1061="But Not Over",Y1058,"")</f>
        <v/>
      </c>
      <c r="AI1063" s="81" t="str">
        <f aca="false">IF(AC1061="But Not Over",VLOOKUP(AH1063,'CPI Data'!$A$19:$N$117,14),"")</f>
        <v/>
      </c>
    </row>
    <row r="1064" customFormat="false" ht="12" hidden="false" customHeight="false" outlineLevel="0" collapsed="false">
      <c r="A1064" s="64"/>
      <c r="E1064" s="64"/>
      <c r="H1064" s="64"/>
      <c r="I1064" s="64"/>
      <c r="L1064" s="97"/>
      <c r="M1064" s="91" t="n">
        <v>0.695</v>
      </c>
      <c r="N1064" s="92" t="n">
        <v>90000</v>
      </c>
      <c r="O1064" s="92" t="n">
        <v>100000</v>
      </c>
      <c r="S1064" s="64"/>
      <c r="W1064" s="64"/>
      <c r="Z1064" s="80"/>
      <c r="AA1064" s="64"/>
      <c r="AD1064" s="98"/>
      <c r="AE1064" s="91" t="n">
        <v>0.695</v>
      </c>
      <c r="AF1064" s="79" t="n">
        <f aca="false">N1064*$AI$23/$AI$1036</f>
        <v>666563.225806452</v>
      </c>
      <c r="AG1064" s="79" t="n">
        <f aca="false">O1064*$AI$23/$AI$1036</f>
        <v>740625.806451613</v>
      </c>
      <c r="AH1064" s="1" t="str">
        <f aca="false">IF(AC1062="But Not Over",Y1059,"")</f>
        <v/>
      </c>
      <c r="AI1064" s="81" t="str">
        <f aca="false">IF(AC1062="But Not Over",VLOOKUP(AH1064,'CPI Data'!$A$19:$N$117,14),"")</f>
        <v/>
      </c>
    </row>
    <row r="1065" customFormat="false" ht="12" hidden="false" customHeight="false" outlineLevel="0" collapsed="false">
      <c r="A1065" s="64"/>
      <c r="E1065" s="64"/>
      <c r="H1065" s="64"/>
      <c r="I1065" s="64"/>
      <c r="L1065" s="97"/>
      <c r="M1065" s="91" t="n">
        <v>0.71</v>
      </c>
      <c r="N1065" s="92" t="n">
        <v>100000</v>
      </c>
      <c r="O1065" s="92" t="n">
        <v>120000</v>
      </c>
      <c r="S1065" s="64"/>
      <c r="W1065" s="64"/>
      <c r="Z1065" s="80"/>
      <c r="AA1065" s="64"/>
      <c r="AD1065" s="98"/>
      <c r="AE1065" s="91" t="n">
        <v>0.71</v>
      </c>
      <c r="AF1065" s="79" t="n">
        <f aca="false">N1065*$AI$23/$AI$1036</f>
        <v>740625.806451613</v>
      </c>
      <c r="AG1065" s="79" t="n">
        <f aca="false">O1065*$AI$23/$AI$1036</f>
        <v>888750.967741936</v>
      </c>
      <c r="AH1065" s="1" t="str">
        <f aca="false">IF(AC1063="But Not Over",Y1060,"")</f>
        <v/>
      </c>
      <c r="AI1065" s="81" t="str">
        <f aca="false">IF(AC1063="But Not Over",VLOOKUP(AH1065,'CPI Data'!$A$19:$N$117,14),"")</f>
        <v/>
      </c>
    </row>
    <row r="1066" customFormat="false" ht="12" hidden="false" customHeight="false" outlineLevel="0" collapsed="false">
      <c r="A1066" s="64"/>
      <c r="E1066" s="64"/>
      <c r="H1066" s="64"/>
      <c r="I1066" s="64"/>
      <c r="L1066" s="97"/>
      <c r="M1066" s="91" t="n">
        <v>0.725</v>
      </c>
      <c r="N1066" s="92" t="n">
        <v>120000</v>
      </c>
      <c r="O1066" s="92" t="n">
        <v>140000</v>
      </c>
      <c r="S1066" s="64"/>
      <c r="W1066" s="64"/>
      <c r="Z1066" s="80"/>
      <c r="AA1066" s="64"/>
      <c r="AD1066" s="98"/>
      <c r="AE1066" s="91" t="n">
        <v>0.725</v>
      </c>
      <c r="AF1066" s="79" t="n">
        <f aca="false">N1066*$AI$23/$AI$1036</f>
        <v>888750.967741936</v>
      </c>
      <c r="AG1066" s="79" t="n">
        <f aca="false">O1066*$AI$23/$AI$1036</f>
        <v>1036876.12903226</v>
      </c>
      <c r="AH1066" s="1" t="str">
        <f aca="false">IF(AC1064="But Not Over",Y1061,"")</f>
        <v/>
      </c>
      <c r="AI1066" s="81" t="str">
        <f aca="false">IF(AC1064="But Not Over",VLOOKUP(AH1066,'CPI Data'!$A$19:$N$117,14),"")</f>
        <v/>
      </c>
    </row>
    <row r="1067" customFormat="false" ht="12" hidden="false" customHeight="false" outlineLevel="0" collapsed="false">
      <c r="A1067" s="64"/>
      <c r="E1067" s="64"/>
      <c r="H1067" s="64"/>
      <c r="I1067" s="64"/>
      <c r="L1067" s="97"/>
      <c r="M1067" s="91" t="n">
        <v>0.74</v>
      </c>
      <c r="N1067" s="92" t="n">
        <v>140000</v>
      </c>
      <c r="O1067" s="92" t="n">
        <v>160000</v>
      </c>
      <c r="S1067" s="64"/>
      <c r="W1067" s="64"/>
      <c r="Z1067" s="80"/>
      <c r="AA1067" s="64"/>
      <c r="AD1067" s="98"/>
      <c r="AE1067" s="91" t="n">
        <v>0.74</v>
      </c>
      <c r="AF1067" s="125" t="n">
        <f aca="false">N1067*$AI$23/$AI$1036</f>
        <v>1036876.12903226</v>
      </c>
      <c r="AG1067" s="79" t="n">
        <f aca="false">O1067*$AI$23/$AI$1036</f>
        <v>1185001.29032258</v>
      </c>
      <c r="AH1067" s="1" t="str">
        <f aca="false">IF(AC1065="But Not Over",Y1062,"")</f>
        <v/>
      </c>
      <c r="AI1067" s="81" t="str">
        <f aca="false">IF(AC1065="But Not Over",VLOOKUP(AH1067,'CPI Data'!$A$19:$N$117,14),"")</f>
        <v/>
      </c>
    </row>
    <row r="1068" customFormat="false" ht="12" hidden="false" customHeight="false" outlineLevel="0" collapsed="false">
      <c r="A1068" s="64"/>
      <c r="E1068" s="64"/>
      <c r="H1068" s="64"/>
      <c r="I1068" s="64"/>
      <c r="L1068" s="97"/>
      <c r="M1068" s="91" t="n">
        <v>0.75</v>
      </c>
      <c r="N1068" s="92" t="n">
        <v>160000</v>
      </c>
      <c r="O1068" s="92" t="n">
        <v>180000</v>
      </c>
      <c r="S1068" s="64"/>
      <c r="W1068" s="64"/>
      <c r="Z1068" s="80"/>
      <c r="AA1068" s="64"/>
      <c r="AD1068" s="98"/>
      <c r="AE1068" s="91" t="n">
        <v>0.75</v>
      </c>
      <c r="AF1068" s="125" t="n">
        <f aca="false">N1068*$AI$23/$AI$1036</f>
        <v>1185001.29032258</v>
      </c>
      <c r="AG1068" s="79" t="n">
        <f aca="false">O1068*$AI$23/$AI$1036</f>
        <v>1333126.4516129</v>
      </c>
      <c r="AH1068" s="1" t="str">
        <f aca="false">IF(AC1066="But Not Over",Y1063,"")</f>
        <v/>
      </c>
      <c r="AI1068" s="81" t="str">
        <f aca="false">IF(AC1066="But Not Over",VLOOKUP(AH1068,'CPI Data'!$A$19:$N$117,14),"")</f>
        <v/>
      </c>
    </row>
    <row r="1069" customFormat="false" ht="12" hidden="false" customHeight="false" outlineLevel="0" collapsed="false">
      <c r="A1069" s="64"/>
      <c r="E1069" s="64"/>
      <c r="H1069" s="64"/>
      <c r="I1069" s="64"/>
      <c r="L1069" s="97"/>
      <c r="M1069" s="91" t="n">
        <v>0.755</v>
      </c>
      <c r="N1069" s="92" t="n">
        <v>180000</v>
      </c>
      <c r="O1069" s="92" t="n">
        <v>200000</v>
      </c>
      <c r="S1069" s="64"/>
      <c r="W1069" s="64"/>
      <c r="Z1069" s="80"/>
      <c r="AA1069" s="64"/>
      <c r="AD1069" s="98"/>
      <c r="AE1069" s="91" t="n">
        <v>0.755</v>
      </c>
      <c r="AF1069" s="125" t="n">
        <f aca="false">N1069*$AI$23/$AI$1036</f>
        <v>1333126.4516129</v>
      </c>
      <c r="AG1069" s="79" t="n">
        <f aca="false">O1069*$AI$23/$AI$1036</f>
        <v>1481251.61290323</v>
      </c>
      <c r="AH1069" s="1" t="str">
        <f aca="false">IF(AC1067="But Not Over",Y1064,"")</f>
        <v/>
      </c>
      <c r="AI1069" s="81" t="str">
        <f aca="false">IF(AC1067="But Not Over",VLOOKUP(AH1069,'CPI Data'!$A$19:$N$117,14),"")</f>
        <v/>
      </c>
    </row>
    <row r="1070" customFormat="false" ht="12" hidden="false" customHeight="false" outlineLevel="0" collapsed="false">
      <c r="A1070" s="64"/>
      <c r="E1070" s="64"/>
      <c r="H1070" s="64"/>
      <c r="I1070" s="64"/>
      <c r="L1070" s="97"/>
      <c r="M1070" s="91" t="n">
        <v>0.77</v>
      </c>
      <c r="N1070" s="92" t="n">
        <v>200000</v>
      </c>
      <c r="O1070" s="95" t="s">
        <v>18</v>
      </c>
      <c r="S1070" s="64"/>
      <c r="W1070" s="64"/>
      <c r="Z1070" s="80"/>
      <c r="AA1070" s="64"/>
      <c r="AD1070" s="98"/>
      <c r="AE1070" s="91" t="n">
        <v>0.77</v>
      </c>
      <c r="AF1070" s="125" t="n">
        <f aca="false">N1070*$AI$23/$AI$1036</f>
        <v>1481251.61290323</v>
      </c>
      <c r="AG1070" s="79" t="s">
        <v>18</v>
      </c>
      <c r="AH1070" s="1" t="str">
        <f aca="false">IF(AC1068="But Not Over",Y1065,"")</f>
        <v/>
      </c>
      <c r="AI1070" s="81" t="str">
        <f aca="false">IF(AC1068="But Not Over",VLOOKUP(AH1070,'CPI Data'!$A$19:$N$117,14),"")</f>
        <v/>
      </c>
    </row>
    <row r="1071" customFormat="false" ht="12" hidden="false" customHeight="false" outlineLevel="0" collapsed="false">
      <c r="A1071" s="122" t="s">
        <v>43</v>
      </c>
      <c r="E1071" s="64"/>
      <c r="H1071" s="64"/>
      <c r="I1071" s="64"/>
      <c r="L1071" s="97"/>
      <c r="M1071" s="91"/>
      <c r="N1071" s="92"/>
      <c r="O1071" s="95"/>
      <c r="S1071" s="122" t="s">
        <v>43</v>
      </c>
      <c r="W1071" s="64"/>
      <c r="Z1071" s="80"/>
      <c r="AA1071" s="64"/>
      <c r="AD1071" s="98"/>
      <c r="AE1071" s="91"/>
      <c r="AG1071" s="79"/>
      <c r="AH1071" s="1" t="str">
        <f aca="false">IF(AC1069="But Not Over",Y1066,"")</f>
        <v/>
      </c>
      <c r="AI1071" s="81" t="str">
        <f aca="false">IF(AC1069="But Not Over",VLOOKUP(AH1071,'CPI Data'!$A$19:$N$117,14),"")</f>
        <v/>
      </c>
    </row>
    <row r="1072" customFormat="false" ht="12" hidden="false" customHeight="false" outlineLevel="0" collapsed="false">
      <c r="A1072" s="64"/>
      <c r="E1072" s="64"/>
      <c r="H1072" s="64"/>
      <c r="I1072" s="64"/>
      <c r="L1072" s="97"/>
      <c r="M1072" s="64"/>
      <c r="S1072" s="64"/>
      <c r="W1072" s="64"/>
      <c r="Z1072" s="80"/>
      <c r="AA1072" s="64"/>
      <c r="AD1072" s="98"/>
      <c r="AE1072" s="64"/>
      <c r="AH1072" s="1" t="str">
        <f aca="false">IF(AC1070="But Not Over",Y1067,"")</f>
        <v/>
      </c>
      <c r="AI1072" s="81" t="str">
        <f aca="false">IF(AC1070="But Not Over",VLOOKUP(AH1072,'CPI Data'!$A$19:$N$117,14),"")</f>
        <v/>
      </c>
    </row>
    <row r="1073" customFormat="false" ht="12.75" hidden="false" customHeight="false" outlineLevel="0" collapsed="false">
      <c r="A1073" s="64"/>
      <c r="B1073" s="74"/>
      <c r="C1073" s="43" t="s">
        <v>7</v>
      </c>
      <c r="E1073" s="64"/>
      <c r="G1073" s="75" t="n">
        <v>1963</v>
      </c>
      <c r="H1073" s="75"/>
      <c r="I1073" s="75"/>
      <c r="J1073" s="74"/>
      <c r="L1073" s="97"/>
      <c r="M1073" s="64"/>
      <c r="N1073" s="74"/>
      <c r="S1073" s="64"/>
      <c r="T1073" s="77"/>
      <c r="U1073" s="69" t="s">
        <v>21</v>
      </c>
      <c r="W1073" s="64"/>
      <c r="Y1073" s="75" t="n">
        <v>1963</v>
      </c>
      <c r="Z1073" s="75"/>
      <c r="AA1073" s="75"/>
      <c r="AB1073" s="46" t="str">
        <f aca="false">CONCATENATE("CPI: ",AI1078)</f>
        <v>CPI: 30.6</v>
      </c>
      <c r="AD1073" s="98"/>
      <c r="AE1073" s="64"/>
      <c r="AF1073" s="77"/>
      <c r="AH1073" s="1" t="str">
        <f aca="false">IF(AC1071="But Not Over",Y1068,"")</f>
        <v/>
      </c>
      <c r="AI1073" s="81" t="str">
        <f aca="false">IF(AC1071="But Not Over",VLOOKUP(AH1073,'CPI Data'!$A$19:$N$117,14),"")</f>
        <v/>
      </c>
    </row>
    <row r="1074" customFormat="false" ht="12" hidden="false" customHeight="false" outlineLevel="0" collapsed="false">
      <c r="A1074" s="49"/>
      <c r="B1074" s="49" t="s">
        <v>8</v>
      </c>
      <c r="C1074" s="50"/>
      <c r="D1074" s="50"/>
      <c r="E1074" s="49"/>
      <c r="F1074" s="49" t="s">
        <v>9</v>
      </c>
      <c r="G1074" s="50"/>
      <c r="H1074" s="49"/>
      <c r="I1074" s="49"/>
      <c r="J1074" s="49" t="s">
        <v>10</v>
      </c>
      <c r="K1074" s="48"/>
      <c r="L1074" s="48"/>
      <c r="M1074" s="48"/>
      <c r="N1074" s="49" t="s">
        <v>11</v>
      </c>
      <c r="O1074" s="50"/>
      <c r="S1074" s="49"/>
      <c r="T1074" s="51" t="s">
        <v>8</v>
      </c>
      <c r="U1074" s="99"/>
      <c r="V1074" s="53"/>
      <c r="W1074" s="49"/>
      <c r="X1074" s="51" t="s">
        <v>9</v>
      </c>
      <c r="Y1074" s="99"/>
      <c r="Z1074" s="54"/>
      <c r="AA1074" s="49"/>
      <c r="AB1074" s="51" t="s">
        <v>10</v>
      </c>
      <c r="AC1074" s="52"/>
      <c r="AD1074" s="55"/>
      <c r="AE1074" s="48"/>
      <c r="AF1074" s="51" t="s">
        <v>11</v>
      </c>
      <c r="AG1074" s="99"/>
      <c r="AH1074" s="1" t="str">
        <f aca="false">IF(AC1072="But Not Over",Y1069,"")</f>
        <v/>
      </c>
      <c r="AI1074" s="81" t="str">
        <f aca="false">IF(AC1072="But Not Over",VLOOKUP(AH1074,'CPI Data'!$A$19:$N$117,14),"")</f>
        <v/>
      </c>
    </row>
    <row r="1075" customFormat="false" ht="12" hidden="false" customHeight="false" outlineLevel="0" collapsed="false">
      <c r="A1075" s="56" t="s">
        <v>12</v>
      </c>
      <c r="B1075" s="57" t="s">
        <v>13</v>
      </c>
      <c r="C1075" s="57"/>
      <c r="D1075" s="100"/>
      <c r="E1075" s="56" t="s">
        <v>12</v>
      </c>
      <c r="F1075" s="57" t="s">
        <v>13</v>
      </c>
      <c r="G1075" s="57"/>
      <c r="H1075" s="100"/>
      <c r="I1075" s="56" t="s">
        <v>12</v>
      </c>
      <c r="J1075" s="57" t="s">
        <v>13</v>
      </c>
      <c r="K1075" s="57"/>
      <c r="L1075" s="106"/>
      <c r="M1075" s="56" t="s">
        <v>12</v>
      </c>
      <c r="N1075" s="57" t="s">
        <v>13</v>
      </c>
      <c r="O1075" s="57"/>
      <c r="S1075" s="56" t="s">
        <v>12</v>
      </c>
      <c r="T1075" s="58" t="s">
        <v>13</v>
      </c>
      <c r="U1075" s="58"/>
      <c r="V1075" s="101"/>
      <c r="W1075" s="56" t="s">
        <v>12</v>
      </c>
      <c r="X1075" s="58" t="s">
        <v>13</v>
      </c>
      <c r="Y1075" s="58"/>
      <c r="Z1075" s="101"/>
      <c r="AA1075" s="56" t="s">
        <v>12</v>
      </c>
      <c r="AB1075" s="58" t="s">
        <v>13</v>
      </c>
      <c r="AC1075" s="58"/>
      <c r="AD1075" s="107"/>
      <c r="AE1075" s="56" t="s">
        <v>12</v>
      </c>
      <c r="AF1075" s="58" t="s">
        <v>13</v>
      </c>
      <c r="AG1075" s="58"/>
      <c r="AH1075" s="1" t="str">
        <f aca="false">IF(AC1073="But Not Over",Y1070,"")</f>
        <v/>
      </c>
      <c r="AI1075" s="81" t="str">
        <f aca="false">IF(AC1073="But Not Over",VLOOKUP(AH1075,'CPI Data'!$A$19:$N$117,14),"")</f>
        <v/>
      </c>
    </row>
    <row r="1076" customFormat="false" ht="12" hidden="false" customHeight="false" outlineLevel="0" collapsed="false">
      <c r="A1076" s="59" t="s">
        <v>14</v>
      </c>
      <c r="B1076" s="60" t="s">
        <v>15</v>
      </c>
      <c r="C1076" s="60" t="s">
        <v>16</v>
      </c>
      <c r="D1076" s="100"/>
      <c r="E1076" s="59" t="s">
        <v>14</v>
      </c>
      <c r="F1076" s="60" t="s">
        <v>15</v>
      </c>
      <c r="G1076" s="60" t="s">
        <v>16</v>
      </c>
      <c r="H1076" s="100"/>
      <c r="I1076" s="59" t="s">
        <v>14</v>
      </c>
      <c r="J1076" s="60" t="s">
        <v>15</v>
      </c>
      <c r="K1076" s="60" t="s">
        <v>16</v>
      </c>
      <c r="L1076" s="106"/>
      <c r="M1076" s="59" t="s">
        <v>14</v>
      </c>
      <c r="N1076" s="60" t="s">
        <v>15</v>
      </c>
      <c r="O1076" s="60" t="s">
        <v>16</v>
      </c>
      <c r="S1076" s="59" t="s">
        <v>14</v>
      </c>
      <c r="T1076" s="61" t="s">
        <v>15</v>
      </c>
      <c r="U1076" s="61" t="s">
        <v>16</v>
      </c>
      <c r="V1076" s="101"/>
      <c r="W1076" s="59" t="s">
        <v>14</v>
      </c>
      <c r="X1076" s="61" t="s">
        <v>15</v>
      </c>
      <c r="Y1076" s="61" t="s">
        <v>16</v>
      </c>
      <c r="Z1076" s="101"/>
      <c r="AA1076" s="59" t="s">
        <v>14</v>
      </c>
      <c r="AB1076" s="61" t="s">
        <v>15</v>
      </c>
      <c r="AC1076" s="61" t="s">
        <v>16</v>
      </c>
      <c r="AD1076" s="107"/>
      <c r="AE1076" s="59" t="s">
        <v>14</v>
      </c>
      <c r="AF1076" s="61" t="s">
        <v>15</v>
      </c>
      <c r="AG1076" s="61" t="s">
        <v>16</v>
      </c>
      <c r="AH1076" s="1" t="str">
        <f aca="false">IF(AC1074="But Not Over",Y1071,"")</f>
        <v/>
      </c>
      <c r="AI1076" s="81" t="str">
        <f aca="false">IF(AC1074="But Not Over",VLOOKUP(AH1076,'CPI Data'!$A$19:$N$117,14),"")</f>
        <v/>
      </c>
    </row>
    <row r="1077" customFormat="false" ht="12" hidden="false" customHeight="false" outlineLevel="0" collapsed="false">
      <c r="A1077" s="91" t="n">
        <v>0.2</v>
      </c>
      <c r="B1077" s="95" t="n">
        <v>0</v>
      </c>
      <c r="C1077" s="95" t="n">
        <v>4000</v>
      </c>
      <c r="D1077" s="95"/>
      <c r="E1077" s="91" t="n">
        <v>0.2</v>
      </c>
      <c r="F1077" s="95" t="n">
        <v>0</v>
      </c>
      <c r="G1077" s="95" t="n">
        <v>2000</v>
      </c>
      <c r="H1077" s="102"/>
      <c r="I1077" s="91"/>
      <c r="J1077" s="95"/>
      <c r="K1077" s="95"/>
      <c r="L1077" s="104"/>
      <c r="M1077" s="91" t="n">
        <v>0.2</v>
      </c>
      <c r="N1077" s="95" t="n">
        <v>0</v>
      </c>
      <c r="O1077" s="95" t="n">
        <v>2000</v>
      </c>
      <c r="S1077" s="91" t="n">
        <v>0.2</v>
      </c>
      <c r="T1077" s="79" t="n">
        <f aca="false">B1077*$AI$23/$AI$1078</f>
        <v>0</v>
      </c>
      <c r="U1077" s="79" t="n">
        <f aca="false">C1077*$AI$23/$AI$1078</f>
        <v>30012.2875816993</v>
      </c>
      <c r="V1077" s="84" t="n">
        <f aca="false">D1077*$AI$23/$AI$1078</f>
        <v>0</v>
      </c>
      <c r="W1077" s="91" t="n">
        <v>0.2</v>
      </c>
      <c r="X1077" s="79" t="n">
        <f aca="false">F1077*$AI$23/$AI$1078</f>
        <v>0</v>
      </c>
      <c r="Y1077" s="79" t="n">
        <f aca="false">G1077*$AI$23/$AI$1078</f>
        <v>15006.1437908497</v>
      </c>
      <c r="Z1077" s="84" t="n">
        <f aca="false">H1077*$AI$23/$AI$1078</f>
        <v>0</v>
      </c>
      <c r="AA1077" s="79"/>
      <c r="AB1077" s="79"/>
      <c r="AC1077" s="79"/>
      <c r="AD1077" s="84" t="n">
        <f aca="false">L1077*$AI$23/$AI$1078</f>
        <v>0</v>
      </c>
      <c r="AE1077" s="91" t="n">
        <v>0.2</v>
      </c>
      <c r="AF1077" s="79" t="n">
        <f aca="false">N1077*$AI$23/$AI$1078</f>
        <v>0</v>
      </c>
      <c r="AG1077" s="79" t="n">
        <f aca="false">O1077*$AI$23/$AI$1078</f>
        <v>15006.1437908497</v>
      </c>
      <c r="AH1077" s="1" t="str">
        <f aca="false">IF(AC1075="But Not Over",Y1072,"")</f>
        <v/>
      </c>
      <c r="AI1077" s="81" t="str">
        <f aca="false">IF(AC1075="But Not Over",VLOOKUP(AH1077,'CPI Data'!$A$19:$N$117,14),"")</f>
        <v/>
      </c>
    </row>
    <row r="1078" customFormat="false" ht="12" hidden="false" customHeight="false" outlineLevel="0" collapsed="false">
      <c r="A1078" s="91" t="n">
        <v>0.22</v>
      </c>
      <c r="B1078" s="95" t="n">
        <v>4000</v>
      </c>
      <c r="C1078" s="95" t="n">
        <v>8000</v>
      </c>
      <c r="D1078" s="95"/>
      <c r="E1078" s="91" t="n">
        <v>0.22</v>
      </c>
      <c r="F1078" s="95" t="n">
        <v>2000</v>
      </c>
      <c r="G1078" s="95" t="n">
        <v>4000</v>
      </c>
      <c r="H1078" s="102"/>
      <c r="I1078" s="91"/>
      <c r="J1078" s="126" t="s">
        <v>39</v>
      </c>
      <c r="K1078" s="95"/>
      <c r="L1078" s="104"/>
      <c r="M1078" s="91" t="n">
        <v>0.21</v>
      </c>
      <c r="N1078" s="95" t="n">
        <v>2000</v>
      </c>
      <c r="O1078" s="95" t="n">
        <v>4000</v>
      </c>
      <c r="S1078" s="91" t="n">
        <v>0.22</v>
      </c>
      <c r="T1078" s="79" t="n">
        <f aca="false">B1078*$AI$23/$AI$1078</f>
        <v>30012.2875816993</v>
      </c>
      <c r="U1078" s="79" t="n">
        <f aca="false">C1078*$AI$23/$AI$1078</f>
        <v>60024.5751633987</v>
      </c>
      <c r="V1078" s="84"/>
      <c r="W1078" s="91" t="n">
        <v>0.22</v>
      </c>
      <c r="X1078" s="79" t="n">
        <f aca="false">F1078*$AI$23/$AI$1078</f>
        <v>15006.1437908497</v>
      </c>
      <c r="Y1078" s="79" t="n">
        <f aca="false">G1078*$AI$23/$AI$1078</f>
        <v>30012.2875816993</v>
      </c>
      <c r="Z1078" s="80"/>
      <c r="AA1078" s="91"/>
      <c r="AB1078" s="77" t="s">
        <v>39</v>
      </c>
      <c r="AC1078" s="79"/>
      <c r="AD1078" s="105"/>
      <c r="AE1078" s="91" t="n">
        <v>0.21</v>
      </c>
      <c r="AF1078" s="79" t="n">
        <f aca="false">N1078*$AI$23/$AI$1078</f>
        <v>15006.1437908497</v>
      </c>
      <c r="AG1078" s="79" t="n">
        <f aca="false">O1078*$AI$23/$AI$1078</f>
        <v>30012.2875816993</v>
      </c>
      <c r="AH1078" s="1" t="n">
        <f aca="false">IF(AC1076="But Not Over",Y1073,"")</f>
        <v>1963</v>
      </c>
      <c r="AI1078" s="81" t="n">
        <f aca="false">IF(AC1076="But Not Over",VLOOKUP(AH1078,'CPI Data'!$A$19:$N$117,14),"")</f>
        <v>30.6</v>
      </c>
    </row>
    <row r="1079" customFormat="false" ht="12" hidden="false" customHeight="false" outlineLevel="0" collapsed="false">
      <c r="A1079" s="91" t="n">
        <v>0.26</v>
      </c>
      <c r="B1079" s="95" t="n">
        <v>8000</v>
      </c>
      <c r="C1079" s="95" t="n">
        <v>12000</v>
      </c>
      <c r="D1079" s="95"/>
      <c r="E1079" s="91" t="n">
        <v>0.26</v>
      </c>
      <c r="F1079" s="95" t="n">
        <v>4000</v>
      </c>
      <c r="G1079" s="95" t="n">
        <v>6000</v>
      </c>
      <c r="H1079" s="102"/>
      <c r="I1079" s="91"/>
      <c r="J1079" s="126" t="s">
        <v>9</v>
      </c>
      <c r="K1079" s="95"/>
      <c r="L1079" s="104"/>
      <c r="M1079" s="91" t="n">
        <v>0.24</v>
      </c>
      <c r="N1079" s="95" t="n">
        <v>4000</v>
      </c>
      <c r="O1079" s="95" t="n">
        <v>6000</v>
      </c>
      <c r="S1079" s="91" t="n">
        <v>0.26</v>
      </c>
      <c r="T1079" s="79" t="n">
        <f aca="false">B1079*$AI$23/$AI$1078</f>
        <v>60024.5751633987</v>
      </c>
      <c r="U1079" s="79" t="n">
        <f aca="false">C1079*$AI$23/$AI$1078</f>
        <v>90036.862745098</v>
      </c>
      <c r="V1079" s="84"/>
      <c r="W1079" s="91" t="n">
        <v>0.26</v>
      </c>
      <c r="X1079" s="79" t="n">
        <f aca="false">F1079*$AI$23/$AI$1078</f>
        <v>30012.2875816993</v>
      </c>
      <c r="Y1079" s="79" t="n">
        <f aca="false">G1079*$AI$23/$AI$1078</f>
        <v>45018.431372549</v>
      </c>
      <c r="Z1079" s="80"/>
      <c r="AA1079" s="91"/>
      <c r="AB1079" s="77" t="s">
        <v>9</v>
      </c>
      <c r="AC1079" s="79"/>
      <c r="AD1079" s="105"/>
      <c r="AE1079" s="91" t="n">
        <v>0.24</v>
      </c>
      <c r="AF1079" s="79" t="n">
        <f aca="false">N1079*$AI$23/$AI$1078</f>
        <v>30012.2875816993</v>
      </c>
      <c r="AG1079" s="79" t="n">
        <f aca="false">O1079*$AI$23/$AI$1078</f>
        <v>45018.431372549</v>
      </c>
      <c r="AH1079" s="1" t="str">
        <f aca="false">IF(AC1077="But Not Over",Y1074,"")</f>
        <v/>
      </c>
      <c r="AI1079" s="81" t="str">
        <f aca="false">IF(AC1077="But Not Over",VLOOKUP(AH1079,'CPI Data'!$A$19:$N$117,14),"")</f>
        <v/>
      </c>
    </row>
    <row r="1080" customFormat="false" ht="12" hidden="false" customHeight="false" outlineLevel="0" collapsed="false">
      <c r="A1080" s="91" t="n">
        <v>0.3</v>
      </c>
      <c r="B1080" s="95" t="n">
        <v>12000</v>
      </c>
      <c r="C1080" s="95" t="n">
        <v>16000</v>
      </c>
      <c r="D1080" s="95"/>
      <c r="E1080" s="91" t="n">
        <v>0.3</v>
      </c>
      <c r="F1080" s="95" t="n">
        <v>6000</v>
      </c>
      <c r="G1080" s="95" t="n">
        <v>8000</v>
      </c>
      <c r="H1080" s="102"/>
      <c r="I1080" s="91"/>
      <c r="J1080" s="95"/>
      <c r="K1080" s="95"/>
      <c r="L1080" s="104"/>
      <c r="M1080" s="91" t="n">
        <v>0.26</v>
      </c>
      <c r="N1080" s="95" t="n">
        <v>6000</v>
      </c>
      <c r="O1080" s="95" t="n">
        <v>8000</v>
      </c>
      <c r="S1080" s="91" t="n">
        <v>0.3</v>
      </c>
      <c r="T1080" s="79" t="n">
        <f aca="false">B1080*$AI$23/$AI$1078</f>
        <v>90036.862745098</v>
      </c>
      <c r="U1080" s="79" t="n">
        <f aca="false">C1080*$AI$23/$AI$1078</f>
        <v>120049.150326797</v>
      </c>
      <c r="V1080" s="84"/>
      <c r="W1080" s="91" t="n">
        <v>0.3</v>
      </c>
      <c r="X1080" s="79" t="n">
        <f aca="false">F1080*$AI$23/$AI$1078</f>
        <v>45018.431372549</v>
      </c>
      <c r="Y1080" s="79" t="n">
        <f aca="false">G1080*$AI$23/$AI$1078</f>
        <v>60024.5751633987</v>
      </c>
      <c r="Z1080" s="80"/>
      <c r="AA1080" s="91"/>
      <c r="AB1080" s="79"/>
      <c r="AC1080" s="79"/>
      <c r="AD1080" s="105"/>
      <c r="AE1080" s="91" t="n">
        <v>0.26</v>
      </c>
      <c r="AF1080" s="79" t="n">
        <f aca="false">N1080*$AI$23/$AI$1078</f>
        <v>45018.431372549</v>
      </c>
      <c r="AG1080" s="79" t="n">
        <f aca="false">O1080*$AI$23/$AI$1078</f>
        <v>60024.5751633987</v>
      </c>
      <c r="AH1080" s="1" t="str">
        <f aca="false">IF(AC1078="But Not Over",Y1075,"")</f>
        <v/>
      </c>
      <c r="AI1080" s="81" t="str">
        <f aca="false">IF(AC1078="But Not Over",VLOOKUP(AH1080,'CPI Data'!$A$19:$N$117,14),"")</f>
        <v/>
      </c>
    </row>
    <row r="1081" customFormat="false" ht="12" hidden="false" customHeight="false" outlineLevel="0" collapsed="false">
      <c r="A1081" s="91" t="n">
        <v>0.34</v>
      </c>
      <c r="B1081" s="95" t="n">
        <v>16000</v>
      </c>
      <c r="C1081" s="95" t="n">
        <v>20000</v>
      </c>
      <c r="D1081" s="95"/>
      <c r="E1081" s="91" t="n">
        <v>0.34</v>
      </c>
      <c r="F1081" s="95" t="n">
        <v>8000</v>
      </c>
      <c r="G1081" s="95" t="n">
        <v>10000</v>
      </c>
      <c r="H1081" s="102"/>
      <c r="I1081" s="91"/>
      <c r="J1081" s="95"/>
      <c r="K1081" s="95"/>
      <c r="L1081" s="104"/>
      <c r="M1081" s="91" t="n">
        <v>0.3</v>
      </c>
      <c r="N1081" s="95" t="n">
        <v>8000</v>
      </c>
      <c r="O1081" s="95" t="n">
        <v>10000</v>
      </c>
      <c r="S1081" s="91" t="n">
        <v>0.34</v>
      </c>
      <c r="T1081" s="79" t="n">
        <f aca="false">B1081*$AI$23/$AI$1078</f>
        <v>120049.150326797</v>
      </c>
      <c r="U1081" s="79" t="n">
        <f aca="false">C1081*$AI$23/$AI$1078</f>
        <v>150061.437908497</v>
      </c>
      <c r="V1081" s="84"/>
      <c r="W1081" s="91" t="n">
        <v>0.34</v>
      </c>
      <c r="X1081" s="79" t="n">
        <f aca="false">F1081*$AI$23/$AI$1078</f>
        <v>60024.5751633987</v>
      </c>
      <c r="Y1081" s="79" t="n">
        <f aca="false">G1081*$AI$23/$AI$1078</f>
        <v>75030.7189542484</v>
      </c>
      <c r="Z1081" s="80"/>
      <c r="AA1081" s="91"/>
      <c r="AB1081" s="79"/>
      <c r="AC1081" s="79"/>
      <c r="AD1081" s="105"/>
      <c r="AE1081" s="91" t="n">
        <v>0.3</v>
      </c>
      <c r="AF1081" s="79" t="n">
        <f aca="false">N1081*$AI$23/$AI$1078</f>
        <v>60024.5751633987</v>
      </c>
      <c r="AG1081" s="79" t="n">
        <f aca="false">O1081*$AI$23/$AI$1078</f>
        <v>75030.7189542484</v>
      </c>
      <c r="AH1081" s="1" t="str">
        <f aca="false">IF(AC1079="But Not Over",Y1076,"")</f>
        <v/>
      </c>
      <c r="AI1081" s="81" t="str">
        <f aca="false">IF(AC1079="But Not Over",VLOOKUP(AH1081,'CPI Data'!$A$19:$N$117,14),"")</f>
        <v/>
      </c>
    </row>
    <row r="1082" customFormat="false" ht="12" hidden="false" customHeight="false" outlineLevel="0" collapsed="false">
      <c r="A1082" s="91" t="n">
        <v>0.38</v>
      </c>
      <c r="B1082" s="95" t="n">
        <v>20000</v>
      </c>
      <c r="C1082" s="95" t="n">
        <v>24000</v>
      </c>
      <c r="D1082" s="95"/>
      <c r="E1082" s="91" t="n">
        <v>0.38</v>
      </c>
      <c r="F1082" s="95" t="n">
        <v>10000</v>
      </c>
      <c r="G1082" s="95" t="n">
        <v>12000</v>
      </c>
      <c r="H1082" s="102"/>
      <c r="I1082" s="91"/>
      <c r="J1082" s="95"/>
      <c r="K1082" s="95"/>
      <c r="L1082" s="104"/>
      <c r="M1082" s="91" t="n">
        <v>0.32</v>
      </c>
      <c r="N1082" s="95" t="n">
        <v>10000</v>
      </c>
      <c r="O1082" s="95" t="n">
        <v>12000</v>
      </c>
      <c r="S1082" s="91" t="n">
        <v>0.38</v>
      </c>
      <c r="T1082" s="79" t="n">
        <f aca="false">B1082*$AI$23/$AI$1078</f>
        <v>150061.437908497</v>
      </c>
      <c r="U1082" s="79" t="n">
        <f aca="false">C1082*$AI$23/$AI$1078</f>
        <v>180073.725490196</v>
      </c>
      <c r="V1082" s="84"/>
      <c r="W1082" s="91" t="n">
        <v>0.38</v>
      </c>
      <c r="X1082" s="79" t="n">
        <f aca="false">F1082*$AI$23/$AI$1078</f>
        <v>75030.7189542484</v>
      </c>
      <c r="Y1082" s="79" t="n">
        <f aca="false">G1082*$AI$23/$AI$1078</f>
        <v>90036.862745098</v>
      </c>
      <c r="Z1082" s="80"/>
      <c r="AA1082" s="91"/>
      <c r="AB1082" s="79"/>
      <c r="AC1082" s="79"/>
      <c r="AD1082" s="105"/>
      <c r="AE1082" s="91" t="n">
        <v>0.32</v>
      </c>
      <c r="AF1082" s="79" t="n">
        <f aca="false">N1082*$AI$23/$AI$1078</f>
        <v>75030.7189542484</v>
      </c>
      <c r="AG1082" s="79" t="n">
        <f aca="false">O1082*$AI$23/$AI$1078</f>
        <v>90036.862745098</v>
      </c>
      <c r="AH1082" s="1" t="str">
        <f aca="false">IF(AC1080="But Not Over",Y1077,"")</f>
        <v/>
      </c>
      <c r="AI1082" s="81" t="str">
        <f aca="false">IF(AC1080="But Not Over",VLOOKUP(AH1082,'CPI Data'!$A$19:$N$117,14),"")</f>
        <v/>
      </c>
    </row>
    <row r="1083" customFormat="false" ht="12" hidden="false" customHeight="false" outlineLevel="0" collapsed="false">
      <c r="A1083" s="91" t="n">
        <v>0.43</v>
      </c>
      <c r="B1083" s="95" t="n">
        <v>24000</v>
      </c>
      <c r="C1083" s="95" t="n">
        <v>28000</v>
      </c>
      <c r="D1083" s="95"/>
      <c r="E1083" s="91" t="n">
        <v>0.43</v>
      </c>
      <c r="F1083" s="95" t="n">
        <v>12000</v>
      </c>
      <c r="G1083" s="95" t="n">
        <v>14000</v>
      </c>
      <c r="H1083" s="102"/>
      <c r="I1083" s="91"/>
      <c r="J1083" s="95"/>
      <c r="K1083" s="95"/>
      <c r="L1083" s="104"/>
      <c r="M1083" s="91" t="n">
        <v>0.36</v>
      </c>
      <c r="N1083" s="95" t="n">
        <v>12000</v>
      </c>
      <c r="O1083" s="95" t="n">
        <v>14000</v>
      </c>
      <c r="S1083" s="91" t="n">
        <v>0.43</v>
      </c>
      <c r="T1083" s="79" t="n">
        <f aca="false">B1083*$AI$23/$AI$1078</f>
        <v>180073.725490196</v>
      </c>
      <c r="U1083" s="79" t="n">
        <f aca="false">C1083*$AI$23/$AI$1078</f>
        <v>210086.013071895</v>
      </c>
      <c r="V1083" s="84"/>
      <c r="W1083" s="91" t="n">
        <v>0.43</v>
      </c>
      <c r="X1083" s="79" t="n">
        <f aca="false">F1083*$AI$23/$AI$1078</f>
        <v>90036.862745098</v>
      </c>
      <c r="Y1083" s="79" t="n">
        <f aca="false">G1083*$AI$23/$AI$1078</f>
        <v>105043.006535948</v>
      </c>
      <c r="Z1083" s="80"/>
      <c r="AA1083" s="91"/>
      <c r="AB1083" s="79"/>
      <c r="AC1083" s="79"/>
      <c r="AD1083" s="105"/>
      <c r="AE1083" s="91" t="n">
        <v>0.36</v>
      </c>
      <c r="AF1083" s="79" t="n">
        <f aca="false">N1083*$AI$23/$AI$1078</f>
        <v>90036.862745098</v>
      </c>
      <c r="AG1083" s="79" t="n">
        <f aca="false">O1083*$AI$23/$AI$1078</f>
        <v>105043.006535948</v>
      </c>
      <c r="AH1083" s="1" t="str">
        <f aca="false">IF(AC1081="But Not Over",Y1078,"")</f>
        <v/>
      </c>
      <c r="AI1083" s="81" t="str">
        <f aca="false">IF(AC1081="But Not Over",VLOOKUP(AH1083,'CPI Data'!$A$19:$N$117,14),"")</f>
        <v/>
      </c>
    </row>
    <row r="1084" customFormat="false" ht="12" hidden="false" customHeight="false" outlineLevel="0" collapsed="false">
      <c r="A1084" s="91" t="n">
        <v>0.47</v>
      </c>
      <c r="B1084" s="95" t="n">
        <v>28000</v>
      </c>
      <c r="C1084" s="95" t="n">
        <v>32000</v>
      </c>
      <c r="D1084" s="95"/>
      <c r="E1084" s="91" t="n">
        <v>0.47</v>
      </c>
      <c r="F1084" s="95" t="n">
        <v>14000</v>
      </c>
      <c r="G1084" s="95" t="n">
        <v>16000</v>
      </c>
      <c r="H1084" s="102"/>
      <c r="I1084" s="91"/>
      <c r="J1084" s="95"/>
      <c r="K1084" s="95"/>
      <c r="L1084" s="104"/>
      <c r="M1084" s="91" t="n">
        <v>0.39</v>
      </c>
      <c r="N1084" s="95" t="n">
        <v>14000</v>
      </c>
      <c r="O1084" s="95" t="n">
        <v>16000</v>
      </c>
      <c r="S1084" s="91" t="n">
        <v>0.47</v>
      </c>
      <c r="T1084" s="79" t="n">
        <f aca="false">B1084*$AI$23/$AI$1078</f>
        <v>210086.013071895</v>
      </c>
      <c r="U1084" s="79" t="n">
        <f aca="false">C1084*$AI$23/$AI$1078</f>
        <v>240098.300653595</v>
      </c>
      <c r="V1084" s="84"/>
      <c r="W1084" s="91" t="n">
        <v>0.47</v>
      </c>
      <c r="X1084" s="79" t="n">
        <f aca="false">F1084*$AI$23/$AI$1078</f>
        <v>105043.006535948</v>
      </c>
      <c r="Y1084" s="79" t="n">
        <f aca="false">G1084*$AI$23/$AI$1078</f>
        <v>120049.150326797</v>
      </c>
      <c r="Z1084" s="80"/>
      <c r="AA1084" s="91"/>
      <c r="AB1084" s="79"/>
      <c r="AC1084" s="79"/>
      <c r="AD1084" s="105"/>
      <c r="AE1084" s="91" t="n">
        <v>0.39</v>
      </c>
      <c r="AF1084" s="79" t="n">
        <f aca="false">N1084*$AI$23/$AI$1078</f>
        <v>105043.006535948</v>
      </c>
      <c r="AG1084" s="79" t="n">
        <f aca="false">O1084*$AI$23/$AI$1078</f>
        <v>120049.150326797</v>
      </c>
      <c r="AH1084" s="1" t="str">
        <f aca="false">IF(AC1082="But Not Over",Y1079,"")</f>
        <v/>
      </c>
      <c r="AI1084" s="81" t="str">
        <f aca="false">IF(AC1082="But Not Over",VLOOKUP(AH1084,'CPI Data'!$A$19:$N$117,14),"")</f>
        <v/>
      </c>
    </row>
    <row r="1085" customFormat="false" ht="12" hidden="false" customHeight="false" outlineLevel="0" collapsed="false">
      <c r="A1085" s="91" t="n">
        <v>0.5</v>
      </c>
      <c r="B1085" s="95" t="n">
        <v>32000</v>
      </c>
      <c r="C1085" s="95" t="n">
        <v>36000</v>
      </c>
      <c r="D1085" s="95"/>
      <c r="E1085" s="91" t="n">
        <v>0.5</v>
      </c>
      <c r="F1085" s="95" t="n">
        <v>16000</v>
      </c>
      <c r="G1085" s="95" t="n">
        <v>18000</v>
      </c>
      <c r="H1085" s="102"/>
      <c r="I1085" s="91"/>
      <c r="J1085" s="95"/>
      <c r="K1085" s="95"/>
      <c r="L1085" s="104"/>
      <c r="M1085" s="91" t="n">
        <v>0.42</v>
      </c>
      <c r="N1085" s="95" t="n">
        <v>16000</v>
      </c>
      <c r="O1085" s="95" t="n">
        <v>18000</v>
      </c>
      <c r="S1085" s="91" t="n">
        <v>0.5</v>
      </c>
      <c r="T1085" s="79" t="n">
        <f aca="false">B1085*$AI$23/$AI$1078</f>
        <v>240098.300653595</v>
      </c>
      <c r="U1085" s="79" t="n">
        <f aca="false">C1085*$AI$23/$AI$1078</f>
        <v>270110.588235294</v>
      </c>
      <c r="V1085" s="84"/>
      <c r="W1085" s="91" t="n">
        <v>0.5</v>
      </c>
      <c r="X1085" s="79" t="n">
        <f aca="false">F1085*$AI$23/$AI$1078</f>
        <v>120049.150326797</v>
      </c>
      <c r="Y1085" s="79" t="n">
        <f aca="false">G1085*$AI$23/$AI$1078</f>
        <v>135055.294117647</v>
      </c>
      <c r="Z1085" s="80"/>
      <c r="AA1085" s="91"/>
      <c r="AB1085" s="79"/>
      <c r="AC1085" s="79"/>
      <c r="AD1085" s="105"/>
      <c r="AE1085" s="91" t="n">
        <v>0.42</v>
      </c>
      <c r="AF1085" s="79" t="n">
        <f aca="false">N1085*$AI$23/$AI$1078</f>
        <v>120049.150326797</v>
      </c>
      <c r="AG1085" s="79" t="n">
        <f aca="false">O1085*$AI$23/$AI$1078</f>
        <v>135055.294117647</v>
      </c>
      <c r="AH1085" s="1" t="str">
        <f aca="false">IF(AC1083="But Not Over",Y1080,"")</f>
        <v/>
      </c>
      <c r="AI1085" s="81" t="str">
        <f aca="false">IF(AC1083="But Not Over",VLOOKUP(AH1085,'CPI Data'!$A$19:$N$117,14),"")</f>
        <v/>
      </c>
    </row>
    <row r="1086" customFormat="false" ht="12" hidden="false" customHeight="false" outlineLevel="0" collapsed="false">
      <c r="A1086" s="91" t="n">
        <v>0.53</v>
      </c>
      <c r="B1086" s="95" t="n">
        <v>36000</v>
      </c>
      <c r="C1086" s="95" t="n">
        <v>40000</v>
      </c>
      <c r="D1086" s="95"/>
      <c r="E1086" s="91" t="n">
        <v>0.53</v>
      </c>
      <c r="F1086" s="95" t="n">
        <v>18000</v>
      </c>
      <c r="G1086" s="95" t="n">
        <v>20000</v>
      </c>
      <c r="H1086" s="102"/>
      <c r="I1086" s="91"/>
      <c r="J1086" s="95"/>
      <c r="K1086" s="95"/>
      <c r="L1086" s="104"/>
      <c r="M1086" s="91" t="n">
        <v>0.43</v>
      </c>
      <c r="N1086" s="95" t="n">
        <v>18000</v>
      </c>
      <c r="O1086" s="95" t="n">
        <v>20000</v>
      </c>
      <c r="S1086" s="91" t="n">
        <v>0.53</v>
      </c>
      <c r="T1086" s="79" t="n">
        <f aca="false">B1086*$AI$23/$AI$1078</f>
        <v>270110.588235294</v>
      </c>
      <c r="U1086" s="79" t="n">
        <f aca="false">C1086*$AI$23/$AI$1078</f>
        <v>300122.875816993</v>
      </c>
      <c r="V1086" s="84"/>
      <c r="W1086" s="91" t="n">
        <v>0.53</v>
      </c>
      <c r="X1086" s="79" t="n">
        <f aca="false">F1086*$AI$23/$AI$1078</f>
        <v>135055.294117647</v>
      </c>
      <c r="Y1086" s="79" t="n">
        <f aca="false">G1086*$AI$23/$AI$1078</f>
        <v>150061.437908497</v>
      </c>
      <c r="Z1086" s="80"/>
      <c r="AA1086" s="91"/>
      <c r="AB1086" s="79"/>
      <c r="AC1086" s="79"/>
      <c r="AD1086" s="105"/>
      <c r="AE1086" s="91" t="n">
        <v>0.43</v>
      </c>
      <c r="AF1086" s="79" t="n">
        <f aca="false">N1086*$AI$23/$AI$1078</f>
        <v>135055.294117647</v>
      </c>
      <c r="AG1086" s="79" t="n">
        <f aca="false">O1086*$AI$23/$AI$1078</f>
        <v>150061.437908497</v>
      </c>
      <c r="AH1086" s="1" t="str">
        <f aca="false">IF(AC1084="But Not Over",Y1081,"")</f>
        <v/>
      </c>
      <c r="AI1086" s="81" t="str">
        <f aca="false">IF(AC1084="But Not Over",VLOOKUP(AH1086,'CPI Data'!$A$19:$N$117,14),"")</f>
        <v/>
      </c>
    </row>
    <row r="1087" customFormat="false" ht="12" hidden="false" customHeight="false" outlineLevel="0" collapsed="false">
      <c r="A1087" s="91" t="n">
        <v>0.56</v>
      </c>
      <c r="B1087" s="95" t="n">
        <v>40000</v>
      </c>
      <c r="C1087" s="95" t="n">
        <v>44000</v>
      </c>
      <c r="D1087" s="95"/>
      <c r="E1087" s="91" t="n">
        <v>0.56</v>
      </c>
      <c r="F1087" s="95" t="n">
        <v>20000</v>
      </c>
      <c r="G1087" s="95" t="n">
        <v>22000</v>
      </c>
      <c r="H1087" s="102"/>
      <c r="I1087" s="91"/>
      <c r="J1087" s="95"/>
      <c r="K1087" s="95"/>
      <c r="L1087" s="104"/>
      <c r="M1087" s="91" t="n">
        <v>0.47</v>
      </c>
      <c r="N1087" s="95" t="n">
        <v>20000</v>
      </c>
      <c r="O1087" s="95" t="n">
        <v>22000</v>
      </c>
      <c r="S1087" s="91" t="n">
        <v>0.56</v>
      </c>
      <c r="T1087" s="79" t="n">
        <f aca="false">B1087*$AI$23/$AI$1078</f>
        <v>300122.875816993</v>
      </c>
      <c r="U1087" s="79" t="n">
        <f aca="false">C1087*$AI$23/$AI$1078</f>
        <v>330135.163398693</v>
      </c>
      <c r="V1087" s="84"/>
      <c r="W1087" s="91" t="n">
        <v>0.56</v>
      </c>
      <c r="X1087" s="79" t="n">
        <f aca="false">F1087*$AI$23/$AI$1078</f>
        <v>150061.437908497</v>
      </c>
      <c r="Y1087" s="79" t="n">
        <f aca="false">G1087*$AI$23/$AI$1078</f>
        <v>165067.581699346</v>
      </c>
      <c r="Z1087" s="80"/>
      <c r="AA1087" s="91"/>
      <c r="AB1087" s="79"/>
      <c r="AC1087" s="79"/>
      <c r="AD1087" s="105"/>
      <c r="AE1087" s="91" t="n">
        <v>0.47</v>
      </c>
      <c r="AF1087" s="79" t="n">
        <f aca="false">N1087*$AI$23/$AI$1078</f>
        <v>150061.437908497</v>
      </c>
      <c r="AG1087" s="79" t="n">
        <f aca="false">O1087*$AI$23/$AI$1078</f>
        <v>165067.581699346</v>
      </c>
      <c r="AH1087" s="1" t="str">
        <f aca="false">IF(AC1085="But Not Over",Y1082,"")</f>
        <v/>
      </c>
      <c r="AI1087" s="81" t="str">
        <f aca="false">IF(AC1085="But Not Over",VLOOKUP(AH1087,'CPI Data'!$A$19:$N$117,14),"")</f>
        <v/>
      </c>
    </row>
    <row r="1088" customFormat="false" ht="12" hidden="false" customHeight="false" outlineLevel="0" collapsed="false">
      <c r="A1088" s="91" t="n">
        <v>0.59</v>
      </c>
      <c r="B1088" s="95" t="n">
        <v>44000</v>
      </c>
      <c r="C1088" s="95" t="n">
        <v>52000</v>
      </c>
      <c r="D1088" s="95"/>
      <c r="E1088" s="91" t="n">
        <v>0.59</v>
      </c>
      <c r="F1088" s="95" t="n">
        <v>22000</v>
      </c>
      <c r="G1088" s="95" t="n">
        <v>26000</v>
      </c>
      <c r="H1088" s="102"/>
      <c r="I1088" s="91"/>
      <c r="J1088" s="95"/>
      <c r="K1088" s="95"/>
      <c r="L1088" s="104"/>
      <c r="M1088" s="91" t="n">
        <v>0.49</v>
      </c>
      <c r="N1088" s="95" t="n">
        <v>22000</v>
      </c>
      <c r="O1088" s="95" t="n">
        <v>24000</v>
      </c>
      <c r="S1088" s="91" t="n">
        <v>0.59</v>
      </c>
      <c r="T1088" s="79" t="n">
        <f aca="false">B1088*$AI$23/$AI$1078</f>
        <v>330135.163398693</v>
      </c>
      <c r="U1088" s="79" t="n">
        <f aca="false">C1088*$AI$23/$AI$1078</f>
        <v>390159.738562091</v>
      </c>
      <c r="V1088" s="84"/>
      <c r="W1088" s="91" t="n">
        <v>0.59</v>
      </c>
      <c r="X1088" s="79" t="n">
        <f aca="false">F1088*$AI$23/$AI$1078</f>
        <v>165067.581699346</v>
      </c>
      <c r="Y1088" s="79" t="n">
        <f aca="false">G1088*$AI$23/$AI$1078</f>
        <v>195079.869281046</v>
      </c>
      <c r="Z1088" s="80"/>
      <c r="AA1088" s="91"/>
      <c r="AB1088" s="79"/>
      <c r="AC1088" s="79"/>
      <c r="AD1088" s="105"/>
      <c r="AE1088" s="91" t="n">
        <v>0.49</v>
      </c>
      <c r="AF1088" s="79" t="n">
        <f aca="false">N1088*$AI$23/$AI$1078</f>
        <v>165067.581699346</v>
      </c>
      <c r="AG1088" s="79" t="n">
        <f aca="false">O1088*$AI$23/$AI$1078</f>
        <v>180073.725490196</v>
      </c>
      <c r="AH1088" s="1" t="str">
        <f aca="false">IF(AC1086="But Not Over",Y1083,"")</f>
        <v/>
      </c>
      <c r="AI1088" s="81" t="str">
        <f aca="false">IF(AC1086="But Not Over",VLOOKUP(AH1088,'CPI Data'!$A$19:$N$117,14),"")</f>
        <v/>
      </c>
    </row>
    <row r="1089" customFormat="false" ht="12" hidden="false" customHeight="false" outlineLevel="0" collapsed="false">
      <c r="A1089" s="91" t="n">
        <v>0.62</v>
      </c>
      <c r="B1089" s="95" t="n">
        <v>52000</v>
      </c>
      <c r="C1089" s="92" t="n">
        <v>64000</v>
      </c>
      <c r="D1089" s="92"/>
      <c r="E1089" s="91" t="n">
        <v>0.62</v>
      </c>
      <c r="F1089" s="95" t="n">
        <v>26000</v>
      </c>
      <c r="G1089" s="92" t="n">
        <v>32000</v>
      </c>
      <c r="H1089" s="102"/>
      <c r="I1089" s="91"/>
      <c r="J1089" s="95"/>
      <c r="K1089" s="92"/>
      <c r="L1089" s="103"/>
      <c r="M1089" s="91" t="n">
        <v>0.52</v>
      </c>
      <c r="N1089" s="95" t="n">
        <v>24000</v>
      </c>
      <c r="O1089" s="95" t="n">
        <v>28000</v>
      </c>
      <c r="S1089" s="91" t="n">
        <v>0.62</v>
      </c>
      <c r="T1089" s="79" t="n">
        <f aca="false">B1089*$AI$23/$AI$1078</f>
        <v>390159.738562091</v>
      </c>
      <c r="U1089" s="79" t="n">
        <f aca="false">C1089*$AI$23/$AI$1078</f>
        <v>480196.60130719</v>
      </c>
      <c r="W1089" s="91" t="n">
        <v>0.62</v>
      </c>
      <c r="X1089" s="79" t="n">
        <f aca="false">F1089*$AI$23/$AI$1078</f>
        <v>195079.869281046</v>
      </c>
      <c r="Y1089" s="79" t="n">
        <f aca="false">G1089*$AI$23/$AI$1078</f>
        <v>240098.300653595</v>
      </c>
      <c r="Z1089" s="80"/>
      <c r="AA1089" s="91"/>
      <c r="AB1089" s="79"/>
      <c r="AD1089" s="98"/>
      <c r="AE1089" s="91" t="n">
        <v>0.52</v>
      </c>
      <c r="AF1089" s="79" t="n">
        <f aca="false">N1089*$AI$23/$AI$1078</f>
        <v>180073.725490196</v>
      </c>
      <c r="AG1089" s="79" t="n">
        <f aca="false">O1089*$AI$23/$AI$1078</f>
        <v>210086.013071895</v>
      </c>
      <c r="AH1089" s="1" t="str">
        <f aca="false">IF(AC1087="But Not Over",Y1084,"")</f>
        <v/>
      </c>
      <c r="AI1089" s="81" t="str">
        <f aca="false">IF(AC1087="But Not Over",VLOOKUP(AH1089,'CPI Data'!$A$19:$N$117,14),"")</f>
        <v/>
      </c>
    </row>
    <row r="1090" customFormat="false" ht="12" hidden="false" customHeight="false" outlineLevel="0" collapsed="false">
      <c r="A1090" s="91" t="n">
        <v>0.65</v>
      </c>
      <c r="B1090" s="92" t="n">
        <v>64000</v>
      </c>
      <c r="C1090" s="92" t="n">
        <v>76000</v>
      </c>
      <c r="D1090" s="92"/>
      <c r="E1090" s="91" t="n">
        <v>0.65</v>
      </c>
      <c r="F1090" s="92" t="n">
        <v>32000</v>
      </c>
      <c r="G1090" s="92" t="n">
        <v>38000</v>
      </c>
      <c r="H1090" s="102"/>
      <c r="I1090" s="91"/>
      <c r="J1090" s="92"/>
      <c r="K1090" s="92"/>
      <c r="L1090" s="103"/>
      <c r="M1090" s="91" t="n">
        <v>0.54</v>
      </c>
      <c r="N1090" s="95" t="n">
        <v>28000</v>
      </c>
      <c r="O1090" s="92" t="n">
        <v>32000</v>
      </c>
      <c r="S1090" s="91" t="n">
        <v>0.65</v>
      </c>
      <c r="T1090" s="79" t="n">
        <f aca="false">B1090*$AI$23/$AI$1078</f>
        <v>480196.60130719</v>
      </c>
      <c r="U1090" s="79" t="n">
        <f aca="false">C1090*$AI$23/$AI$1078</f>
        <v>570233.464052288</v>
      </c>
      <c r="W1090" s="91" t="n">
        <v>0.65</v>
      </c>
      <c r="X1090" s="79" t="n">
        <f aca="false">F1090*$AI$23/$AI$1078</f>
        <v>240098.300653595</v>
      </c>
      <c r="Y1090" s="79" t="n">
        <f aca="false">G1090*$AI$23/$AI$1078</f>
        <v>285116.732026144</v>
      </c>
      <c r="Z1090" s="80"/>
      <c r="AA1090" s="91"/>
      <c r="AD1090" s="98"/>
      <c r="AE1090" s="91" t="n">
        <v>0.54</v>
      </c>
      <c r="AF1090" s="79" t="n">
        <f aca="false">N1090*$AI$23/$AI$1078</f>
        <v>210086.013071895</v>
      </c>
      <c r="AG1090" s="79" t="n">
        <f aca="false">O1090*$AI$23/$AI$1078</f>
        <v>240098.300653595</v>
      </c>
      <c r="AH1090" s="1" t="str">
        <f aca="false">IF(AC1088="But Not Over",Y1085,"")</f>
        <v/>
      </c>
      <c r="AI1090" s="81" t="str">
        <f aca="false">IF(AC1088="But Not Over",VLOOKUP(AH1090,'CPI Data'!$A$19:$N$117,14),"")</f>
        <v/>
      </c>
    </row>
    <row r="1091" customFormat="false" ht="12" hidden="false" customHeight="false" outlineLevel="0" collapsed="false">
      <c r="A1091" s="91" t="n">
        <v>0.69</v>
      </c>
      <c r="B1091" s="92" t="n">
        <v>76000</v>
      </c>
      <c r="C1091" s="92" t="n">
        <v>88000</v>
      </c>
      <c r="D1091" s="92"/>
      <c r="E1091" s="91" t="n">
        <v>0.69</v>
      </c>
      <c r="F1091" s="92" t="n">
        <v>38000</v>
      </c>
      <c r="G1091" s="92" t="n">
        <v>44000</v>
      </c>
      <c r="H1091" s="102"/>
      <c r="I1091" s="91"/>
      <c r="J1091" s="92"/>
      <c r="K1091" s="92"/>
      <c r="L1091" s="103"/>
      <c r="M1091" s="91" t="n">
        <v>0.58</v>
      </c>
      <c r="N1091" s="92" t="n">
        <v>32000</v>
      </c>
      <c r="O1091" s="92" t="n">
        <v>38000</v>
      </c>
      <c r="S1091" s="91" t="n">
        <v>0.69</v>
      </c>
      <c r="T1091" s="79" t="n">
        <f aca="false">B1091*$AI$23/$AI$1078</f>
        <v>570233.464052288</v>
      </c>
      <c r="U1091" s="79" t="n">
        <f aca="false">C1091*$AI$23/$AI$1078</f>
        <v>660270.326797386</v>
      </c>
      <c r="W1091" s="91" t="n">
        <v>0.69</v>
      </c>
      <c r="X1091" s="79" t="n">
        <f aca="false">F1091*$AI$23/$AI$1078</f>
        <v>285116.732026144</v>
      </c>
      <c r="Y1091" s="79" t="n">
        <f aca="false">G1091*$AI$23/$AI$1078</f>
        <v>330135.163398693</v>
      </c>
      <c r="Z1091" s="80"/>
      <c r="AA1091" s="91"/>
      <c r="AD1091" s="98"/>
      <c r="AE1091" s="91" t="n">
        <v>0.58</v>
      </c>
      <c r="AF1091" s="79" t="n">
        <f aca="false">N1091*$AI$23/$AI$1078</f>
        <v>240098.300653595</v>
      </c>
      <c r="AG1091" s="79" t="n">
        <f aca="false">O1091*$AI$23/$AI$1078</f>
        <v>285116.732026144</v>
      </c>
      <c r="AH1091" s="1" t="str">
        <f aca="false">IF(AC1089="But Not Over",Y1086,"")</f>
        <v/>
      </c>
      <c r="AI1091" s="81" t="str">
        <f aca="false">IF(AC1089="But Not Over",VLOOKUP(AH1091,'CPI Data'!$A$19:$N$117,14),"")</f>
        <v/>
      </c>
    </row>
    <row r="1092" customFormat="false" ht="12" hidden="false" customHeight="false" outlineLevel="0" collapsed="false">
      <c r="A1092" s="91" t="n">
        <v>0.72</v>
      </c>
      <c r="B1092" s="92" t="n">
        <v>88000</v>
      </c>
      <c r="C1092" s="92" t="n">
        <v>100000</v>
      </c>
      <c r="D1092" s="95"/>
      <c r="E1092" s="91" t="n">
        <v>0.72</v>
      </c>
      <c r="F1092" s="92" t="n">
        <v>44000</v>
      </c>
      <c r="G1092" s="92" t="n">
        <v>50000</v>
      </c>
      <c r="H1092" s="102"/>
      <c r="I1092" s="91"/>
      <c r="J1092" s="92"/>
      <c r="K1092" s="92"/>
      <c r="L1092" s="104"/>
      <c r="M1092" s="91" t="n">
        <v>0.62</v>
      </c>
      <c r="N1092" s="92" t="n">
        <v>38000</v>
      </c>
      <c r="O1092" s="92" t="n">
        <v>44000</v>
      </c>
      <c r="S1092" s="91" t="n">
        <v>0.72</v>
      </c>
      <c r="T1092" s="79" t="n">
        <f aca="false">B1092*$AI$23/$AI$1078</f>
        <v>660270.326797386</v>
      </c>
      <c r="U1092" s="79" t="n">
        <f aca="false">C1092*$AI$23/$AI$1078</f>
        <v>750307.189542484</v>
      </c>
      <c r="V1092" s="84"/>
      <c r="W1092" s="91" t="n">
        <v>0.72</v>
      </c>
      <c r="X1092" s="79" t="n">
        <f aca="false">F1092*$AI$23/$AI$1078</f>
        <v>330135.163398693</v>
      </c>
      <c r="Y1092" s="79" t="n">
        <f aca="false">G1092*$AI$23/$AI$1078</f>
        <v>375153.594771242</v>
      </c>
      <c r="Z1092" s="80"/>
      <c r="AA1092" s="91"/>
      <c r="AD1092" s="105"/>
      <c r="AE1092" s="91" t="n">
        <v>0.62</v>
      </c>
      <c r="AF1092" s="79" t="n">
        <f aca="false">N1092*$AI$23/$AI$1078</f>
        <v>285116.732026144</v>
      </c>
      <c r="AG1092" s="79" t="n">
        <f aca="false">O1092*$AI$23/$AI$1078</f>
        <v>330135.163398693</v>
      </c>
      <c r="AH1092" s="1" t="str">
        <f aca="false">IF(AC1090="But Not Over",Y1087,"")</f>
        <v/>
      </c>
      <c r="AI1092" s="81" t="str">
        <f aca="false">IF(AC1090="But Not Over",VLOOKUP(AH1092,'CPI Data'!$A$19:$N$117,14),"")</f>
        <v/>
      </c>
    </row>
    <row r="1093" customFormat="false" ht="12" hidden="false" customHeight="false" outlineLevel="0" collapsed="false">
      <c r="A1093" s="91" t="n">
        <v>0.75</v>
      </c>
      <c r="B1093" s="92" t="n">
        <v>100000</v>
      </c>
      <c r="C1093" s="92" t="n">
        <v>120000</v>
      </c>
      <c r="E1093" s="91" t="n">
        <v>0.75</v>
      </c>
      <c r="F1093" s="92" t="n">
        <v>50000</v>
      </c>
      <c r="G1093" s="92" t="n">
        <v>60000</v>
      </c>
      <c r="H1093" s="64"/>
      <c r="I1093" s="91"/>
      <c r="J1093" s="92"/>
      <c r="K1093" s="92"/>
      <c r="L1093" s="97"/>
      <c r="M1093" s="91" t="n">
        <v>0.66</v>
      </c>
      <c r="N1093" s="92" t="n">
        <v>44000</v>
      </c>
      <c r="O1093" s="92" t="n">
        <v>50000</v>
      </c>
      <c r="S1093" s="91" t="n">
        <v>0.75</v>
      </c>
      <c r="T1093" s="79" t="n">
        <f aca="false">B1093*$AI$23/$AI$1078</f>
        <v>750307.189542484</v>
      </c>
      <c r="U1093" s="79" t="n">
        <f aca="false">C1093*$AI$23/$AI$1078</f>
        <v>900368.62745098</v>
      </c>
      <c r="W1093" s="91" t="n">
        <v>0.75</v>
      </c>
      <c r="X1093" s="79" t="n">
        <f aca="false">F1093*$AI$23/$AI$1078</f>
        <v>375153.594771242</v>
      </c>
      <c r="Y1093" s="79" t="n">
        <f aca="false">G1093*$AI$23/$AI$1078</f>
        <v>450184.31372549</v>
      </c>
      <c r="Z1093" s="80"/>
      <c r="AA1093" s="91"/>
      <c r="AD1093" s="98"/>
      <c r="AE1093" s="91" t="n">
        <v>0.66</v>
      </c>
      <c r="AF1093" s="79" t="n">
        <f aca="false">N1093*$AI$23/$AI$1078</f>
        <v>330135.163398693</v>
      </c>
      <c r="AG1093" s="79" t="n">
        <f aca="false">O1093*$AI$23/$AI$1078</f>
        <v>375153.594771242</v>
      </c>
      <c r="AH1093" s="1" t="str">
        <f aca="false">IF(AC1091="But Not Over",Y1088,"")</f>
        <v/>
      </c>
      <c r="AI1093" s="81" t="str">
        <f aca="false">IF(AC1091="But Not Over",VLOOKUP(AH1093,'CPI Data'!$A$19:$N$117,14),"")</f>
        <v/>
      </c>
    </row>
    <row r="1094" customFormat="false" ht="12" hidden="false" customHeight="false" outlineLevel="0" collapsed="false">
      <c r="A1094" s="91" t="n">
        <v>0.78</v>
      </c>
      <c r="B1094" s="92" t="n">
        <v>120000</v>
      </c>
      <c r="C1094" s="92" t="n">
        <v>140000</v>
      </c>
      <c r="E1094" s="91" t="n">
        <v>0.78</v>
      </c>
      <c r="F1094" s="92" t="n">
        <v>60000</v>
      </c>
      <c r="G1094" s="92" t="n">
        <v>70000</v>
      </c>
      <c r="H1094" s="64"/>
      <c r="I1094" s="91"/>
      <c r="J1094" s="92"/>
      <c r="K1094" s="92"/>
      <c r="L1094" s="97"/>
      <c r="M1094" s="91" t="n">
        <v>0.68</v>
      </c>
      <c r="N1094" s="92" t="n">
        <v>50000</v>
      </c>
      <c r="O1094" s="92" t="n">
        <v>60000</v>
      </c>
      <c r="S1094" s="91" t="n">
        <v>0.78</v>
      </c>
      <c r="T1094" s="79" t="n">
        <f aca="false">B1094*$AI$23/$AI$1078</f>
        <v>900368.62745098</v>
      </c>
      <c r="U1094" s="125" t="n">
        <f aca="false">C1094*$AI$23/$AI$1078</f>
        <v>1050430.06535948</v>
      </c>
      <c r="W1094" s="91" t="n">
        <v>0.78</v>
      </c>
      <c r="X1094" s="79" t="n">
        <f aca="false">F1094*$AI$23/$AI$1078</f>
        <v>450184.31372549</v>
      </c>
      <c r="Y1094" s="79" t="n">
        <f aca="false">G1094*$AI$23/$AI$1078</f>
        <v>525215.032679739</v>
      </c>
      <c r="Z1094" s="80"/>
      <c r="AA1094" s="91"/>
      <c r="AD1094" s="98"/>
      <c r="AE1094" s="91" t="n">
        <v>0.68</v>
      </c>
      <c r="AF1094" s="79" t="n">
        <f aca="false">N1094*$AI$23/$AI$1078</f>
        <v>375153.594771242</v>
      </c>
      <c r="AG1094" s="79" t="n">
        <f aca="false">O1094*$AI$23/$AI$1078</f>
        <v>450184.31372549</v>
      </c>
      <c r="AH1094" s="1" t="str">
        <f aca="false">IF(AC1092="But Not Over",Y1089,"")</f>
        <v/>
      </c>
      <c r="AI1094" s="81" t="str">
        <f aca="false">IF(AC1092="But Not Over",VLOOKUP(AH1094,'CPI Data'!$A$19:$N$117,14),"")</f>
        <v/>
      </c>
    </row>
    <row r="1095" customFormat="false" ht="12" hidden="false" customHeight="false" outlineLevel="0" collapsed="false">
      <c r="A1095" s="91" t="n">
        <v>0.81</v>
      </c>
      <c r="B1095" s="92" t="n">
        <v>140000</v>
      </c>
      <c r="C1095" s="92" t="n">
        <v>160000</v>
      </c>
      <c r="E1095" s="91" t="n">
        <v>0.81</v>
      </c>
      <c r="F1095" s="92" t="n">
        <v>70000</v>
      </c>
      <c r="G1095" s="92" t="n">
        <v>80000</v>
      </c>
      <c r="H1095" s="64"/>
      <c r="I1095" s="91"/>
      <c r="J1095" s="92"/>
      <c r="K1095" s="92"/>
      <c r="L1095" s="97"/>
      <c r="M1095" s="91" t="n">
        <v>0.71</v>
      </c>
      <c r="N1095" s="92" t="n">
        <v>60000</v>
      </c>
      <c r="O1095" s="92" t="n">
        <v>70000</v>
      </c>
      <c r="S1095" s="91" t="n">
        <v>0.81</v>
      </c>
      <c r="T1095" s="79" t="n">
        <f aca="false">B1095*$AI$23/$AI$1078</f>
        <v>1050430.06535948</v>
      </c>
      <c r="U1095" s="125" t="n">
        <f aca="false">C1095*$AI$23/$AI$1078</f>
        <v>1200491.50326797</v>
      </c>
      <c r="W1095" s="91" t="n">
        <v>0.81</v>
      </c>
      <c r="X1095" s="79" t="n">
        <f aca="false">F1095*$AI$23/$AI$1078</f>
        <v>525215.032679739</v>
      </c>
      <c r="Y1095" s="79" t="n">
        <f aca="false">G1095*$AI$23/$AI$1078</f>
        <v>600245.751633987</v>
      </c>
      <c r="Z1095" s="80"/>
      <c r="AA1095" s="91"/>
      <c r="AD1095" s="98"/>
      <c r="AE1095" s="91" t="n">
        <v>0.71</v>
      </c>
      <c r="AF1095" s="79" t="n">
        <f aca="false">N1095*$AI$23/$AI$1078</f>
        <v>450184.31372549</v>
      </c>
      <c r="AG1095" s="79" t="n">
        <f aca="false">O1095*$AI$23/$AI$1078</f>
        <v>525215.032679739</v>
      </c>
      <c r="AH1095" s="1" t="str">
        <f aca="false">IF(AC1093="But Not Over",Y1090,"")</f>
        <v/>
      </c>
      <c r="AI1095" s="81" t="str">
        <f aca="false">IF(AC1093="But Not Over",VLOOKUP(AH1095,'CPI Data'!$A$19:$N$117,14),"")</f>
        <v/>
      </c>
    </row>
    <row r="1096" customFormat="false" ht="12" hidden="false" customHeight="false" outlineLevel="0" collapsed="false">
      <c r="A1096" s="91" t="n">
        <v>0.84</v>
      </c>
      <c r="B1096" s="92" t="n">
        <v>160000</v>
      </c>
      <c r="C1096" s="92" t="n">
        <v>180000</v>
      </c>
      <c r="E1096" s="91" t="n">
        <v>0.84</v>
      </c>
      <c r="F1096" s="92" t="n">
        <v>80000</v>
      </c>
      <c r="G1096" s="92" t="n">
        <v>90000</v>
      </c>
      <c r="H1096" s="64"/>
      <c r="I1096" s="91"/>
      <c r="J1096" s="92"/>
      <c r="K1096" s="92"/>
      <c r="L1096" s="97"/>
      <c r="M1096" s="91" t="n">
        <v>0.74</v>
      </c>
      <c r="N1096" s="92" t="n">
        <v>70000</v>
      </c>
      <c r="O1096" s="92" t="n">
        <v>80000</v>
      </c>
      <c r="S1096" s="91" t="n">
        <v>0.84</v>
      </c>
      <c r="T1096" s="79" t="n">
        <f aca="false">B1096*$AI$23/$AI$1078</f>
        <v>1200491.50326797</v>
      </c>
      <c r="U1096" s="125" t="n">
        <f aca="false">C1096*$AI$23/$AI$1078</f>
        <v>1350552.94117647</v>
      </c>
      <c r="W1096" s="91" t="n">
        <v>0.84</v>
      </c>
      <c r="X1096" s="79" t="n">
        <f aca="false">F1096*$AI$23/$AI$1078</f>
        <v>600245.751633987</v>
      </c>
      <c r="Y1096" s="79" t="n">
        <f aca="false">G1096*$AI$23/$AI$1078</f>
        <v>675276.470588235</v>
      </c>
      <c r="Z1096" s="80"/>
      <c r="AA1096" s="91"/>
      <c r="AD1096" s="98"/>
      <c r="AE1096" s="91" t="n">
        <v>0.74</v>
      </c>
      <c r="AF1096" s="79" t="n">
        <f aca="false">N1096*$AI$23/$AI$1078</f>
        <v>525215.032679739</v>
      </c>
      <c r="AG1096" s="79" t="n">
        <f aca="false">O1096*$AI$23/$AI$1078</f>
        <v>600245.751633987</v>
      </c>
      <c r="AH1096" s="1" t="str">
        <f aca="false">IF(AC1094="But Not Over",Y1091,"")</f>
        <v/>
      </c>
      <c r="AI1096" s="81" t="str">
        <f aca="false">IF(AC1094="But Not Over",VLOOKUP(AH1096,'CPI Data'!$A$19:$N$117,14),"")</f>
        <v/>
      </c>
    </row>
    <row r="1097" customFormat="false" ht="12" hidden="false" customHeight="false" outlineLevel="0" collapsed="false">
      <c r="A1097" s="91" t="n">
        <v>0.87</v>
      </c>
      <c r="B1097" s="92" t="n">
        <v>180000</v>
      </c>
      <c r="C1097" s="92" t="n">
        <v>200000</v>
      </c>
      <c r="E1097" s="91" t="n">
        <v>0.87</v>
      </c>
      <c r="F1097" s="92" t="n">
        <v>90000</v>
      </c>
      <c r="G1097" s="92" t="n">
        <v>100000</v>
      </c>
      <c r="H1097" s="64"/>
      <c r="I1097" s="91"/>
      <c r="J1097" s="92"/>
      <c r="K1097" s="92"/>
      <c r="L1097" s="97"/>
      <c r="M1097" s="91" t="n">
        <v>0.76</v>
      </c>
      <c r="N1097" s="92" t="n">
        <v>80000</v>
      </c>
      <c r="O1097" s="92" t="n">
        <v>90000</v>
      </c>
      <c r="S1097" s="91" t="n">
        <v>0.87</v>
      </c>
      <c r="T1097" s="79" t="n">
        <f aca="false">B1097*$AI$23/$AI$1078</f>
        <v>1350552.94117647</v>
      </c>
      <c r="U1097" s="125" t="n">
        <f aca="false">C1097*$AI$23/$AI$1078</f>
        <v>1500614.37908497</v>
      </c>
      <c r="W1097" s="91" t="n">
        <v>0.87</v>
      </c>
      <c r="X1097" s="79" t="n">
        <f aca="false">F1097*$AI$23/$AI$1078</f>
        <v>675276.470588235</v>
      </c>
      <c r="Y1097" s="79" t="n">
        <f aca="false">G1097*$AI$23/$AI$1078</f>
        <v>750307.189542484</v>
      </c>
      <c r="Z1097" s="80"/>
      <c r="AA1097" s="91"/>
      <c r="AD1097" s="98"/>
      <c r="AE1097" s="91" t="n">
        <v>0.76</v>
      </c>
      <c r="AF1097" s="79" t="n">
        <f aca="false">N1097*$AI$23/$AI$1078</f>
        <v>600245.751633987</v>
      </c>
      <c r="AG1097" s="79" t="n">
        <f aca="false">O1097*$AI$23/$AI$1078</f>
        <v>675276.470588235</v>
      </c>
      <c r="AH1097" s="1" t="str">
        <f aca="false">IF(AC1095="But Not Over",Y1092,"")</f>
        <v/>
      </c>
      <c r="AI1097" s="81" t="str">
        <f aca="false">IF(AC1095="But Not Over",VLOOKUP(AH1097,'CPI Data'!$A$19:$N$117,14),"")</f>
        <v/>
      </c>
    </row>
    <row r="1098" customFormat="false" ht="12" hidden="false" customHeight="false" outlineLevel="0" collapsed="false">
      <c r="A1098" s="91" t="n">
        <v>0.89</v>
      </c>
      <c r="B1098" s="92" t="n">
        <v>200000</v>
      </c>
      <c r="C1098" s="92" t="n">
        <v>300000</v>
      </c>
      <c r="E1098" s="91" t="n">
        <v>0.89</v>
      </c>
      <c r="F1098" s="92" t="n">
        <v>100000</v>
      </c>
      <c r="G1098" s="92" t="n">
        <v>150000</v>
      </c>
      <c r="H1098" s="64"/>
      <c r="I1098" s="91"/>
      <c r="J1098" s="92"/>
      <c r="K1098" s="92"/>
      <c r="L1098" s="97"/>
      <c r="M1098" s="91" t="n">
        <v>0.8</v>
      </c>
      <c r="N1098" s="92" t="n">
        <v>90000</v>
      </c>
      <c r="O1098" s="92" t="n">
        <v>100000</v>
      </c>
      <c r="S1098" s="91" t="n">
        <v>0.89</v>
      </c>
      <c r="T1098" s="79" t="n">
        <f aca="false">B1098*$AI$23/$AI$1078</f>
        <v>1500614.37908497</v>
      </c>
      <c r="U1098" s="125" t="n">
        <f aca="false">C1098*$AI$23/$AI$1078</f>
        <v>2250921.56862745</v>
      </c>
      <c r="W1098" s="91" t="n">
        <v>0.89</v>
      </c>
      <c r="X1098" s="79" t="n">
        <f aca="false">F1098*$AI$23/$AI$1078</f>
        <v>750307.189542484</v>
      </c>
      <c r="Y1098" s="79" t="n">
        <f aca="false">G1098*$AI$23/$AI$1078</f>
        <v>1125460.78431373</v>
      </c>
      <c r="Z1098" s="80"/>
      <c r="AA1098" s="91"/>
      <c r="AD1098" s="98"/>
      <c r="AE1098" s="91" t="n">
        <v>0.8</v>
      </c>
      <c r="AF1098" s="79" t="n">
        <f aca="false">N1098*$AI$23/$AI$1078</f>
        <v>675276.470588235</v>
      </c>
      <c r="AG1098" s="79" t="n">
        <f aca="false">O1098*$AI$23/$AI$1078</f>
        <v>750307.189542484</v>
      </c>
      <c r="AH1098" s="1" t="str">
        <f aca="false">IF(AC1096="But Not Over",Y1093,"")</f>
        <v/>
      </c>
      <c r="AI1098" s="81" t="str">
        <f aca="false">IF(AC1096="But Not Over",VLOOKUP(AH1098,'CPI Data'!$A$19:$N$117,14),"")</f>
        <v/>
      </c>
    </row>
    <row r="1099" customFormat="false" ht="12" hidden="false" customHeight="false" outlineLevel="0" collapsed="false">
      <c r="A1099" s="91" t="n">
        <v>0.9</v>
      </c>
      <c r="B1099" s="92" t="n">
        <v>300000</v>
      </c>
      <c r="C1099" s="92" t="n">
        <v>400000</v>
      </c>
      <c r="E1099" s="91" t="n">
        <v>0.9</v>
      </c>
      <c r="F1099" s="92" t="n">
        <v>150000</v>
      </c>
      <c r="G1099" s="92" t="n">
        <v>200000</v>
      </c>
      <c r="H1099" s="64"/>
      <c r="I1099" s="91"/>
      <c r="J1099" s="92"/>
      <c r="K1099" s="92"/>
      <c r="L1099" s="97"/>
      <c r="M1099" s="91" t="n">
        <v>0.83</v>
      </c>
      <c r="N1099" s="92" t="n">
        <v>100000</v>
      </c>
      <c r="O1099" s="92" t="n">
        <v>150000</v>
      </c>
      <c r="S1099" s="91" t="n">
        <v>0.9</v>
      </c>
      <c r="T1099" s="79" t="n">
        <f aca="false">B1099*$AI$23/$AI$1078</f>
        <v>2250921.56862745</v>
      </c>
      <c r="U1099" s="125" t="n">
        <f aca="false">C1099*$AI$23/$AI$1078</f>
        <v>3001228.75816993</v>
      </c>
      <c r="W1099" s="91" t="n">
        <v>0.9</v>
      </c>
      <c r="X1099" s="79" t="n">
        <f aca="false">F1099*$AI$23/$AI$1078</f>
        <v>1125460.78431373</v>
      </c>
      <c r="Y1099" s="79" t="n">
        <f aca="false">G1099*$AI$23/$AI$1078</f>
        <v>1500614.37908497</v>
      </c>
      <c r="Z1099" s="80"/>
      <c r="AA1099" s="91"/>
      <c r="AD1099" s="98"/>
      <c r="AE1099" s="91" t="n">
        <v>0.83</v>
      </c>
      <c r="AF1099" s="79" t="n">
        <f aca="false">N1099*$AI$23/$AI$1078</f>
        <v>750307.189542484</v>
      </c>
      <c r="AG1099" s="79" t="n">
        <f aca="false">O1099*$AI$23/$AI$1078</f>
        <v>1125460.78431373</v>
      </c>
      <c r="AH1099" s="1" t="str">
        <f aca="false">IF(AC1097="But Not Over",Y1094,"")</f>
        <v/>
      </c>
      <c r="AI1099" s="81" t="str">
        <f aca="false">IF(AC1097="But Not Over",VLOOKUP(AH1099,'CPI Data'!$A$19:$N$117,14),"")</f>
        <v/>
      </c>
    </row>
    <row r="1100" customFormat="false" ht="12" hidden="false" customHeight="false" outlineLevel="0" collapsed="false">
      <c r="A1100" s="91" t="n">
        <v>0.91</v>
      </c>
      <c r="B1100" s="92" t="n">
        <v>400000</v>
      </c>
      <c r="C1100" s="95" t="s">
        <v>18</v>
      </c>
      <c r="E1100" s="91" t="n">
        <v>0.91</v>
      </c>
      <c r="F1100" s="92" t="n">
        <v>200000</v>
      </c>
      <c r="G1100" s="95" t="s">
        <v>18</v>
      </c>
      <c r="H1100" s="64"/>
      <c r="I1100" s="91"/>
      <c r="J1100" s="92"/>
      <c r="K1100" s="92"/>
      <c r="L1100" s="97"/>
      <c r="M1100" s="91" t="n">
        <v>0.87</v>
      </c>
      <c r="N1100" s="92" t="n">
        <v>150000</v>
      </c>
      <c r="O1100" s="92" t="n">
        <v>200000</v>
      </c>
      <c r="S1100" s="91" t="n">
        <v>0.91</v>
      </c>
      <c r="T1100" s="79" t="n">
        <f aca="false">B1100*$AI$23/$AI$1078</f>
        <v>3001228.75816993</v>
      </c>
      <c r="U1100" s="79" t="s">
        <v>18</v>
      </c>
      <c r="W1100" s="91" t="n">
        <v>0.91</v>
      </c>
      <c r="X1100" s="79" t="n">
        <f aca="false">F1100*$AI$23/$AI$1078</f>
        <v>1500614.37908497</v>
      </c>
      <c r="Y1100" s="79" t="s">
        <v>18</v>
      </c>
      <c r="Z1100" s="80"/>
      <c r="AA1100" s="91"/>
      <c r="AD1100" s="98"/>
      <c r="AE1100" s="91" t="n">
        <v>0.87</v>
      </c>
      <c r="AF1100" s="125" t="n">
        <f aca="false">N1100*$AI$23/$AI$1078</f>
        <v>1125460.78431373</v>
      </c>
      <c r="AG1100" s="79" t="n">
        <f aca="false">O1100*$AI$23/$AI$1078</f>
        <v>1500614.37908497</v>
      </c>
      <c r="AH1100" s="1" t="str">
        <f aca="false">IF(AC1098="But Not Over",Y1095,"")</f>
        <v/>
      </c>
      <c r="AI1100" s="81" t="str">
        <f aca="false">IF(AC1098="But Not Over",VLOOKUP(AH1100,'CPI Data'!$A$19:$N$117,14),"")</f>
        <v/>
      </c>
    </row>
    <row r="1101" customFormat="false" ht="12" hidden="false" customHeight="false" outlineLevel="0" collapsed="false">
      <c r="A1101" s="91"/>
      <c r="B1101" s="92"/>
      <c r="C1101" s="92"/>
      <c r="E1101" s="91"/>
      <c r="F1101" s="92"/>
      <c r="G1101" s="92"/>
      <c r="H1101" s="64"/>
      <c r="I1101" s="91"/>
      <c r="J1101" s="92"/>
      <c r="K1101" s="95"/>
      <c r="L1101" s="97"/>
      <c r="M1101" s="91" t="n">
        <v>0.9</v>
      </c>
      <c r="N1101" s="92" t="n">
        <v>200000</v>
      </c>
      <c r="O1101" s="92" t="n">
        <v>300000</v>
      </c>
      <c r="S1101" s="91"/>
      <c r="W1101" s="91"/>
      <c r="Z1101" s="80"/>
      <c r="AA1101" s="91"/>
      <c r="AC1101" s="79"/>
      <c r="AD1101" s="98"/>
      <c r="AE1101" s="91" t="n">
        <v>0.9</v>
      </c>
      <c r="AF1101" s="125" t="n">
        <f aca="false">N1101*$AI$23/$AI$1078</f>
        <v>1500614.37908497</v>
      </c>
      <c r="AG1101" s="79" t="n">
        <f aca="false">O1101*$AI$23/$AI$1078</f>
        <v>2250921.56862745</v>
      </c>
      <c r="AH1101" s="1" t="str">
        <f aca="false">IF(AC1099="But Not Over",Y1096,"")</f>
        <v/>
      </c>
      <c r="AI1101" s="81" t="str">
        <f aca="false">IF(AC1099="But Not Over",VLOOKUP(AH1101,'CPI Data'!$A$19:$N$117,14),"")</f>
        <v/>
      </c>
    </row>
    <row r="1102" customFormat="false" ht="12" hidden="false" customHeight="false" outlineLevel="0" collapsed="false">
      <c r="A1102" s="91"/>
      <c r="B1102" s="92"/>
      <c r="C1102" s="95"/>
      <c r="E1102" s="91"/>
      <c r="F1102" s="92"/>
      <c r="G1102" s="95"/>
      <c r="H1102" s="64"/>
      <c r="I1102" s="91"/>
      <c r="J1102" s="92"/>
      <c r="K1102" s="95"/>
      <c r="L1102" s="97"/>
      <c r="M1102" s="91" t="n">
        <v>0.91</v>
      </c>
      <c r="N1102" s="92" t="n">
        <v>300000</v>
      </c>
      <c r="O1102" s="95" t="s">
        <v>18</v>
      </c>
      <c r="S1102" s="91"/>
      <c r="U1102" s="79"/>
      <c r="W1102" s="91"/>
      <c r="Y1102" s="79"/>
      <c r="Z1102" s="80"/>
      <c r="AA1102" s="91"/>
      <c r="AC1102" s="79"/>
      <c r="AD1102" s="98"/>
      <c r="AE1102" s="91" t="n">
        <v>0.91</v>
      </c>
      <c r="AF1102" s="125" t="n">
        <f aca="false">N1102*$AI$23/$AI$1078</f>
        <v>2250921.56862745</v>
      </c>
      <c r="AG1102" s="79" t="s">
        <v>18</v>
      </c>
      <c r="AH1102" s="1" t="str">
        <f aca="false">IF(AC1100="But Not Over",Y1097,"")</f>
        <v/>
      </c>
      <c r="AI1102" s="81" t="str">
        <f aca="false">IF(AC1100="But Not Over",VLOOKUP(AH1102,'CPI Data'!$A$19:$N$117,14),"")</f>
        <v/>
      </c>
    </row>
    <row r="1103" customFormat="false" ht="12" hidden="false" customHeight="false" outlineLevel="0" collapsed="false">
      <c r="A1103" s="122" t="s">
        <v>44</v>
      </c>
      <c r="E1103" s="64"/>
      <c r="H1103" s="64"/>
      <c r="I1103" s="64"/>
      <c r="L1103" s="97"/>
      <c r="M1103" s="91"/>
      <c r="N1103" s="92"/>
      <c r="O1103" s="95"/>
      <c r="S1103" s="122" t="s">
        <v>44</v>
      </c>
      <c r="W1103" s="64"/>
      <c r="Z1103" s="80"/>
      <c r="AA1103" s="64"/>
      <c r="AD1103" s="98"/>
      <c r="AE1103" s="91"/>
      <c r="AG1103" s="79"/>
      <c r="AH1103" s="1" t="str">
        <f aca="false">IF(AC1101="But Not Over",Y1098,"")</f>
        <v/>
      </c>
      <c r="AI1103" s="81" t="str">
        <f aca="false">IF(AC1101="But Not Over",VLOOKUP(AH1103,'CPI Data'!$A$19:$N$117,14),"")</f>
        <v/>
      </c>
    </row>
    <row r="1104" customFormat="false" ht="12" hidden="false" customHeight="false" outlineLevel="0" collapsed="false">
      <c r="A1104" s="64"/>
      <c r="E1104" s="64"/>
      <c r="H1104" s="64"/>
      <c r="I1104" s="64"/>
      <c r="L1104" s="97"/>
      <c r="M1104" s="91"/>
      <c r="N1104" s="92"/>
      <c r="O1104" s="92"/>
      <c r="S1104" s="64"/>
      <c r="W1104" s="64"/>
      <c r="Z1104" s="80"/>
      <c r="AA1104" s="64"/>
      <c r="AD1104" s="98"/>
      <c r="AE1104" s="91"/>
      <c r="AH1104" s="1" t="str">
        <f aca="false">IF(AC1102="But Not Over",Y1099,"")</f>
        <v/>
      </c>
      <c r="AI1104" s="81" t="str">
        <f aca="false">IF(AC1102="But Not Over",VLOOKUP(AH1104,'CPI Data'!$A$19:$N$117,14),"")</f>
        <v/>
      </c>
    </row>
    <row r="1105" customFormat="false" ht="12.75" hidden="false" customHeight="false" outlineLevel="0" collapsed="false">
      <c r="A1105" s="64"/>
      <c r="B1105" s="74"/>
      <c r="C1105" s="43" t="s">
        <v>7</v>
      </c>
      <c r="E1105" s="64"/>
      <c r="F1105" s="74"/>
      <c r="G1105" s="75" t="n">
        <v>1962</v>
      </c>
      <c r="H1105" s="75"/>
      <c r="I1105" s="75"/>
      <c r="L1105" s="97"/>
      <c r="M1105" s="64"/>
      <c r="N1105" s="74"/>
      <c r="S1105" s="64"/>
      <c r="T1105" s="77"/>
      <c r="U1105" s="69" t="s">
        <v>21</v>
      </c>
      <c r="W1105" s="64"/>
      <c r="X1105" s="77"/>
      <c r="Y1105" s="75" t="n">
        <v>1962</v>
      </c>
      <c r="Z1105" s="75"/>
      <c r="AA1105" s="75"/>
      <c r="AB1105" s="46" t="str">
        <f aca="false">CONCATENATE("CPI: ",AI1110)</f>
        <v>CPI: 30.2</v>
      </c>
      <c r="AD1105" s="98"/>
      <c r="AE1105" s="64"/>
      <c r="AF1105" s="77"/>
      <c r="AH1105" s="1" t="str">
        <f aca="false">IF(AC1103="But Not Over",Y1100,"")</f>
        <v/>
      </c>
      <c r="AI1105" s="81" t="str">
        <f aca="false">IF(AC1103="But Not Over",VLOOKUP(AH1105,'CPI Data'!$A$19:$N$117,14),"")</f>
        <v/>
      </c>
    </row>
    <row r="1106" customFormat="false" ht="12" hidden="false" customHeight="false" outlineLevel="0" collapsed="false">
      <c r="A1106" s="49"/>
      <c r="B1106" s="49" t="s">
        <v>8</v>
      </c>
      <c r="C1106" s="50"/>
      <c r="D1106" s="50"/>
      <c r="E1106" s="49"/>
      <c r="F1106" s="49" t="s">
        <v>9</v>
      </c>
      <c r="G1106" s="50"/>
      <c r="H1106" s="49"/>
      <c r="I1106" s="49"/>
      <c r="J1106" s="49" t="s">
        <v>10</v>
      </c>
      <c r="K1106" s="48"/>
      <c r="L1106" s="48"/>
      <c r="M1106" s="48"/>
      <c r="N1106" s="49" t="s">
        <v>11</v>
      </c>
      <c r="O1106" s="50"/>
      <c r="S1106" s="49"/>
      <c r="T1106" s="51" t="s">
        <v>8</v>
      </c>
      <c r="U1106" s="99"/>
      <c r="V1106" s="53"/>
      <c r="W1106" s="49"/>
      <c r="X1106" s="51" t="s">
        <v>9</v>
      </c>
      <c r="Y1106" s="99"/>
      <c r="Z1106" s="54"/>
      <c r="AA1106" s="49"/>
      <c r="AB1106" s="51" t="s">
        <v>10</v>
      </c>
      <c r="AC1106" s="52"/>
      <c r="AD1106" s="55"/>
      <c r="AE1106" s="48"/>
      <c r="AF1106" s="51" t="s">
        <v>11</v>
      </c>
      <c r="AG1106" s="99"/>
      <c r="AH1106" s="1" t="str">
        <f aca="false">IF(AC1104="But Not Over",Y1101,"")</f>
        <v/>
      </c>
      <c r="AI1106" s="81" t="str">
        <f aca="false">IF(AC1104="But Not Over",VLOOKUP(AH1106,'CPI Data'!$A$19:$N$117,14),"")</f>
        <v/>
      </c>
    </row>
    <row r="1107" customFormat="false" ht="12" hidden="false" customHeight="false" outlineLevel="0" collapsed="false">
      <c r="A1107" s="56" t="s">
        <v>12</v>
      </c>
      <c r="B1107" s="57" t="s">
        <v>13</v>
      </c>
      <c r="C1107" s="57"/>
      <c r="D1107" s="100"/>
      <c r="E1107" s="56" t="s">
        <v>12</v>
      </c>
      <c r="F1107" s="57" t="s">
        <v>13</v>
      </c>
      <c r="G1107" s="57"/>
      <c r="H1107" s="100"/>
      <c r="I1107" s="56" t="s">
        <v>12</v>
      </c>
      <c r="J1107" s="57" t="s">
        <v>13</v>
      </c>
      <c r="K1107" s="57"/>
      <c r="L1107" s="106"/>
      <c r="M1107" s="56" t="s">
        <v>12</v>
      </c>
      <c r="N1107" s="57" t="s">
        <v>13</v>
      </c>
      <c r="O1107" s="57"/>
      <c r="S1107" s="56" t="s">
        <v>12</v>
      </c>
      <c r="T1107" s="58" t="s">
        <v>13</v>
      </c>
      <c r="U1107" s="58"/>
      <c r="V1107" s="101"/>
      <c r="W1107" s="56" t="s">
        <v>12</v>
      </c>
      <c r="X1107" s="58" t="s">
        <v>13</v>
      </c>
      <c r="Y1107" s="58"/>
      <c r="Z1107" s="101"/>
      <c r="AA1107" s="56" t="s">
        <v>12</v>
      </c>
      <c r="AB1107" s="58" t="s">
        <v>13</v>
      </c>
      <c r="AC1107" s="58"/>
      <c r="AD1107" s="107"/>
      <c r="AE1107" s="56" t="s">
        <v>12</v>
      </c>
      <c r="AF1107" s="58" t="s">
        <v>13</v>
      </c>
      <c r="AG1107" s="58"/>
      <c r="AH1107" s="1" t="str">
        <f aca="false">IF(AC1105="But Not Over",Y1102,"")</f>
        <v/>
      </c>
      <c r="AI1107" s="81" t="str">
        <f aca="false">IF(AC1105="But Not Over",VLOOKUP(AH1107,'CPI Data'!$A$19:$N$117,14),"")</f>
        <v/>
      </c>
    </row>
    <row r="1108" customFormat="false" ht="12" hidden="false" customHeight="false" outlineLevel="0" collapsed="false">
      <c r="A1108" s="59" t="s">
        <v>14</v>
      </c>
      <c r="B1108" s="60" t="s">
        <v>15</v>
      </c>
      <c r="C1108" s="60" t="s">
        <v>16</v>
      </c>
      <c r="D1108" s="100"/>
      <c r="E1108" s="59" t="s">
        <v>14</v>
      </c>
      <c r="F1108" s="60" t="s">
        <v>15</v>
      </c>
      <c r="G1108" s="60" t="s">
        <v>16</v>
      </c>
      <c r="H1108" s="100"/>
      <c r="I1108" s="59" t="s">
        <v>14</v>
      </c>
      <c r="J1108" s="60" t="s">
        <v>15</v>
      </c>
      <c r="K1108" s="60" t="s">
        <v>16</v>
      </c>
      <c r="L1108" s="106"/>
      <c r="M1108" s="59" t="s">
        <v>14</v>
      </c>
      <c r="N1108" s="60" t="s">
        <v>15</v>
      </c>
      <c r="O1108" s="60" t="s">
        <v>16</v>
      </c>
      <c r="S1108" s="59" t="s">
        <v>14</v>
      </c>
      <c r="T1108" s="61" t="s">
        <v>15</v>
      </c>
      <c r="U1108" s="61" t="s">
        <v>16</v>
      </c>
      <c r="V1108" s="101"/>
      <c r="W1108" s="59" t="s">
        <v>14</v>
      </c>
      <c r="X1108" s="61" t="s">
        <v>15</v>
      </c>
      <c r="Y1108" s="61" t="s">
        <v>16</v>
      </c>
      <c r="Z1108" s="101"/>
      <c r="AA1108" s="59" t="s">
        <v>14</v>
      </c>
      <c r="AB1108" s="61" t="s">
        <v>15</v>
      </c>
      <c r="AC1108" s="61" t="s">
        <v>16</v>
      </c>
      <c r="AD1108" s="107"/>
      <c r="AE1108" s="59" t="s">
        <v>14</v>
      </c>
      <c r="AF1108" s="61" t="s">
        <v>15</v>
      </c>
      <c r="AG1108" s="61" t="s">
        <v>16</v>
      </c>
      <c r="AH1108" s="1" t="str">
        <f aca="false">IF(AC1106="But Not Over",Y1103,"")</f>
        <v/>
      </c>
      <c r="AI1108" s="81" t="str">
        <f aca="false">IF(AC1106="But Not Over",VLOOKUP(AH1108,'CPI Data'!$A$19:$N$117,14),"")</f>
        <v/>
      </c>
    </row>
    <row r="1109" customFormat="false" ht="12" hidden="false" customHeight="false" outlineLevel="0" collapsed="false">
      <c r="A1109" s="91" t="n">
        <v>0.2</v>
      </c>
      <c r="B1109" s="95" t="n">
        <v>0</v>
      </c>
      <c r="C1109" s="95" t="n">
        <v>4000</v>
      </c>
      <c r="D1109" s="95"/>
      <c r="E1109" s="91" t="n">
        <v>0.2</v>
      </c>
      <c r="F1109" s="95" t="n">
        <v>0</v>
      </c>
      <c r="G1109" s="95" t="n">
        <v>2000</v>
      </c>
      <c r="H1109" s="102"/>
      <c r="I1109" s="91"/>
      <c r="J1109" s="95"/>
      <c r="K1109" s="95"/>
      <c r="L1109" s="104"/>
      <c r="M1109" s="91" t="n">
        <v>0.2</v>
      </c>
      <c r="N1109" s="95" t="n">
        <v>0</v>
      </c>
      <c r="O1109" s="95" t="n">
        <v>2000</v>
      </c>
      <c r="S1109" s="91" t="n">
        <v>0.2</v>
      </c>
      <c r="T1109" s="79" t="n">
        <f aca="false">B1109*$AI$23/$AI$1110</f>
        <v>0</v>
      </c>
      <c r="U1109" s="79" t="n">
        <f aca="false">C1109*$AI$23/$AI$1110</f>
        <v>30409.8013245033</v>
      </c>
      <c r="V1109" s="80" t="n">
        <v>0.2</v>
      </c>
      <c r="W1109" s="91" t="n">
        <v>0.2</v>
      </c>
      <c r="X1109" s="79" t="n">
        <f aca="false">F1109*$AI$23/$AI$1110</f>
        <v>0</v>
      </c>
      <c r="Y1109" s="79" t="n">
        <f aca="false">G1109*$AI$23/$AI$1110</f>
        <v>15204.9006622517</v>
      </c>
      <c r="Z1109" s="84" t="n">
        <f aca="false">H1109*$AI$23/$AI$1110</f>
        <v>0</v>
      </c>
      <c r="AA1109" s="79"/>
      <c r="AB1109" s="79"/>
      <c r="AC1109" s="79"/>
      <c r="AD1109" s="84" t="n">
        <f aca="false">L1109*$AI$23/$AI$1110</f>
        <v>0</v>
      </c>
      <c r="AE1109" s="91" t="n">
        <v>0.2</v>
      </c>
      <c r="AF1109" s="79" t="n">
        <f aca="false">N1109*$AI$23/$AI$1110</f>
        <v>0</v>
      </c>
      <c r="AG1109" s="79" t="n">
        <f aca="false">O1109*$AI$23/$AI$1110</f>
        <v>15204.9006622517</v>
      </c>
      <c r="AH1109" s="1" t="str">
        <f aca="false">IF(AC1107="But Not Over",Y1104,"")</f>
        <v/>
      </c>
      <c r="AI1109" s="81" t="str">
        <f aca="false">IF(AC1107="But Not Over",VLOOKUP(AH1109,'CPI Data'!$A$19:$N$117,14),"")</f>
        <v/>
      </c>
    </row>
    <row r="1110" customFormat="false" ht="12" hidden="false" customHeight="false" outlineLevel="0" collapsed="false">
      <c r="A1110" s="91" t="n">
        <v>0.22</v>
      </c>
      <c r="B1110" s="95" t="n">
        <v>4000</v>
      </c>
      <c r="C1110" s="95" t="n">
        <v>8000</v>
      </c>
      <c r="D1110" s="95"/>
      <c r="E1110" s="91" t="n">
        <v>0.22</v>
      </c>
      <c r="F1110" s="95" t="n">
        <v>2000</v>
      </c>
      <c r="G1110" s="95" t="n">
        <v>4000</v>
      </c>
      <c r="H1110" s="102"/>
      <c r="I1110" s="91"/>
      <c r="J1110" s="126" t="s">
        <v>39</v>
      </c>
      <c r="K1110" s="95"/>
      <c r="L1110" s="104"/>
      <c r="M1110" s="91" t="n">
        <v>0.21</v>
      </c>
      <c r="N1110" s="95" t="n">
        <v>2000</v>
      </c>
      <c r="O1110" s="95" t="n">
        <v>4000</v>
      </c>
      <c r="S1110" s="91" t="n">
        <v>0.22</v>
      </c>
      <c r="T1110" s="79" t="n">
        <f aca="false">B1110*$AI$23/$AI$1110</f>
        <v>30409.8013245033</v>
      </c>
      <c r="U1110" s="79" t="n">
        <f aca="false">C1110*$AI$23/$AI$1110</f>
        <v>60819.6026490066</v>
      </c>
      <c r="V1110" s="84"/>
      <c r="W1110" s="91" t="n">
        <v>0.22</v>
      </c>
      <c r="X1110" s="79" t="n">
        <f aca="false">F1110*$AI$23/$AI$1110</f>
        <v>15204.9006622517</v>
      </c>
      <c r="Y1110" s="79" t="n">
        <f aca="false">G1110*$AI$23/$AI$1110</f>
        <v>30409.8013245033</v>
      </c>
      <c r="Z1110" s="80"/>
      <c r="AA1110" s="91"/>
      <c r="AB1110" s="77" t="s">
        <v>39</v>
      </c>
      <c r="AC1110" s="79"/>
      <c r="AD1110" s="105"/>
      <c r="AE1110" s="91" t="n">
        <v>0.21</v>
      </c>
      <c r="AF1110" s="79" t="n">
        <f aca="false">N1110*$AI$23/$AI$1110</f>
        <v>15204.9006622517</v>
      </c>
      <c r="AG1110" s="79" t="n">
        <f aca="false">O1110*$AI$23/$AI$1110</f>
        <v>30409.8013245033</v>
      </c>
      <c r="AH1110" s="1" t="n">
        <f aca="false">IF(AC1108="But Not Over",Y1105,"")</f>
        <v>1962</v>
      </c>
      <c r="AI1110" s="81" t="n">
        <f aca="false">IF(AC1108="But Not Over",VLOOKUP(AH1110,'CPI Data'!$A$19:$N$117,14),"")</f>
        <v>30.2</v>
      </c>
    </row>
    <row r="1111" customFormat="false" ht="12" hidden="false" customHeight="false" outlineLevel="0" collapsed="false">
      <c r="A1111" s="91" t="n">
        <v>0.26</v>
      </c>
      <c r="B1111" s="95" t="n">
        <v>8000</v>
      </c>
      <c r="C1111" s="95" t="n">
        <v>12000</v>
      </c>
      <c r="D1111" s="95"/>
      <c r="E1111" s="91" t="n">
        <v>0.26</v>
      </c>
      <c r="F1111" s="95" t="n">
        <v>4000</v>
      </c>
      <c r="G1111" s="95" t="n">
        <v>6000</v>
      </c>
      <c r="H1111" s="102"/>
      <c r="I1111" s="91"/>
      <c r="J1111" s="126" t="s">
        <v>9</v>
      </c>
      <c r="K1111" s="95"/>
      <c r="L1111" s="104"/>
      <c r="M1111" s="91" t="n">
        <v>0.24</v>
      </c>
      <c r="N1111" s="95" t="n">
        <v>4000</v>
      </c>
      <c r="O1111" s="95" t="n">
        <v>6000</v>
      </c>
      <c r="S1111" s="91" t="n">
        <v>0.26</v>
      </c>
      <c r="T1111" s="79" t="n">
        <f aca="false">B1111*$AI$23/$AI$1110</f>
        <v>60819.6026490066</v>
      </c>
      <c r="U1111" s="79" t="n">
        <f aca="false">C1111*$AI$23/$AI$1110</f>
        <v>91229.4039735099</v>
      </c>
      <c r="V1111" s="84"/>
      <c r="W1111" s="91" t="n">
        <v>0.26</v>
      </c>
      <c r="X1111" s="79" t="n">
        <f aca="false">F1111*$AI$23/$AI$1110</f>
        <v>30409.8013245033</v>
      </c>
      <c r="Y1111" s="79" t="n">
        <f aca="false">G1111*$AI$23/$AI$1110</f>
        <v>45614.701986755</v>
      </c>
      <c r="Z1111" s="80"/>
      <c r="AA1111" s="91"/>
      <c r="AB1111" s="77" t="s">
        <v>9</v>
      </c>
      <c r="AC1111" s="79"/>
      <c r="AD1111" s="105"/>
      <c r="AE1111" s="91" t="n">
        <v>0.24</v>
      </c>
      <c r="AF1111" s="79" t="n">
        <f aca="false">N1111*$AI$23/$AI$1110</f>
        <v>30409.8013245033</v>
      </c>
      <c r="AG1111" s="79" t="n">
        <f aca="false">O1111*$AI$23/$AI$1110</f>
        <v>45614.701986755</v>
      </c>
      <c r="AH1111" s="1" t="str">
        <f aca="false">IF(AC1109="But Not Over",Y1106,"")</f>
        <v/>
      </c>
      <c r="AI1111" s="81" t="str">
        <f aca="false">IF(AC1109="But Not Over",VLOOKUP(AH1111,'CPI Data'!$A$19:$N$117,14),"")</f>
        <v/>
      </c>
    </row>
    <row r="1112" customFormat="false" ht="12" hidden="false" customHeight="false" outlineLevel="0" collapsed="false">
      <c r="A1112" s="91" t="n">
        <v>0.3</v>
      </c>
      <c r="B1112" s="95" t="n">
        <v>12000</v>
      </c>
      <c r="C1112" s="95" t="n">
        <v>16000</v>
      </c>
      <c r="D1112" s="95"/>
      <c r="E1112" s="91" t="n">
        <v>0.3</v>
      </c>
      <c r="F1112" s="95" t="n">
        <v>6000</v>
      </c>
      <c r="G1112" s="95" t="n">
        <v>8000</v>
      </c>
      <c r="H1112" s="102"/>
      <c r="I1112" s="91"/>
      <c r="J1112" s="95"/>
      <c r="K1112" s="95"/>
      <c r="L1112" s="104"/>
      <c r="M1112" s="91" t="n">
        <v>0.26</v>
      </c>
      <c r="N1112" s="95" t="n">
        <v>6000</v>
      </c>
      <c r="O1112" s="95" t="n">
        <v>8000</v>
      </c>
      <c r="S1112" s="91" t="n">
        <v>0.3</v>
      </c>
      <c r="T1112" s="79" t="n">
        <f aca="false">B1112*$AI$23/$AI$1110</f>
        <v>91229.4039735099</v>
      </c>
      <c r="U1112" s="79" t="n">
        <f aca="false">C1112*$AI$23/$AI$1110</f>
        <v>121639.205298013</v>
      </c>
      <c r="V1112" s="84"/>
      <c r="W1112" s="91" t="n">
        <v>0.3</v>
      </c>
      <c r="X1112" s="79" t="n">
        <f aca="false">F1112*$AI$23/$AI$1110</f>
        <v>45614.701986755</v>
      </c>
      <c r="Y1112" s="79" t="n">
        <f aca="false">G1112*$AI$23/$AI$1110</f>
        <v>60819.6026490066</v>
      </c>
      <c r="Z1112" s="80"/>
      <c r="AA1112" s="91"/>
      <c r="AB1112" s="79"/>
      <c r="AC1112" s="79"/>
      <c r="AD1112" s="105"/>
      <c r="AE1112" s="91" t="n">
        <v>0.26</v>
      </c>
      <c r="AF1112" s="79" t="n">
        <f aca="false">N1112*$AI$23/$AI$1110</f>
        <v>45614.701986755</v>
      </c>
      <c r="AG1112" s="79" t="n">
        <f aca="false">O1112*$AI$23/$AI$1110</f>
        <v>60819.6026490066</v>
      </c>
      <c r="AH1112" s="1" t="str">
        <f aca="false">IF(AC1110="But Not Over",Y1107,"")</f>
        <v/>
      </c>
      <c r="AI1112" s="81" t="str">
        <f aca="false">IF(AC1110="But Not Over",VLOOKUP(AH1112,'CPI Data'!$A$19:$N$117,14),"")</f>
        <v/>
      </c>
    </row>
    <row r="1113" customFormat="false" ht="12" hidden="false" customHeight="false" outlineLevel="0" collapsed="false">
      <c r="A1113" s="91" t="n">
        <v>0.34</v>
      </c>
      <c r="B1113" s="95" t="n">
        <v>16000</v>
      </c>
      <c r="C1113" s="95" t="n">
        <v>20000</v>
      </c>
      <c r="D1113" s="95"/>
      <c r="E1113" s="91" t="n">
        <v>0.34</v>
      </c>
      <c r="F1113" s="95" t="n">
        <v>8000</v>
      </c>
      <c r="G1113" s="95" t="n">
        <v>10000</v>
      </c>
      <c r="H1113" s="102"/>
      <c r="I1113" s="91"/>
      <c r="J1113" s="95"/>
      <c r="K1113" s="95"/>
      <c r="L1113" s="104"/>
      <c r="M1113" s="91" t="n">
        <v>0.3</v>
      </c>
      <c r="N1113" s="95" t="n">
        <v>8000</v>
      </c>
      <c r="O1113" s="95" t="n">
        <v>10000</v>
      </c>
      <c r="S1113" s="91" t="n">
        <v>0.34</v>
      </c>
      <c r="T1113" s="79" t="n">
        <f aca="false">B1113*$AI$23/$AI$1110</f>
        <v>121639.205298013</v>
      </c>
      <c r="U1113" s="79" t="n">
        <f aca="false">C1113*$AI$23/$AI$1110</f>
        <v>152049.006622517</v>
      </c>
      <c r="V1113" s="84"/>
      <c r="W1113" s="91" t="n">
        <v>0.34</v>
      </c>
      <c r="X1113" s="79" t="n">
        <f aca="false">F1113*$AI$23/$AI$1110</f>
        <v>60819.6026490066</v>
      </c>
      <c r="Y1113" s="79" t="n">
        <f aca="false">G1113*$AI$23/$AI$1110</f>
        <v>76024.5033112583</v>
      </c>
      <c r="Z1113" s="80"/>
      <c r="AA1113" s="91"/>
      <c r="AB1113" s="79"/>
      <c r="AC1113" s="79"/>
      <c r="AD1113" s="105"/>
      <c r="AE1113" s="91" t="n">
        <v>0.3</v>
      </c>
      <c r="AF1113" s="79" t="n">
        <f aca="false">N1113*$AI$23/$AI$1110</f>
        <v>60819.6026490066</v>
      </c>
      <c r="AG1113" s="79" t="n">
        <f aca="false">O1113*$AI$23/$AI$1110</f>
        <v>76024.5033112583</v>
      </c>
      <c r="AH1113" s="1" t="str">
        <f aca="false">IF(AC1111="But Not Over",Y1108,"")</f>
        <v/>
      </c>
      <c r="AI1113" s="81" t="str">
        <f aca="false">IF(AC1111="But Not Over",VLOOKUP(AH1113,'CPI Data'!$A$19:$N$117,14),"")</f>
        <v/>
      </c>
    </row>
    <row r="1114" customFormat="false" ht="12" hidden="false" customHeight="false" outlineLevel="0" collapsed="false">
      <c r="A1114" s="91" t="n">
        <v>0.38</v>
      </c>
      <c r="B1114" s="95" t="n">
        <v>20000</v>
      </c>
      <c r="C1114" s="95" t="n">
        <v>24000</v>
      </c>
      <c r="D1114" s="95"/>
      <c r="E1114" s="91" t="n">
        <v>0.38</v>
      </c>
      <c r="F1114" s="95" t="n">
        <v>10000</v>
      </c>
      <c r="G1114" s="95" t="n">
        <v>12000</v>
      </c>
      <c r="H1114" s="102"/>
      <c r="I1114" s="91"/>
      <c r="J1114" s="95"/>
      <c r="K1114" s="95"/>
      <c r="L1114" s="104"/>
      <c r="M1114" s="91" t="n">
        <v>0.32</v>
      </c>
      <c r="N1114" s="95" t="n">
        <v>10000</v>
      </c>
      <c r="O1114" s="95" t="n">
        <v>12000</v>
      </c>
      <c r="S1114" s="91" t="n">
        <v>0.38</v>
      </c>
      <c r="T1114" s="79" t="n">
        <f aca="false">B1114*$AI$23/$AI$1110</f>
        <v>152049.006622517</v>
      </c>
      <c r="U1114" s="79" t="n">
        <f aca="false">C1114*$AI$23/$AI$1110</f>
        <v>182458.80794702</v>
      </c>
      <c r="V1114" s="84"/>
      <c r="W1114" s="91" t="n">
        <v>0.38</v>
      </c>
      <c r="X1114" s="79" t="n">
        <f aca="false">F1114*$AI$23/$AI$1110</f>
        <v>76024.5033112583</v>
      </c>
      <c r="Y1114" s="79" t="n">
        <f aca="false">G1114*$AI$23/$AI$1110</f>
        <v>91229.4039735099</v>
      </c>
      <c r="Z1114" s="80"/>
      <c r="AA1114" s="91"/>
      <c r="AB1114" s="79"/>
      <c r="AC1114" s="79"/>
      <c r="AD1114" s="105"/>
      <c r="AE1114" s="91" t="n">
        <v>0.32</v>
      </c>
      <c r="AF1114" s="79" t="n">
        <f aca="false">N1114*$AI$23/$AI$1110</f>
        <v>76024.5033112583</v>
      </c>
      <c r="AG1114" s="79" t="n">
        <f aca="false">O1114*$AI$23/$AI$1110</f>
        <v>91229.4039735099</v>
      </c>
      <c r="AH1114" s="1" t="str">
        <f aca="false">IF(AC1112="But Not Over",Y1109,"")</f>
        <v/>
      </c>
      <c r="AI1114" s="81" t="str">
        <f aca="false">IF(AC1112="But Not Over",VLOOKUP(AH1114,'CPI Data'!$A$19:$N$117,14),"")</f>
        <v/>
      </c>
    </row>
    <row r="1115" customFormat="false" ht="12" hidden="false" customHeight="false" outlineLevel="0" collapsed="false">
      <c r="A1115" s="91" t="n">
        <v>0.43</v>
      </c>
      <c r="B1115" s="95" t="n">
        <v>24000</v>
      </c>
      <c r="C1115" s="95" t="n">
        <v>28000</v>
      </c>
      <c r="D1115" s="95"/>
      <c r="E1115" s="91" t="n">
        <v>0.43</v>
      </c>
      <c r="F1115" s="95" t="n">
        <v>12000</v>
      </c>
      <c r="G1115" s="95" t="n">
        <v>14000</v>
      </c>
      <c r="H1115" s="102"/>
      <c r="I1115" s="91"/>
      <c r="J1115" s="95"/>
      <c r="K1115" s="95"/>
      <c r="L1115" s="104"/>
      <c r="M1115" s="91" t="n">
        <v>0.36</v>
      </c>
      <c r="N1115" s="95" t="n">
        <v>12000</v>
      </c>
      <c r="O1115" s="95" t="n">
        <v>14000</v>
      </c>
      <c r="S1115" s="91" t="n">
        <v>0.43</v>
      </c>
      <c r="T1115" s="79" t="n">
        <f aca="false">B1115*$AI$23/$AI$1110</f>
        <v>182458.80794702</v>
      </c>
      <c r="U1115" s="79" t="n">
        <f aca="false">C1115*$AI$23/$AI$1110</f>
        <v>212868.609271523</v>
      </c>
      <c r="V1115" s="84"/>
      <c r="W1115" s="91" t="n">
        <v>0.43</v>
      </c>
      <c r="X1115" s="79" t="n">
        <f aca="false">F1115*$AI$23/$AI$1110</f>
        <v>91229.4039735099</v>
      </c>
      <c r="Y1115" s="79" t="n">
        <f aca="false">G1115*$AI$23/$AI$1110</f>
        <v>106434.304635762</v>
      </c>
      <c r="Z1115" s="80"/>
      <c r="AA1115" s="91"/>
      <c r="AB1115" s="79"/>
      <c r="AC1115" s="79"/>
      <c r="AD1115" s="105"/>
      <c r="AE1115" s="91" t="n">
        <v>0.36</v>
      </c>
      <c r="AF1115" s="79" t="n">
        <f aca="false">N1115*$AI$23/$AI$1110</f>
        <v>91229.4039735099</v>
      </c>
      <c r="AG1115" s="79" t="n">
        <f aca="false">O1115*$AI$23/$AI$1110</f>
        <v>106434.304635762</v>
      </c>
      <c r="AH1115" s="1" t="str">
        <f aca="false">IF(AC1113="But Not Over",Y1110,"")</f>
        <v/>
      </c>
      <c r="AI1115" s="81" t="str">
        <f aca="false">IF(AC1113="But Not Over",VLOOKUP(AH1115,'CPI Data'!$A$19:$N$117,14),"")</f>
        <v/>
      </c>
    </row>
    <row r="1116" customFormat="false" ht="12" hidden="false" customHeight="false" outlineLevel="0" collapsed="false">
      <c r="A1116" s="91" t="n">
        <v>0.47</v>
      </c>
      <c r="B1116" s="95" t="n">
        <v>28000</v>
      </c>
      <c r="C1116" s="95" t="n">
        <v>32000</v>
      </c>
      <c r="D1116" s="95"/>
      <c r="E1116" s="91" t="n">
        <v>0.47</v>
      </c>
      <c r="F1116" s="95" t="n">
        <v>14000</v>
      </c>
      <c r="G1116" s="95" t="n">
        <v>16000</v>
      </c>
      <c r="H1116" s="102"/>
      <c r="I1116" s="91"/>
      <c r="J1116" s="95"/>
      <c r="K1116" s="95"/>
      <c r="L1116" s="104"/>
      <c r="M1116" s="91" t="n">
        <v>0.39</v>
      </c>
      <c r="N1116" s="95" t="n">
        <v>14000</v>
      </c>
      <c r="O1116" s="95" t="n">
        <v>16000</v>
      </c>
      <c r="S1116" s="91" t="n">
        <v>0.47</v>
      </c>
      <c r="T1116" s="79" t="n">
        <f aca="false">B1116*$AI$23/$AI$1110</f>
        <v>212868.609271523</v>
      </c>
      <c r="U1116" s="79" t="n">
        <f aca="false">C1116*$AI$23/$AI$1110</f>
        <v>243278.410596026</v>
      </c>
      <c r="V1116" s="84"/>
      <c r="W1116" s="91" t="n">
        <v>0.47</v>
      </c>
      <c r="X1116" s="79" t="n">
        <f aca="false">F1116*$AI$23/$AI$1110</f>
        <v>106434.304635762</v>
      </c>
      <c r="Y1116" s="79" t="n">
        <f aca="false">G1116*$AI$23/$AI$1110</f>
        <v>121639.205298013</v>
      </c>
      <c r="Z1116" s="80"/>
      <c r="AA1116" s="91"/>
      <c r="AB1116" s="79"/>
      <c r="AC1116" s="79"/>
      <c r="AD1116" s="105"/>
      <c r="AE1116" s="91" t="n">
        <v>0.39</v>
      </c>
      <c r="AF1116" s="79" t="n">
        <f aca="false">N1116*$AI$23/$AI$1110</f>
        <v>106434.304635762</v>
      </c>
      <c r="AG1116" s="79" t="n">
        <f aca="false">O1116*$AI$23/$AI$1110</f>
        <v>121639.205298013</v>
      </c>
      <c r="AH1116" s="1" t="str">
        <f aca="false">IF(AC1114="But Not Over",Y1111,"")</f>
        <v/>
      </c>
      <c r="AI1116" s="81" t="str">
        <f aca="false">IF(AC1114="But Not Over",VLOOKUP(AH1116,'CPI Data'!$A$19:$N$117,14),"")</f>
        <v/>
      </c>
    </row>
    <row r="1117" customFormat="false" ht="12" hidden="false" customHeight="false" outlineLevel="0" collapsed="false">
      <c r="A1117" s="91" t="n">
        <v>0.5</v>
      </c>
      <c r="B1117" s="95" t="n">
        <v>32000</v>
      </c>
      <c r="C1117" s="95" t="n">
        <v>36000</v>
      </c>
      <c r="D1117" s="95"/>
      <c r="E1117" s="91" t="n">
        <v>0.5</v>
      </c>
      <c r="F1117" s="95" t="n">
        <v>16000</v>
      </c>
      <c r="G1117" s="95" t="n">
        <v>18000</v>
      </c>
      <c r="H1117" s="102"/>
      <c r="I1117" s="91"/>
      <c r="J1117" s="95"/>
      <c r="K1117" s="95"/>
      <c r="L1117" s="104"/>
      <c r="M1117" s="91" t="n">
        <v>0.42</v>
      </c>
      <c r="N1117" s="95" t="n">
        <v>16000</v>
      </c>
      <c r="O1117" s="95" t="n">
        <v>18000</v>
      </c>
      <c r="S1117" s="91" t="n">
        <v>0.5</v>
      </c>
      <c r="T1117" s="79" t="n">
        <f aca="false">B1117*$AI$23/$AI$1110</f>
        <v>243278.410596026</v>
      </c>
      <c r="U1117" s="79" t="n">
        <f aca="false">C1117*$AI$23/$AI$1110</f>
        <v>273688.21192053</v>
      </c>
      <c r="V1117" s="84"/>
      <c r="W1117" s="91" t="n">
        <v>0.5</v>
      </c>
      <c r="X1117" s="79" t="n">
        <f aca="false">F1117*$AI$23/$AI$1110</f>
        <v>121639.205298013</v>
      </c>
      <c r="Y1117" s="79" t="n">
        <f aca="false">G1117*$AI$23/$AI$1110</f>
        <v>136844.105960265</v>
      </c>
      <c r="Z1117" s="80"/>
      <c r="AA1117" s="91"/>
      <c r="AB1117" s="79"/>
      <c r="AC1117" s="79"/>
      <c r="AD1117" s="105"/>
      <c r="AE1117" s="91" t="n">
        <v>0.42</v>
      </c>
      <c r="AF1117" s="79" t="n">
        <f aca="false">N1117*$AI$23/$AI$1110</f>
        <v>121639.205298013</v>
      </c>
      <c r="AG1117" s="79" t="n">
        <f aca="false">O1117*$AI$23/$AI$1110</f>
        <v>136844.105960265</v>
      </c>
      <c r="AH1117" s="1" t="str">
        <f aca="false">IF(AC1115="But Not Over",Y1112,"")</f>
        <v/>
      </c>
      <c r="AI1117" s="81" t="str">
        <f aca="false">IF(AC1115="But Not Over",VLOOKUP(AH1117,'CPI Data'!$A$19:$N$117,14),"")</f>
        <v/>
      </c>
    </row>
    <row r="1118" customFormat="false" ht="12" hidden="false" customHeight="false" outlineLevel="0" collapsed="false">
      <c r="A1118" s="91" t="n">
        <v>0.53</v>
      </c>
      <c r="B1118" s="95" t="n">
        <v>36000</v>
      </c>
      <c r="C1118" s="95" t="n">
        <v>40000</v>
      </c>
      <c r="D1118" s="95"/>
      <c r="E1118" s="91" t="n">
        <v>0.53</v>
      </c>
      <c r="F1118" s="95" t="n">
        <v>18000</v>
      </c>
      <c r="G1118" s="95" t="n">
        <v>20000</v>
      </c>
      <c r="H1118" s="102"/>
      <c r="I1118" s="91"/>
      <c r="J1118" s="95"/>
      <c r="K1118" s="95"/>
      <c r="L1118" s="104"/>
      <c r="M1118" s="91" t="n">
        <v>0.43</v>
      </c>
      <c r="N1118" s="95" t="n">
        <v>18000</v>
      </c>
      <c r="O1118" s="95" t="n">
        <v>20000</v>
      </c>
      <c r="S1118" s="91" t="n">
        <v>0.53</v>
      </c>
      <c r="T1118" s="79" t="n">
        <f aca="false">B1118*$AI$23/$AI$1110</f>
        <v>273688.21192053</v>
      </c>
      <c r="U1118" s="79" t="n">
        <f aca="false">C1118*$AI$23/$AI$1110</f>
        <v>304098.013245033</v>
      </c>
      <c r="V1118" s="84"/>
      <c r="W1118" s="91" t="n">
        <v>0.53</v>
      </c>
      <c r="X1118" s="79" t="n">
        <f aca="false">F1118*$AI$23/$AI$1110</f>
        <v>136844.105960265</v>
      </c>
      <c r="Y1118" s="79" t="n">
        <f aca="false">G1118*$AI$23/$AI$1110</f>
        <v>152049.006622517</v>
      </c>
      <c r="Z1118" s="80"/>
      <c r="AA1118" s="91"/>
      <c r="AB1118" s="79"/>
      <c r="AC1118" s="79"/>
      <c r="AD1118" s="105"/>
      <c r="AE1118" s="91" t="n">
        <v>0.43</v>
      </c>
      <c r="AF1118" s="79" t="n">
        <f aca="false">N1118*$AI$23/$AI$1110</f>
        <v>136844.105960265</v>
      </c>
      <c r="AG1118" s="79" t="n">
        <f aca="false">O1118*$AI$23/$AI$1110</f>
        <v>152049.006622517</v>
      </c>
      <c r="AH1118" s="1" t="str">
        <f aca="false">IF(AC1116="But Not Over",Y1113,"")</f>
        <v/>
      </c>
      <c r="AI1118" s="81" t="str">
        <f aca="false">IF(AC1116="But Not Over",VLOOKUP(AH1118,'CPI Data'!$A$19:$N$117,14),"")</f>
        <v/>
      </c>
    </row>
    <row r="1119" customFormat="false" ht="12" hidden="false" customHeight="false" outlineLevel="0" collapsed="false">
      <c r="A1119" s="91" t="n">
        <v>0.56</v>
      </c>
      <c r="B1119" s="95" t="n">
        <v>40000</v>
      </c>
      <c r="C1119" s="95" t="n">
        <v>44000</v>
      </c>
      <c r="D1119" s="95"/>
      <c r="E1119" s="91" t="n">
        <v>0.56</v>
      </c>
      <c r="F1119" s="95" t="n">
        <v>20000</v>
      </c>
      <c r="G1119" s="95" t="n">
        <v>22000</v>
      </c>
      <c r="H1119" s="102"/>
      <c r="I1119" s="91"/>
      <c r="J1119" s="95"/>
      <c r="K1119" s="95"/>
      <c r="L1119" s="104"/>
      <c r="M1119" s="91" t="n">
        <v>0.47</v>
      </c>
      <c r="N1119" s="95" t="n">
        <v>20000</v>
      </c>
      <c r="O1119" s="95" t="n">
        <v>22000</v>
      </c>
      <c r="S1119" s="91" t="n">
        <v>0.56</v>
      </c>
      <c r="T1119" s="79" t="n">
        <f aca="false">B1119*$AI$23/$AI$1110</f>
        <v>304098.013245033</v>
      </c>
      <c r="U1119" s="79" t="n">
        <f aca="false">C1119*$AI$23/$AI$1110</f>
        <v>334507.814569536</v>
      </c>
      <c r="V1119" s="84"/>
      <c r="W1119" s="91" t="n">
        <v>0.56</v>
      </c>
      <c r="X1119" s="79" t="n">
        <f aca="false">F1119*$AI$23/$AI$1110</f>
        <v>152049.006622517</v>
      </c>
      <c r="Y1119" s="79" t="n">
        <f aca="false">G1119*$AI$23/$AI$1110</f>
        <v>167253.907284768</v>
      </c>
      <c r="Z1119" s="80"/>
      <c r="AA1119" s="91"/>
      <c r="AB1119" s="79"/>
      <c r="AC1119" s="79"/>
      <c r="AD1119" s="105"/>
      <c r="AE1119" s="91" t="n">
        <v>0.47</v>
      </c>
      <c r="AF1119" s="79" t="n">
        <f aca="false">N1119*$AI$23/$AI$1110</f>
        <v>152049.006622517</v>
      </c>
      <c r="AG1119" s="79" t="n">
        <f aca="false">O1119*$AI$23/$AI$1110</f>
        <v>167253.907284768</v>
      </c>
      <c r="AH1119" s="1" t="str">
        <f aca="false">IF(AC1117="But Not Over",Y1114,"")</f>
        <v/>
      </c>
      <c r="AI1119" s="81" t="str">
        <f aca="false">IF(AC1117="But Not Over",VLOOKUP(AH1119,'CPI Data'!$A$19:$N$117,14),"")</f>
        <v/>
      </c>
    </row>
    <row r="1120" customFormat="false" ht="12" hidden="false" customHeight="false" outlineLevel="0" collapsed="false">
      <c r="A1120" s="91" t="n">
        <v>0.59</v>
      </c>
      <c r="B1120" s="95" t="n">
        <v>44000</v>
      </c>
      <c r="C1120" s="95" t="n">
        <v>52000</v>
      </c>
      <c r="D1120" s="95"/>
      <c r="E1120" s="91" t="n">
        <v>0.59</v>
      </c>
      <c r="F1120" s="95" t="n">
        <v>22000</v>
      </c>
      <c r="G1120" s="95" t="n">
        <v>26000</v>
      </c>
      <c r="H1120" s="102"/>
      <c r="I1120" s="91"/>
      <c r="J1120" s="95"/>
      <c r="K1120" s="95"/>
      <c r="L1120" s="104"/>
      <c r="M1120" s="91" t="n">
        <v>0.49</v>
      </c>
      <c r="N1120" s="95" t="n">
        <v>22000</v>
      </c>
      <c r="O1120" s="95" t="n">
        <v>24000</v>
      </c>
      <c r="S1120" s="91" t="n">
        <v>0.59</v>
      </c>
      <c r="T1120" s="79" t="n">
        <f aca="false">B1120*$AI$23/$AI$1110</f>
        <v>334507.814569536</v>
      </c>
      <c r="U1120" s="79" t="n">
        <f aca="false">C1120*$AI$23/$AI$1110</f>
        <v>395327.417218543</v>
      </c>
      <c r="V1120" s="84"/>
      <c r="W1120" s="91" t="n">
        <v>0.59</v>
      </c>
      <c r="X1120" s="79" t="n">
        <f aca="false">F1120*$AI$23/$AI$1110</f>
        <v>167253.907284768</v>
      </c>
      <c r="Y1120" s="79" t="n">
        <f aca="false">G1120*$AI$23/$AI$1110</f>
        <v>197663.708609272</v>
      </c>
      <c r="Z1120" s="80"/>
      <c r="AA1120" s="91"/>
      <c r="AB1120" s="79"/>
      <c r="AC1120" s="79"/>
      <c r="AD1120" s="105"/>
      <c r="AE1120" s="91" t="n">
        <v>0.49</v>
      </c>
      <c r="AF1120" s="79" t="n">
        <f aca="false">N1120*$AI$23/$AI$1110</f>
        <v>167253.907284768</v>
      </c>
      <c r="AG1120" s="79" t="n">
        <f aca="false">O1120*$AI$23/$AI$1110</f>
        <v>182458.80794702</v>
      </c>
      <c r="AH1120" s="1" t="str">
        <f aca="false">IF(AC1118="But Not Over",Y1115,"")</f>
        <v/>
      </c>
      <c r="AI1120" s="81" t="str">
        <f aca="false">IF(AC1118="But Not Over",VLOOKUP(AH1120,'CPI Data'!$A$19:$N$117,14),"")</f>
        <v/>
      </c>
    </row>
    <row r="1121" customFormat="false" ht="12" hidden="false" customHeight="false" outlineLevel="0" collapsed="false">
      <c r="A1121" s="91" t="n">
        <v>0.62</v>
      </c>
      <c r="B1121" s="95" t="n">
        <v>52000</v>
      </c>
      <c r="C1121" s="92" t="n">
        <v>64000</v>
      </c>
      <c r="D1121" s="92"/>
      <c r="E1121" s="91" t="n">
        <v>0.62</v>
      </c>
      <c r="F1121" s="95" t="n">
        <v>26000</v>
      </c>
      <c r="G1121" s="92" t="n">
        <v>32000</v>
      </c>
      <c r="H1121" s="102"/>
      <c r="I1121" s="91"/>
      <c r="J1121" s="95"/>
      <c r="K1121" s="92"/>
      <c r="L1121" s="103"/>
      <c r="M1121" s="91" t="n">
        <v>0.52</v>
      </c>
      <c r="N1121" s="95" t="n">
        <v>24000</v>
      </c>
      <c r="O1121" s="95" t="n">
        <v>28000</v>
      </c>
      <c r="S1121" s="91" t="n">
        <v>0.62</v>
      </c>
      <c r="T1121" s="79" t="n">
        <f aca="false">B1121*$AI$23/$AI$1110</f>
        <v>395327.417218543</v>
      </c>
      <c r="U1121" s="79" t="n">
        <f aca="false">C1121*$AI$23/$AI$1110</f>
        <v>486556.821192053</v>
      </c>
      <c r="W1121" s="91" t="n">
        <v>0.62</v>
      </c>
      <c r="X1121" s="79" t="n">
        <f aca="false">F1121*$AI$23/$AI$1110</f>
        <v>197663.708609272</v>
      </c>
      <c r="Y1121" s="79" t="n">
        <f aca="false">G1121*$AI$23/$AI$1110</f>
        <v>243278.410596026</v>
      </c>
      <c r="Z1121" s="80"/>
      <c r="AA1121" s="91"/>
      <c r="AB1121" s="79"/>
      <c r="AD1121" s="98"/>
      <c r="AE1121" s="91" t="n">
        <v>0.52</v>
      </c>
      <c r="AF1121" s="79" t="n">
        <f aca="false">N1121*$AI$23/$AI$1110</f>
        <v>182458.80794702</v>
      </c>
      <c r="AG1121" s="79" t="n">
        <f aca="false">O1121*$AI$23/$AI$1110</f>
        <v>212868.609271523</v>
      </c>
      <c r="AH1121" s="1" t="str">
        <f aca="false">IF(AC1119="But Not Over",Y1116,"")</f>
        <v/>
      </c>
      <c r="AI1121" s="81" t="str">
        <f aca="false">IF(AC1119="But Not Over",VLOOKUP(AH1121,'CPI Data'!$A$19:$N$117,14),"")</f>
        <v/>
      </c>
    </row>
    <row r="1122" customFormat="false" ht="12" hidden="false" customHeight="false" outlineLevel="0" collapsed="false">
      <c r="A1122" s="91" t="n">
        <v>0.65</v>
      </c>
      <c r="B1122" s="92" t="n">
        <v>64000</v>
      </c>
      <c r="C1122" s="92" t="n">
        <v>76000</v>
      </c>
      <c r="D1122" s="92"/>
      <c r="E1122" s="91" t="n">
        <v>0.65</v>
      </c>
      <c r="F1122" s="92" t="n">
        <v>32000</v>
      </c>
      <c r="G1122" s="92" t="n">
        <v>38000</v>
      </c>
      <c r="H1122" s="102"/>
      <c r="I1122" s="91"/>
      <c r="J1122" s="92"/>
      <c r="K1122" s="92"/>
      <c r="L1122" s="103"/>
      <c r="M1122" s="91" t="n">
        <v>0.54</v>
      </c>
      <c r="N1122" s="95" t="n">
        <v>28000</v>
      </c>
      <c r="O1122" s="92" t="n">
        <v>32000</v>
      </c>
      <c r="S1122" s="91" t="n">
        <v>0.65</v>
      </c>
      <c r="T1122" s="79" t="n">
        <f aca="false">B1122*$AI$23/$AI$1110</f>
        <v>486556.821192053</v>
      </c>
      <c r="U1122" s="79" t="n">
        <f aca="false">C1122*$AI$23/$AI$1110</f>
        <v>577786.225165563</v>
      </c>
      <c r="W1122" s="91" t="n">
        <v>0.65</v>
      </c>
      <c r="X1122" s="79" t="n">
        <f aca="false">F1122*$AI$23/$AI$1110</f>
        <v>243278.410596026</v>
      </c>
      <c r="Y1122" s="79" t="n">
        <f aca="false">G1122*$AI$23/$AI$1110</f>
        <v>288893.112582781</v>
      </c>
      <c r="Z1122" s="80"/>
      <c r="AA1122" s="91"/>
      <c r="AD1122" s="98"/>
      <c r="AE1122" s="91" t="n">
        <v>0.54</v>
      </c>
      <c r="AF1122" s="79" t="n">
        <f aca="false">N1122*$AI$23/$AI$1110</f>
        <v>212868.609271523</v>
      </c>
      <c r="AG1122" s="79" t="n">
        <f aca="false">O1122*$AI$23/$AI$1110</f>
        <v>243278.410596026</v>
      </c>
      <c r="AH1122" s="1" t="str">
        <f aca="false">IF(AC1120="But Not Over",Y1117,"")</f>
        <v/>
      </c>
      <c r="AI1122" s="81" t="str">
        <f aca="false">IF(AC1120="But Not Over",VLOOKUP(AH1122,'CPI Data'!$A$19:$N$117,14),"")</f>
        <v/>
      </c>
    </row>
    <row r="1123" customFormat="false" ht="12" hidden="false" customHeight="false" outlineLevel="0" collapsed="false">
      <c r="A1123" s="91" t="n">
        <v>0.69</v>
      </c>
      <c r="B1123" s="92" t="n">
        <v>76000</v>
      </c>
      <c r="C1123" s="92" t="n">
        <v>88000</v>
      </c>
      <c r="D1123" s="92"/>
      <c r="E1123" s="91" t="n">
        <v>0.69</v>
      </c>
      <c r="F1123" s="92" t="n">
        <v>38000</v>
      </c>
      <c r="G1123" s="92" t="n">
        <v>44000</v>
      </c>
      <c r="H1123" s="102"/>
      <c r="I1123" s="91"/>
      <c r="J1123" s="92"/>
      <c r="K1123" s="92"/>
      <c r="L1123" s="103"/>
      <c r="M1123" s="91" t="n">
        <v>0.58</v>
      </c>
      <c r="N1123" s="92" t="n">
        <v>32000</v>
      </c>
      <c r="O1123" s="92" t="n">
        <v>38000</v>
      </c>
      <c r="S1123" s="91" t="n">
        <v>0.69</v>
      </c>
      <c r="T1123" s="79" t="n">
        <f aca="false">B1123*$AI$23/$AI$1110</f>
        <v>577786.225165563</v>
      </c>
      <c r="U1123" s="79" t="n">
        <f aca="false">C1123*$AI$23/$AI$1110</f>
        <v>669015.629139073</v>
      </c>
      <c r="W1123" s="91" t="n">
        <v>0.69</v>
      </c>
      <c r="X1123" s="79" t="n">
        <f aca="false">F1123*$AI$23/$AI$1110</f>
        <v>288893.112582781</v>
      </c>
      <c r="Y1123" s="79" t="n">
        <f aca="false">G1123*$AI$23/$AI$1110</f>
        <v>334507.814569536</v>
      </c>
      <c r="Z1123" s="80"/>
      <c r="AA1123" s="91"/>
      <c r="AD1123" s="98"/>
      <c r="AE1123" s="91" t="n">
        <v>0.58</v>
      </c>
      <c r="AF1123" s="79" t="n">
        <f aca="false">N1123*$AI$23/$AI$1110</f>
        <v>243278.410596026</v>
      </c>
      <c r="AG1123" s="79" t="n">
        <f aca="false">O1123*$AI$23/$AI$1110</f>
        <v>288893.112582781</v>
      </c>
      <c r="AH1123" s="1" t="str">
        <f aca="false">IF(AC1121="But Not Over",Y1118,"")</f>
        <v/>
      </c>
      <c r="AI1123" s="81" t="str">
        <f aca="false">IF(AC1121="But Not Over",VLOOKUP(AH1123,'CPI Data'!$A$19:$N$117,14),"")</f>
        <v/>
      </c>
    </row>
    <row r="1124" customFormat="false" ht="12" hidden="false" customHeight="false" outlineLevel="0" collapsed="false">
      <c r="A1124" s="91" t="n">
        <v>0.72</v>
      </c>
      <c r="B1124" s="92" t="n">
        <v>88000</v>
      </c>
      <c r="C1124" s="92" t="n">
        <v>100000</v>
      </c>
      <c r="D1124" s="95"/>
      <c r="E1124" s="91" t="n">
        <v>0.72</v>
      </c>
      <c r="F1124" s="92" t="n">
        <v>44000</v>
      </c>
      <c r="G1124" s="92" t="n">
        <v>50000</v>
      </c>
      <c r="H1124" s="102"/>
      <c r="I1124" s="91"/>
      <c r="J1124" s="92"/>
      <c r="K1124" s="92"/>
      <c r="L1124" s="104"/>
      <c r="M1124" s="91" t="n">
        <v>0.62</v>
      </c>
      <c r="N1124" s="92" t="n">
        <v>38000</v>
      </c>
      <c r="O1124" s="92" t="n">
        <v>44000</v>
      </c>
      <c r="S1124" s="91" t="n">
        <v>0.72</v>
      </c>
      <c r="T1124" s="79" t="n">
        <f aca="false">B1124*$AI$23/$AI$1110</f>
        <v>669015.629139073</v>
      </c>
      <c r="U1124" s="79" t="n">
        <f aca="false">C1124*$AI$23/$AI$1110</f>
        <v>760245.033112583</v>
      </c>
      <c r="V1124" s="84"/>
      <c r="W1124" s="91" t="n">
        <v>0.72</v>
      </c>
      <c r="X1124" s="79" t="n">
        <f aca="false">F1124*$AI$23/$AI$1110</f>
        <v>334507.814569536</v>
      </c>
      <c r="Y1124" s="79" t="n">
        <f aca="false">G1124*$AI$23/$AI$1110</f>
        <v>380122.516556291</v>
      </c>
      <c r="Z1124" s="80"/>
      <c r="AA1124" s="91"/>
      <c r="AD1124" s="105"/>
      <c r="AE1124" s="91" t="n">
        <v>0.62</v>
      </c>
      <c r="AF1124" s="79" t="n">
        <f aca="false">N1124*$AI$23/$AI$1110</f>
        <v>288893.112582781</v>
      </c>
      <c r="AG1124" s="79" t="n">
        <f aca="false">O1124*$AI$23/$AI$1110</f>
        <v>334507.814569536</v>
      </c>
      <c r="AH1124" s="1" t="str">
        <f aca="false">IF(AC1122="But Not Over",Y1119,"")</f>
        <v/>
      </c>
      <c r="AI1124" s="81" t="str">
        <f aca="false">IF(AC1122="But Not Over",VLOOKUP(AH1124,'CPI Data'!$A$19:$N$117,14),"")</f>
        <v/>
      </c>
    </row>
    <row r="1125" customFormat="false" ht="12" hidden="false" customHeight="false" outlineLevel="0" collapsed="false">
      <c r="A1125" s="91" t="n">
        <v>0.75</v>
      </c>
      <c r="B1125" s="92" t="n">
        <v>100000</v>
      </c>
      <c r="C1125" s="92" t="n">
        <v>120000</v>
      </c>
      <c r="E1125" s="91" t="n">
        <v>0.75</v>
      </c>
      <c r="F1125" s="92" t="n">
        <v>50000</v>
      </c>
      <c r="G1125" s="92" t="n">
        <v>60000</v>
      </c>
      <c r="H1125" s="64"/>
      <c r="I1125" s="91"/>
      <c r="J1125" s="92"/>
      <c r="K1125" s="92"/>
      <c r="L1125" s="97"/>
      <c r="M1125" s="91" t="n">
        <v>0.66</v>
      </c>
      <c r="N1125" s="92" t="n">
        <v>44000</v>
      </c>
      <c r="O1125" s="92" t="n">
        <v>50000</v>
      </c>
      <c r="S1125" s="91" t="n">
        <v>0.75</v>
      </c>
      <c r="T1125" s="79" t="n">
        <f aca="false">B1125*$AI$23/$AI$1110</f>
        <v>760245.033112583</v>
      </c>
      <c r="U1125" s="79" t="n">
        <f aca="false">C1125*$AI$23/$AI$1110</f>
        <v>912294.039735099</v>
      </c>
      <c r="W1125" s="91" t="n">
        <v>0.75</v>
      </c>
      <c r="X1125" s="79" t="n">
        <f aca="false">F1125*$AI$23/$AI$1110</f>
        <v>380122.516556291</v>
      </c>
      <c r="Y1125" s="79" t="n">
        <f aca="false">G1125*$AI$23/$AI$1110</f>
        <v>456147.01986755</v>
      </c>
      <c r="Z1125" s="80"/>
      <c r="AA1125" s="91"/>
      <c r="AD1125" s="98"/>
      <c r="AE1125" s="91" t="n">
        <v>0.66</v>
      </c>
      <c r="AF1125" s="79" t="n">
        <f aca="false">N1125*$AI$23/$AI$1110</f>
        <v>334507.814569536</v>
      </c>
      <c r="AG1125" s="79" t="n">
        <f aca="false">O1125*$AI$23/$AI$1110</f>
        <v>380122.516556291</v>
      </c>
      <c r="AH1125" s="1" t="str">
        <f aca="false">IF(AC1123="But Not Over",Y1120,"")</f>
        <v/>
      </c>
      <c r="AI1125" s="81" t="str">
        <f aca="false">IF(AC1123="But Not Over",VLOOKUP(AH1125,'CPI Data'!$A$19:$N$117,14),"")</f>
        <v/>
      </c>
    </row>
    <row r="1126" customFormat="false" ht="12" hidden="false" customHeight="false" outlineLevel="0" collapsed="false">
      <c r="A1126" s="91" t="n">
        <v>0.78</v>
      </c>
      <c r="B1126" s="92" t="n">
        <v>120000</v>
      </c>
      <c r="C1126" s="92" t="n">
        <v>140000</v>
      </c>
      <c r="E1126" s="91" t="n">
        <v>0.78</v>
      </c>
      <c r="F1126" s="92" t="n">
        <v>60000</v>
      </c>
      <c r="G1126" s="92" t="n">
        <v>70000</v>
      </c>
      <c r="H1126" s="64"/>
      <c r="I1126" s="91"/>
      <c r="J1126" s="92"/>
      <c r="K1126" s="92"/>
      <c r="L1126" s="97"/>
      <c r="M1126" s="91" t="n">
        <v>0.68</v>
      </c>
      <c r="N1126" s="92" t="n">
        <v>50000</v>
      </c>
      <c r="O1126" s="92" t="n">
        <v>60000</v>
      </c>
      <c r="S1126" s="91" t="n">
        <v>0.78</v>
      </c>
      <c r="T1126" s="79" t="n">
        <f aca="false">B1126*$AI$23/$AI$1110</f>
        <v>912294.039735099</v>
      </c>
      <c r="U1126" s="125" t="n">
        <f aca="false">C1126*$AI$23/$AI$1110</f>
        <v>1064343.04635762</v>
      </c>
      <c r="W1126" s="91" t="n">
        <v>0.78</v>
      </c>
      <c r="X1126" s="79" t="n">
        <f aca="false">F1126*$AI$23/$AI$1110</f>
        <v>456147.01986755</v>
      </c>
      <c r="Y1126" s="79" t="n">
        <f aca="false">G1126*$AI$23/$AI$1110</f>
        <v>532171.523178808</v>
      </c>
      <c r="Z1126" s="80"/>
      <c r="AA1126" s="91"/>
      <c r="AD1126" s="98"/>
      <c r="AE1126" s="91" t="n">
        <v>0.68</v>
      </c>
      <c r="AF1126" s="79" t="n">
        <f aca="false">N1126*$AI$23/$AI$1110</f>
        <v>380122.516556291</v>
      </c>
      <c r="AG1126" s="79" t="n">
        <f aca="false">O1126*$AI$23/$AI$1110</f>
        <v>456147.01986755</v>
      </c>
      <c r="AH1126" s="1" t="str">
        <f aca="false">IF(AC1124="But Not Over",Y1121,"")</f>
        <v/>
      </c>
      <c r="AI1126" s="81" t="str">
        <f aca="false">IF(AC1124="But Not Over",VLOOKUP(AH1126,'CPI Data'!$A$19:$N$117,14),"")</f>
        <v/>
      </c>
    </row>
    <row r="1127" customFormat="false" ht="12" hidden="false" customHeight="false" outlineLevel="0" collapsed="false">
      <c r="A1127" s="91" t="n">
        <v>0.81</v>
      </c>
      <c r="B1127" s="92" t="n">
        <v>140000</v>
      </c>
      <c r="C1127" s="92" t="n">
        <v>160000</v>
      </c>
      <c r="E1127" s="91" t="n">
        <v>0.81</v>
      </c>
      <c r="F1127" s="92" t="n">
        <v>70000</v>
      </c>
      <c r="G1127" s="92" t="n">
        <v>80000</v>
      </c>
      <c r="H1127" s="64"/>
      <c r="I1127" s="91"/>
      <c r="J1127" s="92"/>
      <c r="K1127" s="92"/>
      <c r="L1127" s="97"/>
      <c r="M1127" s="91" t="n">
        <v>0.71</v>
      </c>
      <c r="N1127" s="92" t="n">
        <v>60000</v>
      </c>
      <c r="O1127" s="92" t="n">
        <v>70000</v>
      </c>
      <c r="S1127" s="91" t="n">
        <v>0.81</v>
      </c>
      <c r="T1127" s="79" t="n">
        <f aca="false">B1127*$AI$23/$AI$1110</f>
        <v>1064343.04635762</v>
      </c>
      <c r="U1127" s="125" t="n">
        <f aca="false">C1127*$AI$23/$AI$1110</f>
        <v>1216392.05298013</v>
      </c>
      <c r="W1127" s="91" t="n">
        <v>0.81</v>
      </c>
      <c r="X1127" s="79" t="n">
        <f aca="false">F1127*$AI$23/$AI$1110</f>
        <v>532171.523178808</v>
      </c>
      <c r="Y1127" s="79" t="n">
        <f aca="false">G1127*$AI$23/$AI$1110</f>
        <v>608196.026490066</v>
      </c>
      <c r="Z1127" s="80"/>
      <c r="AA1127" s="91"/>
      <c r="AD1127" s="98"/>
      <c r="AE1127" s="91" t="n">
        <v>0.71</v>
      </c>
      <c r="AF1127" s="79" t="n">
        <f aca="false">N1127*$AI$23/$AI$1110</f>
        <v>456147.01986755</v>
      </c>
      <c r="AG1127" s="79" t="n">
        <f aca="false">O1127*$AI$23/$AI$1110</f>
        <v>532171.523178808</v>
      </c>
      <c r="AH1127" s="1" t="str">
        <f aca="false">IF(AC1125="But Not Over",Y1122,"")</f>
        <v/>
      </c>
      <c r="AI1127" s="81" t="str">
        <f aca="false">IF(AC1125="But Not Over",VLOOKUP(AH1127,'CPI Data'!$A$19:$N$117,14),"")</f>
        <v/>
      </c>
    </row>
    <row r="1128" customFormat="false" ht="12" hidden="false" customHeight="false" outlineLevel="0" collapsed="false">
      <c r="A1128" s="91" t="n">
        <v>0.84</v>
      </c>
      <c r="B1128" s="92" t="n">
        <v>160000</v>
      </c>
      <c r="C1128" s="92" t="n">
        <v>180000</v>
      </c>
      <c r="E1128" s="91" t="n">
        <v>0.84</v>
      </c>
      <c r="F1128" s="92" t="n">
        <v>80000</v>
      </c>
      <c r="G1128" s="92" t="n">
        <v>90000</v>
      </c>
      <c r="H1128" s="64"/>
      <c r="I1128" s="91"/>
      <c r="J1128" s="92"/>
      <c r="K1128" s="92"/>
      <c r="L1128" s="97"/>
      <c r="M1128" s="91" t="n">
        <v>0.74</v>
      </c>
      <c r="N1128" s="92" t="n">
        <v>70000</v>
      </c>
      <c r="O1128" s="92" t="n">
        <v>80000</v>
      </c>
      <c r="S1128" s="91" t="n">
        <v>0.84</v>
      </c>
      <c r="T1128" s="79" t="n">
        <f aca="false">B1128*$AI$23/$AI$1110</f>
        <v>1216392.05298013</v>
      </c>
      <c r="U1128" s="125" t="n">
        <f aca="false">C1128*$AI$23/$AI$1110</f>
        <v>1368441.05960265</v>
      </c>
      <c r="W1128" s="91" t="n">
        <v>0.84</v>
      </c>
      <c r="X1128" s="79" t="n">
        <f aca="false">F1128*$AI$23/$AI$1110</f>
        <v>608196.026490066</v>
      </c>
      <c r="Y1128" s="79" t="n">
        <f aca="false">G1128*$AI$23/$AI$1110</f>
        <v>684220.529801325</v>
      </c>
      <c r="Z1128" s="80"/>
      <c r="AA1128" s="91"/>
      <c r="AD1128" s="98"/>
      <c r="AE1128" s="91" t="n">
        <v>0.74</v>
      </c>
      <c r="AF1128" s="79" t="n">
        <f aca="false">N1128*$AI$23/$AI$1110</f>
        <v>532171.523178808</v>
      </c>
      <c r="AG1128" s="79" t="n">
        <f aca="false">O1128*$AI$23/$AI$1110</f>
        <v>608196.026490066</v>
      </c>
      <c r="AH1128" s="1" t="str">
        <f aca="false">IF(AC1126="But Not Over",Y1123,"")</f>
        <v/>
      </c>
      <c r="AI1128" s="81" t="str">
        <f aca="false">IF(AC1126="But Not Over",VLOOKUP(AH1128,'CPI Data'!$A$19:$N$117,14),"")</f>
        <v/>
      </c>
    </row>
    <row r="1129" customFormat="false" ht="12" hidden="false" customHeight="false" outlineLevel="0" collapsed="false">
      <c r="A1129" s="91" t="n">
        <v>0.87</v>
      </c>
      <c r="B1129" s="92" t="n">
        <v>180000</v>
      </c>
      <c r="C1129" s="92" t="n">
        <v>200000</v>
      </c>
      <c r="E1129" s="91" t="n">
        <v>0.87</v>
      </c>
      <c r="F1129" s="92" t="n">
        <v>90000</v>
      </c>
      <c r="G1129" s="92" t="n">
        <v>100000</v>
      </c>
      <c r="H1129" s="64"/>
      <c r="I1129" s="91"/>
      <c r="J1129" s="92"/>
      <c r="K1129" s="92"/>
      <c r="L1129" s="97"/>
      <c r="M1129" s="91" t="n">
        <v>0.76</v>
      </c>
      <c r="N1129" s="92" t="n">
        <v>80000</v>
      </c>
      <c r="O1129" s="92" t="n">
        <v>90000</v>
      </c>
      <c r="S1129" s="91" t="n">
        <v>0.87</v>
      </c>
      <c r="T1129" s="79" t="n">
        <f aca="false">B1129*$AI$23/$AI$1110</f>
        <v>1368441.05960265</v>
      </c>
      <c r="U1129" s="125" t="n">
        <f aca="false">C1129*$AI$23/$AI$1110</f>
        <v>1520490.06622517</v>
      </c>
      <c r="W1129" s="91" t="n">
        <v>0.87</v>
      </c>
      <c r="X1129" s="79" t="n">
        <f aca="false">F1129*$AI$23/$AI$1110</f>
        <v>684220.529801325</v>
      </c>
      <c r="Y1129" s="79" t="n">
        <f aca="false">G1129*$AI$23/$AI$1110</f>
        <v>760245.033112583</v>
      </c>
      <c r="Z1129" s="80"/>
      <c r="AA1129" s="91"/>
      <c r="AD1129" s="98"/>
      <c r="AE1129" s="91" t="n">
        <v>0.76</v>
      </c>
      <c r="AF1129" s="79" t="n">
        <f aca="false">N1129*$AI$23/$AI$1110</f>
        <v>608196.026490066</v>
      </c>
      <c r="AG1129" s="79" t="n">
        <f aca="false">O1129*$AI$23/$AI$1110</f>
        <v>684220.529801325</v>
      </c>
      <c r="AH1129" s="1" t="str">
        <f aca="false">IF(AC1127="But Not Over",Y1124,"")</f>
        <v/>
      </c>
      <c r="AI1129" s="81" t="str">
        <f aca="false">IF(AC1127="But Not Over",VLOOKUP(AH1129,'CPI Data'!$A$19:$N$117,14),"")</f>
        <v/>
      </c>
    </row>
    <row r="1130" customFormat="false" ht="12" hidden="false" customHeight="false" outlineLevel="0" collapsed="false">
      <c r="A1130" s="91" t="n">
        <v>0.89</v>
      </c>
      <c r="B1130" s="92" t="n">
        <v>200000</v>
      </c>
      <c r="C1130" s="92" t="n">
        <v>300000</v>
      </c>
      <c r="E1130" s="91" t="n">
        <v>0.89</v>
      </c>
      <c r="F1130" s="92" t="n">
        <v>100000</v>
      </c>
      <c r="G1130" s="92" t="n">
        <v>150000</v>
      </c>
      <c r="H1130" s="64"/>
      <c r="I1130" s="91"/>
      <c r="J1130" s="92"/>
      <c r="K1130" s="92"/>
      <c r="L1130" s="97"/>
      <c r="M1130" s="91" t="n">
        <v>0.8</v>
      </c>
      <c r="N1130" s="92" t="n">
        <v>90000</v>
      </c>
      <c r="O1130" s="92" t="n">
        <v>100000</v>
      </c>
      <c r="S1130" s="91" t="n">
        <v>0.89</v>
      </c>
      <c r="T1130" s="79" t="n">
        <f aca="false">B1130*$AI$23/$AI$1110</f>
        <v>1520490.06622517</v>
      </c>
      <c r="U1130" s="125" t="n">
        <f aca="false">C1130*$AI$23/$AI$1110</f>
        <v>2280735.09933775</v>
      </c>
      <c r="W1130" s="91" t="n">
        <v>0.89</v>
      </c>
      <c r="X1130" s="79" t="n">
        <f aca="false">F1130*$AI$23/$AI$1110</f>
        <v>760245.033112583</v>
      </c>
      <c r="Y1130" s="79" t="n">
        <f aca="false">G1130*$AI$23/$AI$1110</f>
        <v>1140367.54966887</v>
      </c>
      <c r="Z1130" s="80"/>
      <c r="AA1130" s="91"/>
      <c r="AD1130" s="98"/>
      <c r="AE1130" s="91" t="n">
        <v>0.8</v>
      </c>
      <c r="AF1130" s="79" t="n">
        <f aca="false">N1130*$AI$23/$AI$1110</f>
        <v>684220.529801325</v>
      </c>
      <c r="AG1130" s="79" t="n">
        <f aca="false">O1130*$AI$23/$AI$1110</f>
        <v>760245.033112583</v>
      </c>
      <c r="AH1130" s="1" t="str">
        <f aca="false">IF(AC1128="But Not Over",Y1125,"")</f>
        <v/>
      </c>
      <c r="AI1130" s="81" t="str">
        <f aca="false">IF(AC1128="But Not Over",VLOOKUP(AH1130,'CPI Data'!$A$19:$N$117,14),"")</f>
        <v/>
      </c>
    </row>
    <row r="1131" customFormat="false" ht="12" hidden="false" customHeight="false" outlineLevel="0" collapsed="false">
      <c r="A1131" s="91" t="n">
        <v>0.9</v>
      </c>
      <c r="B1131" s="92" t="n">
        <v>300000</v>
      </c>
      <c r="C1131" s="92" t="n">
        <v>400000</v>
      </c>
      <c r="E1131" s="91" t="n">
        <v>0.9</v>
      </c>
      <c r="F1131" s="92" t="n">
        <v>150000</v>
      </c>
      <c r="G1131" s="92" t="n">
        <v>200000</v>
      </c>
      <c r="H1131" s="64"/>
      <c r="I1131" s="91"/>
      <c r="J1131" s="92"/>
      <c r="K1131" s="92"/>
      <c r="L1131" s="97"/>
      <c r="M1131" s="91" t="n">
        <v>0.83</v>
      </c>
      <c r="N1131" s="92" t="n">
        <v>100000</v>
      </c>
      <c r="O1131" s="92" t="n">
        <v>150000</v>
      </c>
      <c r="S1131" s="91" t="n">
        <v>0.9</v>
      </c>
      <c r="T1131" s="79" t="n">
        <f aca="false">B1131*$AI$23/$AI$1110</f>
        <v>2280735.09933775</v>
      </c>
      <c r="U1131" s="125" t="n">
        <f aca="false">C1131*$AI$23/$AI$1110</f>
        <v>3040980.13245033</v>
      </c>
      <c r="W1131" s="91" t="n">
        <v>0.9</v>
      </c>
      <c r="X1131" s="79" t="n">
        <f aca="false">F1131*$AI$23/$AI$1110</f>
        <v>1140367.54966887</v>
      </c>
      <c r="Y1131" s="79" t="n">
        <f aca="false">G1131*$AI$23/$AI$1110</f>
        <v>1520490.06622517</v>
      </c>
      <c r="Z1131" s="80"/>
      <c r="AA1131" s="91"/>
      <c r="AD1131" s="98"/>
      <c r="AE1131" s="91" t="n">
        <v>0.83</v>
      </c>
      <c r="AF1131" s="79" t="n">
        <f aca="false">N1131*$AI$23/$AI$1110</f>
        <v>760245.033112583</v>
      </c>
      <c r="AG1131" s="79" t="n">
        <f aca="false">O1131*$AI$23/$AI$1110</f>
        <v>1140367.54966887</v>
      </c>
      <c r="AH1131" s="1" t="str">
        <f aca="false">IF(AC1129="But Not Over",Y1126,"")</f>
        <v/>
      </c>
      <c r="AI1131" s="81" t="str">
        <f aca="false">IF(AC1129="But Not Over",VLOOKUP(AH1131,'CPI Data'!$A$19:$N$117,14),"")</f>
        <v/>
      </c>
    </row>
    <row r="1132" customFormat="false" ht="12" hidden="false" customHeight="false" outlineLevel="0" collapsed="false">
      <c r="A1132" s="91" t="n">
        <v>0.91</v>
      </c>
      <c r="B1132" s="92" t="n">
        <v>400000</v>
      </c>
      <c r="C1132" s="95" t="s">
        <v>18</v>
      </c>
      <c r="E1132" s="91" t="n">
        <v>0.91</v>
      </c>
      <c r="F1132" s="92" t="n">
        <v>200000</v>
      </c>
      <c r="G1132" s="95" t="s">
        <v>18</v>
      </c>
      <c r="H1132" s="64"/>
      <c r="I1132" s="91"/>
      <c r="J1132" s="92"/>
      <c r="K1132" s="92"/>
      <c r="L1132" s="97"/>
      <c r="M1132" s="91" t="n">
        <v>0.87</v>
      </c>
      <c r="N1132" s="92" t="n">
        <v>150000</v>
      </c>
      <c r="O1132" s="92" t="n">
        <v>200000</v>
      </c>
      <c r="S1132" s="91" t="n">
        <v>0.91</v>
      </c>
      <c r="T1132" s="79" t="n">
        <f aca="false">B1132*$AI$23/$AI$1110</f>
        <v>3040980.13245033</v>
      </c>
      <c r="U1132" s="79" t="s">
        <v>18</v>
      </c>
      <c r="W1132" s="91" t="n">
        <v>0.91</v>
      </c>
      <c r="X1132" s="79" t="n">
        <f aca="false">F1132*$AI$23/$AI$1110</f>
        <v>1520490.06622517</v>
      </c>
      <c r="Y1132" s="79" t="s">
        <v>18</v>
      </c>
      <c r="Z1132" s="80"/>
      <c r="AA1132" s="91"/>
      <c r="AD1132" s="98"/>
      <c r="AE1132" s="91" t="n">
        <v>0.87</v>
      </c>
      <c r="AF1132" s="125" t="n">
        <f aca="false">N1132*$AI$23/$AI$1110</f>
        <v>1140367.54966887</v>
      </c>
      <c r="AG1132" s="79" t="n">
        <f aca="false">O1132*$AI$23/$AI$1110</f>
        <v>1520490.06622517</v>
      </c>
      <c r="AH1132" s="1" t="str">
        <f aca="false">IF(AC1130="But Not Over",Y1127,"")</f>
        <v/>
      </c>
      <c r="AI1132" s="81" t="str">
        <f aca="false">IF(AC1130="But Not Over",VLOOKUP(AH1132,'CPI Data'!$A$19:$N$117,14),"")</f>
        <v/>
      </c>
    </row>
    <row r="1133" customFormat="false" ht="12" hidden="false" customHeight="false" outlineLevel="0" collapsed="false">
      <c r="A1133" s="91"/>
      <c r="B1133" s="92"/>
      <c r="C1133" s="92"/>
      <c r="E1133" s="91"/>
      <c r="F1133" s="92"/>
      <c r="G1133" s="92"/>
      <c r="H1133" s="64"/>
      <c r="I1133" s="91"/>
      <c r="J1133" s="92"/>
      <c r="K1133" s="95"/>
      <c r="L1133" s="97"/>
      <c r="M1133" s="91" t="n">
        <v>0.9</v>
      </c>
      <c r="N1133" s="92" t="n">
        <v>200000</v>
      </c>
      <c r="O1133" s="92" t="n">
        <v>300000</v>
      </c>
      <c r="S1133" s="91"/>
      <c r="W1133" s="91"/>
      <c r="Z1133" s="80"/>
      <c r="AA1133" s="91"/>
      <c r="AC1133" s="79"/>
      <c r="AD1133" s="98"/>
      <c r="AE1133" s="91" t="n">
        <v>0.9</v>
      </c>
      <c r="AF1133" s="125" t="n">
        <f aca="false">N1133*$AI$23/$AI$1110</f>
        <v>1520490.06622517</v>
      </c>
      <c r="AG1133" s="79" t="n">
        <f aca="false">O1133*$AI$23/$AI$1110</f>
        <v>2280735.09933775</v>
      </c>
      <c r="AH1133" s="1" t="str">
        <f aca="false">IF(AC1131="But Not Over",Y1128,"")</f>
        <v/>
      </c>
      <c r="AI1133" s="81" t="str">
        <f aca="false">IF(AC1131="But Not Over",VLOOKUP(AH1133,'CPI Data'!$A$19:$N$117,14),"")</f>
        <v/>
      </c>
    </row>
    <row r="1134" customFormat="false" ht="12" hidden="false" customHeight="false" outlineLevel="0" collapsed="false">
      <c r="A1134" s="91"/>
      <c r="B1134" s="92"/>
      <c r="C1134" s="95"/>
      <c r="E1134" s="91"/>
      <c r="F1134" s="92"/>
      <c r="G1134" s="95"/>
      <c r="H1134" s="64"/>
      <c r="I1134" s="91"/>
      <c r="J1134" s="92"/>
      <c r="K1134" s="95"/>
      <c r="L1134" s="97"/>
      <c r="M1134" s="91" t="n">
        <v>0.91</v>
      </c>
      <c r="N1134" s="92" t="n">
        <v>300000</v>
      </c>
      <c r="O1134" s="95" t="s">
        <v>18</v>
      </c>
      <c r="S1134" s="91"/>
      <c r="U1134" s="79"/>
      <c r="W1134" s="91"/>
      <c r="Y1134" s="79"/>
      <c r="Z1134" s="80"/>
      <c r="AA1134" s="91"/>
      <c r="AC1134" s="79"/>
      <c r="AD1134" s="98"/>
      <c r="AE1134" s="91" t="n">
        <v>0.91</v>
      </c>
      <c r="AF1134" s="125" t="n">
        <f aca="false">N1134*$AI$23/$AI$1110</f>
        <v>2280735.09933775</v>
      </c>
      <c r="AG1134" s="79" t="s">
        <v>18</v>
      </c>
      <c r="AH1134" s="1" t="str">
        <f aca="false">IF(AC1132="But Not Over",Y1129,"")</f>
        <v/>
      </c>
      <c r="AI1134" s="81" t="str">
        <f aca="false">IF(AC1132="But Not Over",VLOOKUP(AH1134,'CPI Data'!$A$19:$N$117,14),"")</f>
        <v/>
      </c>
    </row>
    <row r="1135" customFormat="false" ht="12" hidden="false" customHeight="false" outlineLevel="0" collapsed="false">
      <c r="A1135" s="122" t="s">
        <v>44</v>
      </c>
      <c r="E1135" s="64"/>
      <c r="H1135" s="64"/>
      <c r="I1135" s="64"/>
      <c r="L1135" s="97"/>
      <c r="M1135" s="91"/>
      <c r="N1135" s="92"/>
      <c r="O1135" s="95"/>
      <c r="S1135" s="122" t="s">
        <v>44</v>
      </c>
      <c r="W1135" s="64"/>
      <c r="Z1135" s="80"/>
      <c r="AA1135" s="64"/>
      <c r="AD1135" s="98"/>
      <c r="AE1135" s="91"/>
      <c r="AG1135" s="79"/>
      <c r="AH1135" s="1" t="str">
        <f aca="false">IF(AC1133="But Not Over",Y1130,"")</f>
        <v/>
      </c>
      <c r="AI1135" s="81" t="str">
        <f aca="false">IF(AC1133="But Not Over",VLOOKUP(AH1135,'CPI Data'!$A$19:$N$117,14),"")</f>
        <v/>
      </c>
    </row>
    <row r="1136" customFormat="false" ht="12" hidden="false" customHeight="false" outlineLevel="0" collapsed="false">
      <c r="A1136" s="64"/>
      <c r="E1136" s="64"/>
      <c r="H1136" s="64"/>
      <c r="I1136" s="64"/>
      <c r="L1136" s="97"/>
      <c r="M1136" s="64"/>
      <c r="S1136" s="64"/>
      <c r="W1136" s="64"/>
      <c r="Z1136" s="80"/>
      <c r="AA1136" s="64"/>
      <c r="AD1136" s="98"/>
      <c r="AE1136" s="64"/>
      <c r="AH1136" s="1" t="str">
        <f aca="false">IF(AC1134="But Not Over",Y1131,"")</f>
        <v/>
      </c>
      <c r="AI1136" s="81" t="str">
        <f aca="false">IF(AC1134="But Not Over",VLOOKUP(AH1136,'CPI Data'!$A$19:$N$117,14),"")</f>
        <v/>
      </c>
    </row>
    <row r="1137" customFormat="false" ht="12.75" hidden="false" customHeight="false" outlineLevel="0" collapsed="false">
      <c r="A1137" s="64"/>
      <c r="B1137" s="74"/>
      <c r="C1137" s="43" t="s">
        <v>7</v>
      </c>
      <c r="E1137" s="64"/>
      <c r="G1137" s="75" t="n">
        <v>1961</v>
      </c>
      <c r="H1137" s="75"/>
      <c r="I1137" s="75"/>
      <c r="J1137" s="74"/>
      <c r="L1137" s="97"/>
      <c r="M1137" s="64"/>
      <c r="N1137" s="74"/>
      <c r="S1137" s="64"/>
      <c r="T1137" s="77"/>
      <c r="U1137" s="69" t="s">
        <v>21</v>
      </c>
      <c r="W1137" s="64"/>
      <c r="Y1137" s="75" t="n">
        <v>1961</v>
      </c>
      <c r="Z1137" s="75"/>
      <c r="AA1137" s="75"/>
      <c r="AB1137" s="46" t="str">
        <f aca="false">CONCATENATE("CPI: ",AI1142)</f>
        <v>CPI: 29.9</v>
      </c>
      <c r="AD1137" s="98"/>
      <c r="AE1137" s="64"/>
      <c r="AF1137" s="77"/>
      <c r="AH1137" s="1" t="str">
        <f aca="false">IF(AC1135="But Not Over",Y1132,"")</f>
        <v/>
      </c>
      <c r="AI1137" s="81" t="str">
        <f aca="false">IF(AC1135="But Not Over",VLOOKUP(AH1137,'CPI Data'!$A$19:$N$117,14),"")</f>
        <v/>
      </c>
    </row>
    <row r="1138" customFormat="false" ht="12" hidden="false" customHeight="false" outlineLevel="0" collapsed="false">
      <c r="A1138" s="49"/>
      <c r="B1138" s="49" t="s">
        <v>8</v>
      </c>
      <c r="C1138" s="50"/>
      <c r="D1138" s="50"/>
      <c r="E1138" s="49"/>
      <c r="F1138" s="49" t="s">
        <v>9</v>
      </c>
      <c r="G1138" s="50"/>
      <c r="H1138" s="49"/>
      <c r="I1138" s="49"/>
      <c r="J1138" s="49" t="s">
        <v>10</v>
      </c>
      <c r="K1138" s="48"/>
      <c r="L1138" s="48"/>
      <c r="M1138" s="48"/>
      <c r="N1138" s="49" t="s">
        <v>11</v>
      </c>
      <c r="O1138" s="50"/>
      <c r="S1138" s="49"/>
      <c r="T1138" s="51" t="s">
        <v>8</v>
      </c>
      <c r="U1138" s="99"/>
      <c r="V1138" s="53"/>
      <c r="W1138" s="49"/>
      <c r="X1138" s="51" t="s">
        <v>9</v>
      </c>
      <c r="Y1138" s="99"/>
      <c r="Z1138" s="54"/>
      <c r="AA1138" s="49"/>
      <c r="AB1138" s="51" t="s">
        <v>10</v>
      </c>
      <c r="AC1138" s="52"/>
      <c r="AD1138" s="55"/>
      <c r="AE1138" s="48"/>
      <c r="AF1138" s="51" t="s">
        <v>11</v>
      </c>
      <c r="AG1138" s="99"/>
      <c r="AH1138" s="1" t="str">
        <f aca="false">IF(AC1136="But Not Over",Y1133,"")</f>
        <v/>
      </c>
      <c r="AI1138" s="81" t="str">
        <f aca="false">IF(AC1136="But Not Over",VLOOKUP(AH1138,'CPI Data'!$A$19:$N$117,14),"")</f>
        <v/>
      </c>
    </row>
    <row r="1139" customFormat="false" ht="12" hidden="false" customHeight="false" outlineLevel="0" collapsed="false">
      <c r="A1139" s="56" t="s">
        <v>12</v>
      </c>
      <c r="B1139" s="57" t="s">
        <v>13</v>
      </c>
      <c r="C1139" s="57"/>
      <c r="D1139" s="100"/>
      <c r="E1139" s="56" t="s">
        <v>12</v>
      </c>
      <c r="F1139" s="57" t="s">
        <v>13</v>
      </c>
      <c r="G1139" s="57"/>
      <c r="H1139" s="100"/>
      <c r="I1139" s="56" t="s">
        <v>12</v>
      </c>
      <c r="J1139" s="57" t="s">
        <v>13</v>
      </c>
      <c r="K1139" s="57"/>
      <c r="L1139" s="106"/>
      <c r="M1139" s="56" t="s">
        <v>12</v>
      </c>
      <c r="N1139" s="57" t="s">
        <v>13</v>
      </c>
      <c r="O1139" s="57"/>
      <c r="S1139" s="56" t="s">
        <v>12</v>
      </c>
      <c r="T1139" s="58" t="s">
        <v>13</v>
      </c>
      <c r="U1139" s="58"/>
      <c r="V1139" s="101"/>
      <c r="W1139" s="56" t="s">
        <v>12</v>
      </c>
      <c r="X1139" s="58" t="s">
        <v>13</v>
      </c>
      <c r="Y1139" s="58"/>
      <c r="Z1139" s="101"/>
      <c r="AA1139" s="56" t="s">
        <v>12</v>
      </c>
      <c r="AB1139" s="58" t="s">
        <v>13</v>
      </c>
      <c r="AC1139" s="58"/>
      <c r="AD1139" s="107"/>
      <c r="AE1139" s="56" t="s">
        <v>12</v>
      </c>
      <c r="AF1139" s="58" t="s">
        <v>13</v>
      </c>
      <c r="AG1139" s="58"/>
      <c r="AH1139" s="1" t="str">
        <f aca="false">IF(AC1137="But Not Over",Y1134,"")</f>
        <v/>
      </c>
      <c r="AI1139" s="81" t="str">
        <f aca="false">IF(AC1137="But Not Over",VLOOKUP(AH1139,'CPI Data'!$A$19:$N$117,14),"")</f>
        <v/>
      </c>
    </row>
    <row r="1140" customFormat="false" ht="12" hidden="false" customHeight="false" outlineLevel="0" collapsed="false">
      <c r="A1140" s="59" t="s">
        <v>14</v>
      </c>
      <c r="B1140" s="60" t="s">
        <v>15</v>
      </c>
      <c r="C1140" s="60" t="s">
        <v>16</v>
      </c>
      <c r="D1140" s="100"/>
      <c r="E1140" s="59" t="s">
        <v>14</v>
      </c>
      <c r="F1140" s="60" t="s">
        <v>15</v>
      </c>
      <c r="G1140" s="60" t="s">
        <v>16</v>
      </c>
      <c r="H1140" s="100"/>
      <c r="I1140" s="59" t="s">
        <v>14</v>
      </c>
      <c r="J1140" s="60" t="s">
        <v>15</v>
      </c>
      <c r="K1140" s="60" t="s">
        <v>16</v>
      </c>
      <c r="L1140" s="106"/>
      <c r="M1140" s="59" t="s">
        <v>14</v>
      </c>
      <c r="N1140" s="60" t="s">
        <v>15</v>
      </c>
      <c r="O1140" s="60" t="s">
        <v>16</v>
      </c>
      <c r="S1140" s="59" t="s">
        <v>14</v>
      </c>
      <c r="T1140" s="61" t="s">
        <v>15</v>
      </c>
      <c r="U1140" s="61" t="s">
        <v>16</v>
      </c>
      <c r="V1140" s="101"/>
      <c r="W1140" s="59" t="s">
        <v>14</v>
      </c>
      <c r="X1140" s="61" t="s">
        <v>15</v>
      </c>
      <c r="Y1140" s="61" t="s">
        <v>16</v>
      </c>
      <c r="Z1140" s="101"/>
      <c r="AA1140" s="59" t="s">
        <v>14</v>
      </c>
      <c r="AB1140" s="61" t="s">
        <v>15</v>
      </c>
      <c r="AC1140" s="61" t="s">
        <v>16</v>
      </c>
      <c r="AD1140" s="107"/>
      <c r="AE1140" s="59" t="s">
        <v>14</v>
      </c>
      <c r="AF1140" s="61" t="s">
        <v>15</v>
      </c>
      <c r="AG1140" s="61" t="s">
        <v>16</v>
      </c>
      <c r="AH1140" s="1" t="str">
        <f aca="false">IF(AC1138="But Not Over",Y1135,"")</f>
        <v/>
      </c>
      <c r="AI1140" s="81" t="str">
        <f aca="false">IF(AC1138="But Not Over",VLOOKUP(AH1140,'CPI Data'!$A$19:$N$117,14),"")</f>
        <v/>
      </c>
    </row>
    <row r="1141" customFormat="false" ht="12" hidden="false" customHeight="false" outlineLevel="0" collapsed="false">
      <c r="A1141" s="91" t="n">
        <v>0.2</v>
      </c>
      <c r="B1141" s="95" t="n">
        <v>0</v>
      </c>
      <c r="C1141" s="95" t="n">
        <v>4000</v>
      </c>
      <c r="D1141" s="95"/>
      <c r="E1141" s="91" t="n">
        <v>0.2</v>
      </c>
      <c r="F1141" s="95" t="n">
        <v>0</v>
      </c>
      <c r="G1141" s="95" t="n">
        <v>2000</v>
      </c>
      <c r="H1141" s="102"/>
      <c r="I1141" s="91"/>
      <c r="J1141" s="95"/>
      <c r="K1141" s="95"/>
      <c r="L1141" s="104"/>
      <c r="M1141" s="91" t="n">
        <v>0.2</v>
      </c>
      <c r="N1141" s="95" t="n">
        <v>0</v>
      </c>
      <c r="O1141" s="95" t="n">
        <v>2000</v>
      </c>
      <c r="S1141" s="91" t="n">
        <v>0.2</v>
      </c>
      <c r="T1141" s="79" t="n">
        <f aca="false">B1141*$AI$23/$AI$1142</f>
        <v>0</v>
      </c>
      <c r="U1141" s="79" t="n">
        <f aca="false">C1141*$AI$23/$AI$1142</f>
        <v>30714.9163879599</v>
      </c>
      <c r="V1141" s="84" t="n">
        <f aca="false">D1141*$AI$23/$AI$1142</f>
        <v>0</v>
      </c>
      <c r="W1141" s="91" t="n">
        <v>0.2</v>
      </c>
      <c r="X1141" s="79" t="n">
        <f aca="false">F1141*$AI$23/$AI$1142</f>
        <v>0</v>
      </c>
      <c r="Y1141" s="79" t="n">
        <f aca="false">G1141*$AI$23/$AI$1142</f>
        <v>15357.4581939799</v>
      </c>
      <c r="Z1141" s="84"/>
      <c r="AA1141" s="79"/>
      <c r="AB1141" s="79"/>
      <c r="AC1141" s="79"/>
      <c r="AD1141" s="84" t="n">
        <f aca="false">L1141*$AI$23/$AI$1142</f>
        <v>0</v>
      </c>
      <c r="AE1141" s="91" t="n">
        <v>0.2</v>
      </c>
      <c r="AF1141" s="79" t="n">
        <f aca="false">N1141*$AI$23/$AI$1142</f>
        <v>0</v>
      </c>
      <c r="AG1141" s="79" t="n">
        <f aca="false">O1141*$AI$23/$AI$1142</f>
        <v>15357.4581939799</v>
      </c>
      <c r="AH1141" s="1" t="str">
        <f aca="false">IF(AC1139="But Not Over",Y1136,"")</f>
        <v/>
      </c>
      <c r="AI1141" s="81" t="str">
        <f aca="false">IF(AC1139="But Not Over",VLOOKUP(AH1141,'CPI Data'!$A$19:$N$117,14),"")</f>
        <v/>
      </c>
    </row>
    <row r="1142" customFormat="false" ht="12" hidden="false" customHeight="false" outlineLevel="0" collapsed="false">
      <c r="A1142" s="91" t="n">
        <v>0.22</v>
      </c>
      <c r="B1142" s="95" t="n">
        <v>4000</v>
      </c>
      <c r="C1142" s="95" t="n">
        <v>8000</v>
      </c>
      <c r="D1142" s="95"/>
      <c r="E1142" s="91" t="n">
        <v>0.22</v>
      </c>
      <c r="F1142" s="95" t="n">
        <v>2000</v>
      </c>
      <c r="G1142" s="95" t="n">
        <v>4000</v>
      </c>
      <c r="H1142" s="102"/>
      <c r="I1142" s="91"/>
      <c r="J1142" s="126" t="s">
        <v>39</v>
      </c>
      <c r="K1142" s="95"/>
      <c r="L1142" s="104"/>
      <c r="M1142" s="91" t="n">
        <v>0.21</v>
      </c>
      <c r="N1142" s="95" t="n">
        <v>2000</v>
      </c>
      <c r="O1142" s="95" t="n">
        <v>4000</v>
      </c>
      <c r="S1142" s="91" t="n">
        <v>0.22</v>
      </c>
      <c r="T1142" s="79" t="n">
        <f aca="false">B1142*$AI$23/$AI$1142</f>
        <v>30714.9163879599</v>
      </c>
      <c r="U1142" s="79" t="n">
        <f aca="false">C1142*$AI$23/$AI$1142</f>
        <v>61429.8327759197</v>
      </c>
      <c r="V1142" s="84"/>
      <c r="W1142" s="91" t="n">
        <v>0.22</v>
      </c>
      <c r="X1142" s="79" t="n">
        <f aca="false">F1142*$AI$23/$AI$1142</f>
        <v>15357.4581939799</v>
      </c>
      <c r="Y1142" s="79" t="n">
        <f aca="false">G1142*$AI$23/$AI$1142</f>
        <v>30714.9163879599</v>
      </c>
      <c r="Z1142" s="80"/>
      <c r="AA1142" s="91"/>
      <c r="AB1142" s="77" t="s">
        <v>39</v>
      </c>
      <c r="AC1142" s="79"/>
      <c r="AD1142" s="105"/>
      <c r="AE1142" s="91" t="n">
        <v>0.21</v>
      </c>
      <c r="AF1142" s="79" t="n">
        <f aca="false">N1142*$AI$23/$AI$1142</f>
        <v>15357.4581939799</v>
      </c>
      <c r="AG1142" s="79" t="n">
        <f aca="false">O1142*$AI$23/$AI$1142</f>
        <v>30714.9163879599</v>
      </c>
      <c r="AH1142" s="1" t="n">
        <f aca="false">IF(AC1140="But Not Over",Y1137,"")</f>
        <v>1961</v>
      </c>
      <c r="AI1142" s="81" t="n">
        <f aca="false">IF(AC1140="But Not Over",VLOOKUP(AH1142,'CPI Data'!$A$19:$N$117,14),"")</f>
        <v>29.9</v>
      </c>
    </row>
    <row r="1143" customFormat="false" ht="12" hidden="false" customHeight="false" outlineLevel="0" collapsed="false">
      <c r="A1143" s="91" t="n">
        <v>0.26</v>
      </c>
      <c r="B1143" s="95" t="n">
        <v>8000</v>
      </c>
      <c r="C1143" s="95" t="n">
        <v>12000</v>
      </c>
      <c r="D1143" s="95"/>
      <c r="E1143" s="91" t="n">
        <v>0.26</v>
      </c>
      <c r="F1143" s="95" t="n">
        <v>4000</v>
      </c>
      <c r="G1143" s="95" t="n">
        <v>6000</v>
      </c>
      <c r="H1143" s="102"/>
      <c r="I1143" s="91"/>
      <c r="J1143" s="126" t="s">
        <v>9</v>
      </c>
      <c r="K1143" s="95"/>
      <c r="L1143" s="104"/>
      <c r="M1143" s="91" t="n">
        <v>0.24</v>
      </c>
      <c r="N1143" s="95" t="n">
        <v>4000</v>
      </c>
      <c r="O1143" s="95" t="n">
        <v>6000</v>
      </c>
      <c r="S1143" s="91" t="n">
        <v>0.26</v>
      </c>
      <c r="T1143" s="79" t="n">
        <f aca="false">B1143*$AI$23/$AI$1142</f>
        <v>61429.8327759197</v>
      </c>
      <c r="U1143" s="79" t="n">
        <f aca="false">C1143*$AI$23/$AI$1142</f>
        <v>92144.7491638796</v>
      </c>
      <c r="V1143" s="84"/>
      <c r="W1143" s="91" t="n">
        <v>0.26</v>
      </c>
      <c r="X1143" s="79" t="n">
        <f aca="false">F1143*$AI$23/$AI$1142</f>
        <v>30714.9163879599</v>
      </c>
      <c r="Y1143" s="79" t="n">
        <f aca="false">G1143*$AI$23/$AI$1142</f>
        <v>46072.3745819398</v>
      </c>
      <c r="Z1143" s="80"/>
      <c r="AA1143" s="91"/>
      <c r="AB1143" s="77" t="s">
        <v>9</v>
      </c>
      <c r="AC1143" s="79"/>
      <c r="AD1143" s="105"/>
      <c r="AE1143" s="91" t="n">
        <v>0.24</v>
      </c>
      <c r="AF1143" s="79" t="n">
        <f aca="false">N1143*$AI$23/$AI$1142</f>
        <v>30714.9163879599</v>
      </c>
      <c r="AG1143" s="79" t="n">
        <f aca="false">O1143*$AI$23/$AI$1142</f>
        <v>46072.3745819398</v>
      </c>
      <c r="AH1143" s="1" t="str">
        <f aca="false">IF(AC1141="But Not Over",Y1138,"")</f>
        <v/>
      </c>
      <c r="AI1143" s="81" t="str">
        <f aca="false">IF(AC1141="But Not Over",VLOOKUP(AH1143,'CPI Data'!$A$19:$N$117,14),"")</f>
        <v/>
      </c>
    </row>
    <row r="1144" customFormat="false" ht="12" hidden="false" customHeight="false" outlineLevel="0" collapsed="false">
      <c r="A1144" s="91" t="n">
        <v>0.3</v>
      </c>
      <c r="B1144" s="95" t="n">
        <v>12000</v>
      </c>
      <c r="C1144" s="95" t="n">
        <v>16000</v>
      </c>
      <c r="D1144" s="95"/>
      <c r="E1144" s="91" t="n">
        <v>0.3</v>
      </c>
      <c r="F1144" s="95" t="n">
        <v>6000</v>
      </c>
      <c r="G1144" s="95" t="n">
        <v>8000</v>
      </c>
      <c r="H1144" s="102"/>
      <c r="I1144" s="91"/>
      <c r="J1144" s="95"/>
      <c r="K1144" s="95"/>
      <c r="L1144" s="104"/>
      <c r="M1144" s="91" t="n">
        <v>0.26</v>
      </c>
      <c r="N1144" s="95" t="n">
        <v>6000</v>
      </c>
      <c r="O1144" s="95" t="n">
        <v>8000</v>
      </c>
      <c r="S1144" s="91" t="n">
        <v>0.3</v>
      </c>
      <c r="T1144" s="79" t="n">
        <f aca="false">B1144*$AI$23/$AI$1142</f>
        <v>92144.7491638796</v>
      </c>
      <c r="U1144" s="79" t="n">
        <f aca="false">C1144*$AI$23/$AI$1142</f>
        <v>122859.665551839</v>
      </c>
      <c r="V1144" s="84"/>
      <c r="W1144" s="91" t="n">
        <v>0.3</v>
      </c>
      <c r="X1144" s="79" t="n">
        <f aca="false">F1144*$AI$23/$AI$1142</f>
        <v>46072.3745819398</v>
      </c>
      <c r="Y1144" s="79" t="n">
        <f aca="false">G1144*$AI$23/$AI$1142</f>
        <v>61429.8327759197</v>
      </c>
      <c r="Z1144" s="80"/>
      <c r="AA1144" s="91"/>
      <c r="AB1144" s="79"/>
      <c r="AC1144" s="79"/>
      <c r="AD1144" s="105"/>
      <c r="AE1144" s="91" t="n">
        <v>0.26</v>
      </c>
      <c r="AF1144" s="79" t="n">
        <f aca="false">N1144*$AI$23/$AI$1142</f>
        <v>46072.3745819398</v>
      </c>
      <c r="AG1144" s="79" t="n">
        <f aca="false">O1144*$AI$23/$AI$1142</f>
        <v>61429.8327759197</v>
      </c>
      <c r="AH1144" s="1" t="str">
        <f aca="false">IF(AC1142="But Not Over",Y1139,"")</f>
        <v/>
      </c>
      <c r="AI1144" s="81" t="str">
        <f aca="false">IF(AC1142="But Not Over",VLOOKUP(AH1144,'CPI Data'!$A$19:$N$117,14),"")</f>
        <v/>
      </c>
    </row>
    <row r="1145" customFormat="false" ht="12" hidden="false" customHeight="false" outlineLevel="0" collapsed="false">
      <c r="A1145" s="91" t="n">
        <v>0.34</v>
      </c>
      <c r="B1145" s="95" t="n">
        <v>16000</v>
      </c>
      <c r="C1145" s="95" t="n">
        <v>20000</v>
      </c>
      <c r="D1145" s="95"/>
      <c r="E1145" s="91" t="n">
        <v>0.34</v>
      </c>
      <c r="F1145" s="95" t="n">
        <v>8000</v>
      </c>
      <c r="G1145" s="95" t="n">
        <v>10000</v>
      </c>
      <c r="H1145" s="102"/>
      <c r="I1145" s="91"/>
      <c r="J1145" s="95"/>
      <c r="K1145" s="95"/>
      <c r="L1145" s="104"/>
      <c r="M1145" s="91" t="n">
        <v>0.3</v>
      </c>
      <c r="N1145" s="95" t="n">
        <v>8000</v>
      </c>
      <c r="O1145" s="95" t="n">
        <v>10000</v>
      </c>
      <c r="S1145" s="91" t="n">
        <v>0.34</v>
      </c>
      <c r="T1145" s="79" t="n">
        <f aca="false">B1145*$AI$23/$AI$1142</f>
        <v>122859.665551839</v>
      </c>
      <c r="U1145" s="79" t="n">
        <f aca="false">C1145*$AI$23/$AI$1142</f>
        <v>153574.581939799</v>
      </c>
      <c r="V1145" s="84"/>
      <c r="W1145" s="91" t="n">
        <v>0.34</v>
      </c>
      <c r="X1145" s="79" t="n">
        <f aca="false">F1145*$AI$23/$AI$1142</f>
        <v>61429.8327759197</v>
      </c>
      <c r="Y1145" s="79" t="n">
        <f aca="false">G1145*$AI$23/$AI$1142</f>
        <v>76787.2909698997</v>
      </c>
      <c r="Z1145" s="80"/>
      <c r="AA1145" s="91"/>
      <c r="AB1145" s="79"/>
      <c r="AC1145" s="79"/>
      <c r="AD1145" s="105"/>
      <c r="AE1145" s="91" t="n">
        <v>0.3</v>
      </c>
      <c r="AF1145" s="79" t="n">
        <f aca="false">N1145*$AI$23/$AI$1142</f>
        <v>61429.8327759197</v>
      </c>
      <c r="AG1145" s="79" t="n">
        <f aca="false">O1145*$AI$23/$AI$1142</f>
        <v>76787.2909698997</v>
      </c>
      <c r="AH1145" s="1" t="str">
        <f aca="false">IF(AC1143="But Not Over",Y1140,"")</f>
        <v/>
      </c>
      <c r="AI1145" s="81" t="str">
        <f aca="false">IF(AC1143="But Not Over",VLOOKUP(AH1145,'CPI Data'!$A$19:$N$117,14),"")</f>
        <v/>
      </c>
    </row>
    <row r="1146" customFormat="false" ht="12" hidden="false" customHeight="false" outlineLevel="0" collapsed="false">
      <c r="A1146" s="91" t="n">
        <v>0.38</v>
      </c>
      <c r="B1146" s="95" t="n">
        <v>20000</v>
      </c>
      <c r="C1146" s="95" t="n">
        <v>24000</v>
      </c>
      <c r="D1146" s="95"/>
      <c r="E1146" s="91" t="n">
        <v>0.38</v>
      </c>
      <c r="F1146" s="95" t="n">
        <v>10000</v>
      </c>
      <c r="G1146" s="95" t="n">
        <v>12000</v>
      </c>
      <c r="H1146" s="102"/>
      <c r="I1146" s="91"/>
      <c r="J1146" s="95"/>
      <c r="K1146" s="95"/>
      <c r="L1146" s="104"/>
      <c r="M1146" s="91" t="n">
        <v>0.32</v>
      </c>
      <c r="N1146" s="95" t="n">
        <v>10000</v>
      </c>
      <c r="O1146" s="95" t="n">
        <v>12000</v>
      </c>
      <c r="S1146" s="91" t="n">
        <v>0.38</v>
      </c>
      <c r="T1146" s="79" t="n">
        <f aca="false">B1146*$AI$23/$AI$1142</f>
        <v>153574.581939799</v>
      </c>
      <c r="U1146" s="79" t="n">
        <f aca="false">C1146*$AI$23/$AI$1142</f>
        <v>184289.498327759</v>
      </c>
      <c r="V1146" s="84"/>
      <c r="W1146" s="91" t="n">
        <v>0.38</v>
      </c>
      <c r="X1146" s="79" t="n">
        <f aca="false">F1146*$AI$23/$AI$1142</f>
        <v>76787.2909698997</v>
      </c>
      <c r="Y1146" s="79" t="n">
        <f aca="false">G1146*$AI$23/$AI$1142</f>
        <v>92144.7491638796</v>
      </c>
      <c r="Z1146" s="80"/>
      <c r="AA1146" s="91"/>
      <c r="AB1146" s="79"/>
      <c r="AC1146" s="79"/>
      <c r="AD1146" s="105"/>
      <c r="AE1146" s="91" t="n">
        <v>0.32</v>
      </c>
      <c r="AF1146" s="79" t="n">
        <f aca="false">N1146*$AI$23/$AI$1142</f>
        <v>76787.2909698997</v>
      </c>
      <c r="AG1146" s="79" t="n">
        <f aca="false">O1146*$AI$23/$AI$1142</f>
        <v>92144.7491638796</v>
      </c>
      <c r="AH1146" s="1" t="str">
        <f aca="false">IF(AC1144="But Not Over",Y1141,"")</f>
        <v/>
      </c>
      <c r="AI1146" s="81" t="str">
        <f aca="false">IF(AC1144="But Not Over",VLOOKUP(AH1146,'CPI Data'!$A$19:$N$117,14),"")</f>
        <v/>
      </c>
    </row>
    <row r="1147" customFormat="false" ht="12" hidden="false" customHeight="false" outlineLevel="0" collapsed="false">
      <c r="A1147" s="91" t="n">
        <v>0.43</v>
      </c>
      <c r="B1147" s="95" t="n">
        <v>24000</v>
      </c>
      <c r="C1147" s="95" t="n">
        <v>28000</v>
      </c>
      <c r="D1147" s="95"/>
      <c r="E1147" s="91" t="n">
        <v>0.43</v>
      </c>
      <c r="F1147" s="95" t="n">
        <v>12000</v>
      </c>
      <c r="G1147" s="95" t="n">
        <v>14000</v>
      </c>
      <c r="H1147" s="102"/>
      <c r="I1147" s="91"/>
      <c r="J1147" s="95"/>
      <c r="K1147" s="95"/>
      <c r="L1147" s="104"/>
      <c r="M1147" s="91" t="n">
        <v>0.36</v>
      </c>
      <c r="N1147" s="95" t="n">
        <v>12000</v>
      </c>
      <c r="O1147" s="95" t="n">
        <v>14000</v>
      </c>
      <c r="S1147" s="91" t="n">
        <v>0.43</v>
      </c>
      <c r="T1147" s="79" t="n">
        <f aca="false">B1147*$AI$23/$AI$1142</f>
        <v>184289.498327759</v>
      </c>
      <c r="U1147" s="79" t="n">
        <f aca="false">C1147*$AI$23/$AI$1142</f>
        <v>215004.414715719</v>
      </c>
      <c r="V1147" s="84"/>
      <c r="W1147" s="91" t="n">
        <v>0.43</v>
      </c>
      <c r="X1147" s="79" t="n">
        <f aca="false">F1147*$AI$23/$AI$1142</f>
        <v>92144.7491638796</v>
      </c>
      <c r="Y1147" s="79" t="n">
        <f aca="false">G1147*$AI$23/$AI$1142</f>
        <v>107502.20735786</v>
      </c>
      <c r="Z1147" s="80"/>
      <c r="AA1147" s="91"/>
      <c r="AB1147" s="79"/>
      <c r="AC1147" s="79"/>
      <c r="AD1147" s="105"/>
      <c r="AE1147" s="91" t="n">
        <v>0.36</v>
      </c>
      <c r="AF1147" s="79" t="n">
        <f aca="false">N1147*$AI$23/$AI$1142</f>
        <v>92144.7491638796</v>
      </c>
      <c r="AG1147" s="79" t="n">
        <f aca="false">O1147*$AI$23/$AI$1142</f>
        <v>107502.20735786</v>
      </c>
      <c r="AH1147" s="1" t="str">
        <f aca="false">IF(AC1145="But Not Over",Y1142,"")</f>
        <v/>
      </c>
      <c r="AI1147" s="81" t="str">
        <f aca="false">IF(AC1145="But Not Over",VLOOKUP(AH1147,'CPI Data'!$A$19:$N$117,14),"")</f>
        <v/>
      </c>
    </row>
    <row r="1148" customFormat="false" ht="12" hidden="false" customHeight="false" outlineLevel="0" collapsed="false">
      <c r="A1148" s="91" t="n">
        <v>0.47</v>
      </c>
      <c r="B1148" s="95" t="n">
        <v>28000</v>
      </c>
      <c r="C1148" s="95" t="n">
        <v>32000</v>
      </c>
      <c r="D1148" s="95"/>
      <c r="E1148" s="91" t="n">
        <v>0.47</v>
      </c>
      <c r="F1148" s="95" t="n">
        <v>14000</v>
      </c>
      <c r="G1148" s="95" t="n">
        <v>16000</v>
      </c>
      <c r="H1148" s="102"/>
      <c r="I1148" s="91"/>
      <c r="J1148" s="95"/>
      <c r="K1148" s="95"/>
      <c r="L1148" s="104"/>
      <c r="M1148" s="91" t="n">
        <v>0.39</v>
      </c>
      <c r="N1148" s="95" t="n">
        <v>14000</v>
      </c>
      <c r="O1148" s="95" t="n">
        <v>16000</v>
      </c>
      <c r="S1148" s="91" t="n">
        <v>0.47</v>
      </c>
      <c r="T1148" s="79" t="n">
        <f aca="false">B1148*$AI$23/$AI$1142</f>
        <v>215004.414715719</v>
      </c>
      <c r="U1148" s="79" t="n">
        <f aca="false">C1148*$AI$23/$AI$1142</f>
        <v>245719.331103679</v>
      </c>
      <c r="V1148" s="84"/>
      <c r="W1148" s="91" t="n">
        <v>0.47</v>
      </c>
      <c r="X1148" s="79" t="n">
        <f aca="false">F1148*$AI$23/$AI$1142</f>
        <v>107502.20735786</v>
      </c>
      <c r="Y1148" s="79" t="n">
        <f aca="false">G1148*$AI$23/$AI$1142</f>
        <v>122859.665551839</v>
      </c>
      <c r="Z1148" s="80"/>
      <c r="AA1148" s="91"/>
      <c r="AB1148" s="79"/>
      <c r="AC1148" s="79"/>
      <c r="AD1148" s="105"/>
      <c r="AE1148" s="91" t="n">
        <v>0.39</v>
      </c>
      <c r="AF1148" s="79" t="n">
        <f aca="false">N1148*$AI$23/$AI$1142</f>
        <v>107502.20735786</v>
      </c>
      <c r="AG1148" s="79" t="n">
        <f aca="false">O1148*$AI$23/$AI$1142</f>
        <v>122859.665551839</v>
      </c>
      <c r="AH1148" s="1" t="str">
        <f aca="false">IF(AC1146="But Not Over",Y1143,"")</f>
        <v/>
      </c>
      <c r="AI1148" s="81" t="str">
        <f aca="false">IF(AC1146="But Not Over",VLOOKUP(AH1148,'CPI Data'!$A$19:$N$117,14),"")</f>
        <v/>
      </c>
    </row>
    <row r="1149" customFormat="false" ht="12" hidden="false" customHeight="false" outlineLevel="0" collapsed="false">
      <c r="A1149" s="91" t="n">
        <v>0.5</v>
      </c>
      <c r="B1149" s="95" t="n">
        <v>32000</v>
      </c>
      <c r="C1149" s="95" t="n">
        <v>36000</v>
      </c>
      <c r="D1149" s="95"/>
      <c r="E1149" s="91" t="n">
        <v>0.5</v>
      </c>
      <c r="F1149" s="95" t="n">
        <v>16000</v>
      </c>
      <c r="G1149" s="95" t="n">
        <v>18000</v>
      </c>
      <c r="H1149" s="102"/>
      <c r="I1149" s="91"/>
      <c r="J1149" s="95"/>
      <c r="K1149" s="95"/>
      <c r="L1149" s="104"/>
      <c r="M1149" s="91" t="n">
        <v>0.42</v>
      </c>
      <c r="N1149" s="95" t="n">
        <v>16000</v>
      </c>
      <c r="O1149" s="95" t="n">
        <v>18000</v>
      </c>
      <c r="S1149" s="91" t="n">
        <v>0.5</v>
      </c>
      <c r="T1149" s="79" t="n">
        <f aca="false">B1149*$AI$23/$AI$1142</f>
        <v>245719.331103679</v>
      </c>
      <c r="U1149" s="79" t="n">
        <f aca="false">C1149*$AI$23/$AI$1142</f>
        <v>276434.247491639</v>
      </c>
      <c r="V1149" s="84"/>
      <c r="W1149" s="91" t="n">
        <v>0.5</v>
      </c>
      <c r="X1149" s="79" t="n">
        <f aca="false">F1149*$AI$23/$AI$1142</f>
        <v>122859.665551839</v>
      </c>
      <c r="Y1149" s="79" t="n">
        <f aca="false">G1149*$AI$23/$AI$1142</f>
        <v>138217.123745819</v>
      </c>
      <c r="Z1149" s="80"/>
      <c r="AA1149" s="91"/>
      <c r="AB1149" s="79"/>
      <c r="AC1149" s="79"/>
      <c r="AD1149" s="105"/>
      <c r="AE1149" s="91" t="n">
        <v>0.42</v>
      </c>
      <c r="AF1149" s="79" t="n">
        <f aca="false">N1149*$AI$23/$AI$1142</f>
        <v>122859.665551839</v>
      </c>
      <c r="AG1149" s="79" t="n">
        <f aca="false">O1149*$AI$23/$AI$1142</f>
        <v>138217.123745819</v>
      </c>
      <c r="AH1149" s="1" t="str">
        <f aca="false">IF(AC1147="But Not Over",Y1144,"")</f>
        <v/>
      </c>
      <c r="AI1149" s="81" t="str">
        <f aca="false">IF(AC1147="But Not Over",VLOOKUP(AH1149,'CPI Data'!$A$19:$N$117,14),"")</f>
        <v/>
      </c>
    </row>
    <row r="1150" customFormat="false" ht="12" hidden="false" customHeight="false" outlineLevel="0" collapsed="false">
      <c r="A1150" s="91" t="n">
        <v>0.53</v>
      </c>
      <c r="B1150" s="95" t="n">
        <v>36000</v>
      </c>
      <c r="C1150" s="95" t="n">
        <v>40000</v>
      </c>
      <c r="D1150" s="95"/>
      <c r="E1150" s="91" t="n">
        <v>0.53</v>
      </c>
      <c r="F1150" s="95" t="n">
        <v>18000</v>
      </c>
      <c r="G1150" s="95" t="n">
        <v>20000</v>
      </c>
      <c r="H1150" s="102"/>
      <c r="I1150" s="91"/>
      <c r="J1150" s="95"/>
      <c r="K1150" s="95"/>
      <c r="L1150" s="104"/>
      <c r="M1150" s="91" t="n">
        <v>0.43</v>
      </c>
      <c r="N1150" s="95" t="n">
        <v>18000</v>
      </c>
      <c r="O1150" s="95" t="n">
        <v>20000</v>
      </c>
      <c r="S1150" s="91" t="n">
        <v>0.53</v>
      </c>
      <c r="T1150" s="79" t="n">
        <f aca="false">B1150*$AI$23/$AI$1142</f>
        <v>276434.247491639</v>
      </c>
      <c r="U1150" s="79" t="n">
        <f aca="false">C1150*$AI$23/$AI$1142</f>
        <v>307149.163879599</v>
      </c>
      <c r="V1150" s="84"/>
      <c r="W1150" s="91" t="n">
        <v>0.53</v>
      </c>
      <c r="X1150" s="79" t="n">
        <f aca="false">F1150*$AI$23/$AI$1142</f>
        <v>138217.123745819</v>
      </c>
      <c r="Y1150" s="79" t="n">
        <f aca="false">G1150*$AI$23/$AI$1142</f>
        <v>153574.581939799</v>
      </c>
      <c r="Z1150" s="80"/>
      <c r="AA1150" s="91"/>
      <c r="AB1150" s="79"/>
      <c r="AC1150" s="79"/>
      <c r="AD1150" s="105"/>
      <c r="AE1150" s="91" t="n">
        <v>0.43</v>
      </c>
      <c r="AF1150" s="79" t="n">
        <f aca="false">N1150*$AI$23/$AI$1142</f>
        <v>138217.123745819</v>
      </c>
      <c r="AG1150" s="79" t="n">
        <f aca="false">O1150*$AI$23/$AI$1142</f>
        <v>153574.581939799</v>
      </c>
      <c r="AH1150" s="1" t="str">
        <f aca="false">IF(AC1148="But Not Over",Y1145,"")</f>
        <v/>
      </c>
      <c r="AI1150" s="81" t="str">
        <f aca="false">IF(AC1148="But Not Over",VLOOKUP(AH1150,'CPI Data'!$A$19:$N$117,14),"")</f>
        <v/>
      </c>
    </row>
    <row r="1151" customFormat="false" ht="12" hidden="false" customHeight="false" outlineLevel="0" collapsed="false">
      <c r="A1151" s="91" t="n">
        <v>0.56</v>
      </c>
      <c r="B1151" s="95" t="n">
        <v>40000</v>
      </c>
      <c r="C1151" s="95" t="n">
        <v>44000</v>
      </c>
      <c r="D1151" s="95"/>
      <c r="E1151" s="91" t="n">
        <v>0.56</v>
      </c>
      <c r="F1151" s="95" t="n">
        <v>20000</v>
      </c>
      <c r="G1151" s="95" t="n">
        <v>22000</v>
      </c>
      <c r="H1151" s="102"/>
      <c r="I1151" s="91"/>
      <c r="J1151" s="95"/>
      <c r="K1151" s="95"/>
      <c r="L1151" s="104"/>
      <c r="M1151" s="91" t="n">
        <v>0.47</v>
      </c>
      <c r="N1151" s="95" t="n">
        <v>20000</v>
      </c>
      <c r="O1151" s="95" t="n">
        <v>22000</v>
      </c>
      <c r="S1151" s="91" t="n">
        <v>0.56</v>
      </c>
      <c r="T1151" s="79" t="n">
        <f aca="false">B1151*$AI$23/$AI$1142</f>
        <v>307149.163879599</v>
      </c>
      <c r="U1151" s="79" t="n">
        <f aca="false">C1151*$AI$23/$AI$1142</f>
        <v>337864.080267559</v>
      </c>
      <c r="V1151" s="84"/>
      <c r="W1151" s="91" t="n">
        <v>0.56</v>
      </c>
      <c r="X1151" s="79" t="n">
        <f aca="false">F1151*$AI$23/$AI$1142</f>
        <v>153574.581939799</v>
      </c>
      <c r="Y1151" s="79" t="n">
        <f aca="false">G1151*$AI$23/$AI$1142</f>
        <v>168932.040133779</v>
      </c>
      <c r="Z1151" s="80"/>
      <c r="AA1151" s="91"/>
      <c r="AB1151" s="79"/>
      <c r="AC1151" s="79"/>
      <c r="AD1151" s="105"/>
      <c r="AE1151" s="91" t="n">
        <v>0.47</v>
      </c>
      <c r="AF1151" s="79" t="n">
        <f aca="false">N1151*$AI$23/$AI$1142</f>
        <v>153574.581939799</v>
      </c>
      <c r="AG1151" s="79" t="n">
        <f aca="false">O1151*$AI$23/$AI$1142</f>
        <v>168932.040133779</v>
      </c>
      <c r="AH1151" s="1" t="str">
        <f aca="false">IF(AC1149="But Not Over",Y1146,"")</f>
        <v/>
      </c>
      <c r="AI1151" s="81" t="str">
        <f aca="false">IF(AC1149="But Not Over",VLOOKUP(AH1151,'CPI Data'!$A$19:$N$117,14),"")</f>
        <v/>
      </c>
    </row>
    <row r="1152" customFormat="false" ht="12" hidden="false" customHeight="false" outlineLevel="0" collapsed="false">
      <c r="A1152" s="91" t="n">
        <v>0.59</v>
      </c>
      <c r="B1152" s="95" t="n">
        <v>44000</v>
      </c>
      <c r="C1152" s="95" t="n">
        <v>52000</v>
      </c>
      <c r="D1152" s="95"/>
      <c r="E1152" s="91" t="n">
        <v>0.59</v>
      </c>
      <c r="F1152" s="95" t="n">
        <v>22000</v>
      </c>
      <c r="G1152" s="95" t="n">
        <v>26000</v>
      </c>
      <c r="H1152" s="102"/>
      <c r="I1152" s="91"/>
      <c r="J1152" s="95"/>
      <c r="K1152" s="95"/>
      <c r="L1152" s="104"/>
      <c r="M1152" s="91" t="n">
        <v>0.49</v>
      </c>
      <c r="N1152" s="95" t="n">
        <v>22000</v>
      </c>
      <c r="O1152" s="95" t="n">
        <v>24000</v>
      </c>
      <c r="S1152" s="91" t="n">
        <v>0.59</v>
      </c>
      <c r="T1152" s="79" t="n">
        <f aca="false">B1152*$AI$23/$AI$1142</f>
        <v>337864.080267559</v>
      </c>
      <c r="U1152" s="79" t="n">
        <f aca="false">C1152*$AI$23/$AI$1142</f>
        <v>399293.913043478</v>
      </c>
      <c r="V1152" s="84"/>
      <c r="W1152" s="91" t="n">
        <v>0.59</v>
      </c>
      <c r="X1152" s="79" t="n">
        <f aca="false">F1152*$AI$23/$AI$1142</f>
        <v>168932.040133779</v>
      </c>
      <c r="Y1152" s="79" t="n">
        <f aca="false">G1152*$AI$23/$AI$1142</f>
        <v>199646.956521739</v>
      </c>
      <c r="Z1152" s="80"/>
      <c r="AA1152" s="91"/>
      <c r="AB1152" s="79"/>
      <c r="AC1152" s="79"/>
      <c r="AD1152" s="105"/>
      <c r="AE1152" s="91" t="n">
        <v>0.49</v>
      </c>
      <c r="AF1152" s="79" t="n">
        <f aca="false">N1152*$AI$23/$AI$1142</f>
        <v>168932.040133779</v>
      </c>
      <c r="AG1152" s="79" t="n">
        <f aca="false">O1152*$AI$23/$AI$1142</f>
        <v>184289.498327759</v>
      </c>
      <c r="AH1152" s="1" t="str">
        <f aca="false">IF(AC1150="But Not Over",Y1147,"")</f>
        <v/>
      </c>
      <c r="AI1152" s="81" t="str">
        <f aca="false">IF(AC1150="But Not Over",VLOOKUP(AH1152,'CPI Data'!$A$19:$N$117,14),"")</f>
        <v/>
      </c>
    </row>
    <row r="1153" customFormat="false" ht="12" hidden="false" customHeight="false" outlineLevel="0" collapsed="false">
      <c r="A1153" s="91" t="n">
        <v>0.62</v>
      </c>
      <c r="B1153" s="95" t="n">
        <v>52000</v>
      </c>
      <c r="C1153" s="92" t="n">
        <v>64000</v>
      </c>
      <c r="D1153" s="92"/>
      <c r="E1153" s="91" t="n">
        <v>0.62</v>
      </c>
      <c r="F1153" s="95" t="n">
        <v>26000</v>
      </c>
      <c r="G1153" s="92" t="n">
        <v>32000</v>
      </c>
      <c r="H1153" s="102"/>
      <c r="I1153" s="91"/>
      <c r="J1153" s="95"/>
      <c r="K1153" s="92"/>
      <c r="L1153" s="103"/>
      <c r="M1153" s="91" t="n">
        <v>0.52</v>
      </c>
      <c r="N1153" s="95" t="n">
        <v>24000</v>
      </c>
      <c r="O1153" s="95" t="n">
        <v>28000</v>
      </c>
      <c r="S1153" s="91" t="n">
        <v>0.62</v>
      </c>
      <c r="T1153" s="79" t="n">
        <f aca="false">B1153*$AI$23/$AI$1142</f>
        <v>399293.913043478</v>
      </c>
      <c r="U1153" s="79" t="n">
        <f aca="false">C1153*$AI$23/$AI$1142</f>
        <v>491438.662207358</v>
      </c>
      <c r="W1153" s="91" t="n">
        <v>0.62</v>
      </c>
      <c r="X1153" s="79" t="n">
        <f aca="false">F1153*$AI$23/$AI$1142</f>
        <v>199646.956521739</v>
      </c>
      <c r="Y1153" s="79" t="n">
        <f aca="false">G1153*$AI$23/$AI$1142</f>
        <v>245719.331103679</v>
      </c>
      <c r="Z1153" s="80"/>
      <c r="AA1153" s="91"/>
      <c r="AB1153" s="79"/>
      <c r="AD1153" s="98"/>
      <c r="AE1153" s="91" t="n">
        <v>0.52</v>
      </c>
      <c r="AF1153" s="79" t="n">
        <f aca="false">N1153*$AI$23/$AI$1142</f>
        <v>184289.498327759</v>
      </c>
      <c r="AG1153" s="79" t="n">
        <f aca="false">O1153*$AI$23/$AI$1142</f>
        <v>215004.414715719</v>
      </c>
      <c r="AH1153" s="1" t="str">
        <f aca="false">IF(AC1151="But Not Over",Y1148,"")</f>
        <v/>
      </c>
      <c r="AI1153" s="81" t="str">
        <f aca="false">IF(AC1151="But Not Over",VLOOKUP(AH1153,'CPI Data'!$A$19:$N$117,14),"")</f>
        <v/>
      </c>
    </row>
    <row r="1154" customFormat="false" ht="12" hidden="false" customHeight="false" outlineLevel="0" collapsed="false">
      <c r="A1154" s="91" t="n">
        <v>0.65</v>
      </c>
      <c r="B1154" s="92" t="n">
        <v>64000</v>
      </c>
      <c r="C1154" s="92" t="n">
        <v>76000</v>
      </c>
      <c r="D1154" s="92"/>
      <c r="E1154" s="91" t="n">
        <v>0.65</v>
      </c>
      <c r="F1154" s="92" t="n">
        <v>32000</v>
      </c>
      <c r="G1154" s="92" t="n">
        <v>38000</v>
      </c>
      <c r="H1154" s="102"/>
      <c r="I1154" s="91"/>
      <c r="J1154" s="92"/>
      <c r="K1154" s="92"/>
      <c r="L1154" s="103"/>
      <c r="M1154" s="91" t="n">
        <v>0.54</v>
      </c>
      <c r="N1154" s="95" t="n">
        <v>28000</v>
      </c>
      <c r="O1154" s="92" t="n">
        <v>32000</v>
      </c>
      <c r="S1154" s="91" t="n">
        <v>0.65</v>
      </c>
      <c r="T1154" s="79" t="n">
        <f aca="false">B1154*$AI$23/$AI$1142</f>
        <v>491438.662207358</v>
      </c>
      <c r="U1154" s="79" t="n">
        <f aca="false">C1154*$AI$23/$AI$1142</f>
        <v>583583.411371238</v>
      </c>
      <c r="W1154" s="91" t="n">
        <v>0.65</v>
      </c>
      <c r="X1154" s="79" t="n">
        <f aca="false">F1154*$AI$23/$AI$1142</f>
        <v>245719.331103679</v>
      </c>
      <c r="Y1154" s="79" t="n">
        <f aca="false">G1154*$AI$23/$AI$1142</f>
        <v>291791.705685619</v>
      </c>
      <c r="Z1154" s="80"/>
      <c r="AA1154" s="91"/>
      <c r="AD1154" s="98"/>
      <c r="AE1154" s="91" t="n">
        <v>0.54</v>
      </c>
      <c r="AF1154" s="79" t="n">
        <f aca="false">N1154*$AI$23/$AI$1142</f>
        <v>215004.414715719</v>
      </c>
      <c r="AG1154" s="79" t="n">
        <f aca="false">O1154*$AI$23/$AI$1142</f>
        <v>245719.331103679</v>
      </c>
      <c r="AH1154" s="1" t="str">
        <f aca="false">IF(AC1152="But Not Over",Y1149,"")</f>
        <v/>
      </c>
      <c r="AI1154" s="81" t="str">
        <f aca="false">IF(AC1152="But Not Over",VLOOKUP(AH1154,'CPI Data'!$A$19:$N$117,14),"")</f>
        <v/>
      </c>
    </row>
    <row r="1155" customFormat="false" ht="12" hidden="false" customHeight="false" outlineLevel="0" collapsed="false">
      <c r="A1155" s="91" t="n">
        <v>0.69</v>
      </c>
      <c r="B1155" s="92" t="n">
        <v>76000</v>
      </c>
      <c r="C1155" s="92" t="n">
        <v>88000</v>
      </c>
      <c r="D1155" s="92"/>
      <c r="E1155" s="91" t="n">
        <v>0.69</v>
      </c>
      <c r="F1155" s="92" t="n">
        <v>38000</v>
      </c>
      <c r="G1155" s="92" t="n">
        <v>44000</v>
      </c>
      <c r="H1155" s="102"/>
      <c r="I1155" s="91"/>
      <c r="J1155" s="92"/>
      <c r="K1155" s="92"/>
      <c r="L1155" s="103"/>
      <c r="M1155" s="91" t="n">
        <v>0.58</v>
      </c>
      <c r="N1155" s="92" t="n">
        <v>32000</v>
      </c>
      <c r="O1155" s="92" t="n">
        <v>38000</v>
      </c>
      <c r="S1155" s="91" t="n">
        <v>0.69</v>
      </c>
      <c r="T1155" s="79" t="n">
        <f aca="false">B1155*$AI$23/$AI$1142</f>
        <v>583583.411371238</v>
      </c>
      <c r="U1155" s="79" t="n">
        <f aca="false">C1155*$AI$23/$AI$1142</f>
        <v>675728.160535117</v>
      </c>
      <c r="W1155" s="91" t="n">
        <v>0.69</v>
      </c>
      <c r="X1155" s="79" t="n">
        <f aca="false">F1155*$AI$23/$AI$1142</f>
        <v>291791.705685619</v>
      </c>
      <c r="Y1155" s="79" t="n">
        <f aca="false">G1155*$AI$23/$AI$1142</f>
        <v>337864.080267559</v>
      </c>
      <c r="Z1155" s="80"/>
      <c r="AA1155" s="91"/>
      <c r="AD1155" s="98"/>
      <c r="AE1155" s="91" t="n">
        <v>0.58</v>
      </c>
      <c r="AF1155" s="79" t="n">
        <f aca="false">N1155*$AI$23/$AI$1142</f>
        <v>245719.331103679</v>
      </c>
      <c r="AG1155" s="79" t="n">
        <f aca="false">O1155*$AI$23/$AI$1142</f>
        <v>291791.705685619</v>
      </c>
      <c r="AH1155" s="1" t="str">
        <f aca="false">IF(AC1153="But Not Over",Y1150,"")</f>
        <v/>
      </c>
      <c r="AI1155" s="81" t="str">
        <f aca="false">IF(AC1153="But Not Over",VLOOKUP(AH1155,'CPI Data'!$A$19:$N$117,14),"")</f>
        <v/>
      </c>
    </row>
    <row r="1156" customFormat="false" ht="12" hidden="false" customHeight="false" outlineLevel="0" collapsed="false">
      <c r="A1156" s="91" t="n">
        <v>0.72</v>
      </c>
      <c r="B1156" s="92" t="n">
        <v>88000</v>
      </c>
      <c r="C1156" s="92" t="n">
        <v>100000</v>
      </c>
      <c r="D1156" s="95"/>
      <c r="E1156" s="91" t="n">
        <v>0.72</v>
      </c>
      <c r="F1156" s="92" t="n">
        <v>44000</v>
      </c>
      <c r="G1156" s="92" t="n">
        <v>50000</v>
      </c>
      <c r="H1156" s="102"/>
      <c r="I1156" s="91"/>
      <c r="J1156" s="92"/>
      <c r="K1156" s="92"/>
      <c r="L1156" s="104"/>
      <c r="M1156" s="91" t="n">
        <v>0.62</v>
      </c>
      <c r="N1156" s="92" t="n">
        <v>38000</v>
      </c>
      <c r="O1156" s="92" t="n">
        <v>44000</v>
      </c>
      <c r="S1156" s="91" t="n">
        <v>0.72</v>
      </c>
      <c r="T1156" s="79" t="n">
        <f aca="false">B1156*$AI$23/$AI$1142</f>
        <v>675728.160535117</v>
      </c>
      <c r="U1156" s="79" t="n">
        <f aca="false">C1156*$AI$23/$AI$1142</f>
        <v>767872.909698997</v>
      </c>
      <c r="V1156" s="84"/>
      <c r="W1156" s="91" t="n">
        <v>0.72</v>
      </c>
      <c r="X1156" s="79" t="n">
        <f aca="false">F1156*$AI$23/$AI$1142</f>
        <v>337864.080267559</v>
      </c>
      <c r="Y1156" s="79" t="n">
        <f aca="false">G1156*$AI$23/$AI$1142</f>
        <v>383936.454849498</v>
      </c>
      <c r="Z1156" s="80"/>
      <c r="AA1156" s="91"/>
      <c r="AD1156" s="105"/>
      <c r="AE1156" s="91" t="n">
        <v>0.62</v>
      </c>
      <c r="AF1156" s="79" t="n">
        <f aca="false">N1156*$AI$23/$AI$1142</f>
        <v>291791.705685619</v>
      </c>
      <c r="AG1156" s="79" t="n">
        <f aca="false">O1156*$AI$23/$AI$1142</f>
        <v>337864.080267559</v>
      </c>
      <c r="AH1156" s="1" t="str">
        <f aca="false">IF(AC1154="But Not Over",Y1151,"")</f>
        <v/>
      </c>
      <c r="AI1156" s="81" t="str">
        <f aca="false">IF(AC1154="But Not Over",VLOOKUP(AH1156,'CPI Data'!$A$19:$N$117,14),"")</f>
        <v/>
      </c>
    </row>
    <row r="1157" customFormat="false" ht="12" hidden="false" customHeight="false" outlineLevel="0" collapsed="false">
      <c r="A1157" s="91" t="n">
        <v>0.75</v>
      </c>
      <c r="B1157" s="92" t="n">
        <v>100000</v>
      </c>
      <c r="C1157" s="92" t="n">
        <v>120000</v>
      </c>
      <c r="E1157" s="91" t="n">
        <v>0.75</v>
      </c>
      <c r="F1157" s="92" t="n">
        <v>50000</v>
      </c>
      <c r="G1157" s="92" t="n">
        <v>60000</v>
      </c>
      <c r="H1157" s="64"/>
      <c r="I1157" s="91"/>
      <c r="J1157" s="92"/>
      <c r="K1157" s="92"/>
      <c r="L1157" s="97"/>
      <c r="M1157" s="91" t="n">
        <v>0.66</v>
      </c>
      <c r="N1157" s="92" t="n">
        <v>44000</v>
      </c>
      <c r="O1157" s="92" t="n">
        <v>50000</v>
      </c>
      <c r="S1157" s="91" t="n">
        <v>0.75</v>
      </c>
      <c r="T1157" s="79" t="n">
        <f aca="false">B1157*$AI$23/$AI$1142</f>
        <v>767872.909698997</v>
      </c>
      <c r="U1157" s="79" t="n">
        <f aca="false">C1157*$AI$23/$AI$1142</f>
        <v>921447.491638796</v>
      </c>
      <c r="W1157" s="91" t="n">
        <v>0.75</v>
      </c>
      <c r="X1157" s="79" t="n">
        <f aca="false">F1157*$AI$23/$AI$1142</f>
        <v>383936.454849498</v>
      </c>
      <c r="Y1157" s="79" t="n">
        <f aca="false">G1157*$AI$23/$AI$1142</f>
        <v>460723.745819398</v>
      </c>
      <c r="Z1157" s="80"/>
      <c r="AA1157" s="91"/>
      <c r="AD1157" s="98"/>
      <c r="AE1157" s="91" t="n">
        <v>0.66</v>
      </c>
      <c r="AF1157" s="79" t="n">
        <f aca="false">N1157*$AI$23/$AI$1142</f>
        <v>337864.080267559</v>
      </c>
      <c r="AG1157" s="79" t="n">
        <f aca="false">O1157*$AI$23/$AI$1142</f>
        <v>383936.454849498</v>
      </c>
      <c r="AH1157" s="1" t="str">
        <f aca="false">IF(AC1155="But Not Over",Y1152,"")</f>
        <v/>
      </c>
      <c r="AI1157" s="81" t="str">
        <f aca="false">IF(AC1155="But Not Over",VLOOKUP(AH1157,'CPI Data'!$A$19:$N$117,14),"")</f>
        <v/>
      </c>
    </row>
    <row r="1158" customFormat="false" ht="12" hidden="false" customHeight="false" outlineLevel="0" collapsed="false">
      <c r="A1158" s="91" t="n">
        <v>0.78</v>
      </c>
      <c r="B1158" s="92" t="n">
        <v>120000</v>
      </c>
      <c r="C1158" s="92" t="n">
        <v>140000</v>
      </c>
      <c r="E1158" s="91" t="n">
        <v>0.78</v>
      </c>
      <c r="F1158" s="92" t="n">
        <v>60000</v>
      </c>
      <c r="G1158" s="92" t="n">
        <v>70000</v>
      </c>
      <c r="H1158" s="64"/>
      <c r="I1158" s="91"/>
      <c r="J1158" s="92"/>
      <c r="K1158" s="92"/>
      <c r="L1158" s="97"/>
      <c r="M1158" s="91" t="n">
        <v>0.68</v>
      </c>
      <c r="N1158" s="92" t="n">
        <v>50000</v>
      </c>
      <c r="O1158" s="92" t="n">
        <v>60000</v>
      </c>
      <c r="S1158" s="91" t="n">
        <v>0.78</v>
      </c>
      <c r="T1158" s="79" t="n">
        <f aca="false">B1158*$AI$23/$AI$1142</f>
        <v>921447.491638796</v>
      </c>
      <c r="U1158" s="125" t="n">
        <f aca="false">C1158*$AI$23/$AI$1142</f>
        <v>1075022.0735786</v>
      </c>
      <c r="W1158" s="91" t="n">
        <v>0.78</v>
      </c>
      <c r="X1158" s="79" t="n">
        <f aca="false">F1158*$AI$23/$AI$1142</f>
        <v>460723.745819398</v>
      </c>
      <c r="Y1158" s="79" t="n">
        <f aca="false">G1158*$AI$23/$AI$1142</f>
        <v>537511.036789298</v>
      </c>
      <c r="Z1158" s="80"/>
      <c r="AA1158" s="91"/>
      <c r="AD1158" s="98"/>
      <c r="AE1158" s="91" t="n">
        <v>0.68</v>
      </c>
      <c r="AF1158" s="79" t="n">
        <f aca="false">N1158*$AI$23/$AI$1142</f>
        <v>383936.454849498</v>
      </c>
      <c r="AG1158" s="79" t="n">
        <f aca="false">O1158*$AI$23/$AI$1142</f>
        <v>460723.745819398</v>
      </c>
      <c r="AH1158" s="1" t="str">
        <f aca="false">IF(AC1156="But Not Over",Y1153,"")</f>
        <v/>
      </c>
      <c r="AI1158" s="81" t="str">
        <f aca="false">IF(AC1156="But Not Over",VLOOKUP(AH1158,'CPI Data'!$A$19:$N$117,14),"")</f>
        <v/>
      </c>
    </row>
    <row r="1159" customFormat="false" ht="12" hidden="false" customHeight="false" outlineLevel="0" collapsed="false">
      <c r="A1159" s="91" t="n">
        <v>0.81</v>
      </c>
      <c r="B1159" s="92" t="n">
        <v>140000</v>
      </c>
      <c r="C1159" s="92" t="n">
        <v>160000</v>
      </c>
      <c r="E1159" s="91" t="n">
        <v>0.81</v>
      </c>
      <c r="F1159" s="92" t="n">
        <v>70000</v>
      </c>
      <c r="G1159" s="92" t="n">
        <v>80000</v>
      </c>
      <c r="H1159" s="64"/>
      <c r="I1159" s="91"/>
      <c r="J1159" s="92"/>
      <c r="K1159" s="92"/>
      <c r="L1159" s="97"/>
      <c r="M1159" s="91" t="n">
        <v>0.71</v>
      </c>
      <c r="N1159" s="92" t="n">
        <v>60000</v>
      </c>
      <c r="O1159" s="92" t="n">
        <v>70000</v>
      </c>
      <c r="S1159" s="91" t="n">
        <v>0.81</v>
      </c>
      <c r="T1159" s="79" t="n">
        <f aca="false">B1159*$AI$23/$AI$1142</f>
        <v>1075022.0735786</v>
      </c>
      <c r="U1159" s="125" t="n">
        <f aca="false">C1159*$AI$23/$AI$1142</f>
        <v>1228596.65551839</v>
      </c>
      <c r="W1159" s="91" t="n">
        <v>0.81</v>
      </c>
      <c r="X1159" s="79" t="n">
        <f aca="false">F1159*$AI$23/$AI$1142</f>
        <v>537511.036789298</v>
      </c>
      <c r="Y1159" s="79" t="n">
        <f aca="false">G1159*$AI$23/$AI$1142</f>
        <v>614298.327759197</v>
      </c>
      <c r="Z1159" s="80"/>
      <c r="AA1159" s="91"/>
      <c r="AD1159" s="98"/>
      <c r="AE1159" s="91" t="n">
        <v>0.71</v>
      </c>
      <c r="AF1159" s="79" t="n">
        <f aca="false">N1159*$AI$23/$AI$1142</f>
        <v>460723.745819398</v>
      </c>
      <c r="AG1159" s="79" t="n">
        <f aca="false">O1159*$AI$23/$AI$1142</f>
        <v>537511.036789298</v>
      </c>
      <c r="AH1159" s="1" t="str">
        <f aca="false">IF(AC1157="But Not Over",Y1154,"")</f>
        <v/>
      </c>
      <c r="AI1159" s="81" t="str">
        <f aca="false">IF(AC1157="But Not Over",VLOOKUP(AH1159,'CPI Data'!$A$19:$N$117,14),"")</f>
        <v/>
      </c>
    </row>
    <row r="1160" customFormat="false" ht="12" hidden="false" customHeight="false" outlineLevel="0" collapsed="false">
      <c r="A1160" s="91" t="n">
        <v>0.84</v>
      </c>
      <c r="B1160" s="92" t="n">
        <v>160000</v>
      </c>
      <c r="C1160" s="92" t="n">
        <v>180000</v>
      </c>
      <c r="E1160" s="91" t="n">
        <v>0.84</v>
      </c>
      <c r="F1160" s="92" t="n">
        <v>80000</v>
      </c>
      <c r="G1160" s="92" t="n">
        <v>90000</v>
      </c>
      <c r="H1160" s="64"/>
      <c r="I1160" s="91"/>
      <c r="J1160" s="92"/>
      <c r="K1160" s="92"/>
      <c r="L1160" s="97"/>
      <c r="M1160" s="91" t="n">
        <v>0.74</v>
      </c>
      <c r="N1160" s="92" t="n">
        <v>70000</v>
      </c>
      <c r="O1160" s="92" t="n">
        <v>80000</v>
      </c>
      <c r="S1160" s="91" t="n">
        <v>0.84</v>
      </c>
      <c r="T1160" s="79" t="n">
        <f aca="false">B1160*$AI$23/$AI$1142</f>
        <v>1228596.65551839</v>
      </c>
      <c r="U1160" s="125" t="n">
        <f aca="false">C1160*$AI$23/$AI$1142</f>
        <v>1382171.23745819</v>
      </c>
      <c r="W1160" s="91" t="n">
        <v>0.84</v>
      </c>
      <c r="X1160" s="79" t="n">
        <f aca="false">F1160*$AI$23/$AI$1142</f>
        <v>614298.327759197</v>
      </c>
      <c r="Y1160" s="79" t="n">
        <f aca="false">G1160*$AI$23/$AI$1142</f>
        <v>691085.618729097</v>
      </c>
      <c r="Z1160" s="80"/>
      <c r="AA1160" s="91"/>
      <c r="AD1160" s="98"/>
      <c r="AE1160" s="91" t="n">
        <v>0.74</v>
      </c>
      <c r="AF1160" s="79" t="n">
        <f aca="false">N1160*$AI$23/$AI$1142</f>
        <v>537511.036789298</v>
      </c>
      <c r="AG1160" s="79" t="n">
        <f aca="false">O1160*$AI$23/$AI$1142</f>
        <v>614298.327759197</v>
      </c>
      <c r="AH1160" s="1" t="str">
        <f aca="false">IF(AC1158="But Not Over",Y1155,"")</f>
        <v/>
      </c>
      <c r="AI1160" s="81" t="str">
        <f aca="false">IF(AC1158="But Not Over",VLOOKUP(AH1160,'CPI Data'!$A$19:$N$117,14),"")</f>
        <v/>
      </c>
    </row>
    <row r="1161" customFormat="false" ht="12" hidden="false" customHeight="false" outlineLevel="0" collapsed="false">
      <c r="A1161" s="91" t="n">
        <v>0.87</v>
      </c>
      <c r="B1161" s="92" t="n">
        <v>180000</v>
      </c>
      <c r="C1161" s="92" t="n">
        <v>200000</v>
      </c>
      <c r="E1161" s="91" t="n">
        <v>0.87</v>
      </c>
      <c r="F1161" s="92" t="n">
        <v>90000</v>
      </c>
      <c r="G1161" s="92" t="n">
        <v>100000</v>
      </c>
      <c r="H1161" s="64"/>
      <c r="I1161" s="91"/>
      <c r="J1161" s="92"/>
      <c r="K1161" s="92"/>
      <c r="L1161" s="97"/>
      <c r="M1161" s="91" t="n">
        <v>0.76</v>
      </c>
      <c r="N1161" s="92" t="n">
        <v>80000</v>
      </c>
      <c r="O1161" s="92" t="n">
        <v>90000</v>
      </c>
      <c r="S1161" s="91" t="n">
        <v>0.87</v>
      </c>
      <c r="T1161" s="79" t="n">
        <f aca="false">B1161*$AI$23/$AI$1142</f>
        <v>1382171.23745819</v>
      </c>
      <c r="U1161" s="125" t="n">
        <f aca="false">C1161*$AI$23/$AI$1142</f>
        <v>1535745.81939799</v>
      </c>
      <c r="W1161" s="91" t="n">
        <v>0.87</v>
      </c>
      <c r="X1161" s="79" t="n">
        <f aca="false">F1161*$AI$23/$AI$1142</f>
        <v>691085.618729097</v>
      </c>
      <c r="Y1161" s="79" t="n">
        <f aca="false">G1161*$AI$23/$AI$1142</f>
        <v>767872.909698997</v>
      </c>
      <c r="Z1161" s="80"/>
      <c r="AA1161" s="91"/>
      <c r="AD1161" s="98"/>
      <c r="AE1161" s="91" t="n">
        <v>0.76</v>
      </c>
      <c r="AF1161" s="79" t="n">
        <f aca="false">N1161*$AI$23/$AI$1142</f>
        <v>614298.327759197</v>
      </c>
      <c r="AG1161" s="79" t="n">
        <f aca="false">O1161*$AI$23/$AI$1142</f>
        <v>691085.618729097</v>
      </c>
      <c r="AH1161" s="1" t="str">
        <f aca="false">IF(AC1159="But Not Over",Y1156,"")</f>
        <v/>
      </c>
      <c r="AI1161" s="81" t="str">
        <f aca="false">IF(AC1159="But Not Over",VLOOKUP(AH1161,'CPI Data'!$A$19:$N$117,14),"")</f>
        <v/>
      </c>
    </row>
    <row r="1162" customFormat="false" ht="12" hidden="false" customHeight="false" outlineLevel="0" collapsed="false">
      <c r="A1162" s="91" t="n">
        <v>0.89</v>
      </c>
      <c r="B1162" s="92" t="n">
        <v>200000</v>
      </c>
      <c r="C1162" s="92" t="n">
        <v>300000</v>
      </c>
      <c r="E1162" s="91" t="n">
        <v>0.89</v>
      </c>
      <c r="F1162" s="92" t="n">
        <v>100000</v>
      </c>
      <c r="G1162" s="92" t="n">
        <v>150000</v>
      </c>
      <c r="H1162" s="64"/>
      <c r="I1162" s="91"/>
      <c r="J1162" s="92"/>
      <c r="K1162" s="92"/>
      <c r="L1162" s="97"/>
      <c r="M1162" s="91" t="n">
        <v>0.8</v>
      </c>
      <c r="N1162" s="92" t="n">
        <v>90000</v>
      </c>
      <c r="O1162" s="92" t="n">
        <v>100000</v>
      </c>
      <c r="S1162" s="91" t="n">
        <v>0.89</v>
      </c>
      <c r="T1162" s="79" t="n">
        <f aca="false">B1162*$AI$23/$AI$1142</f>
        <v>1535745.81939799</v>
      </c>
      <c r="U1162" s="125" t="n">
        <f aca="false">C1162*$AI$23/$AI$1142</f>
        <v>2303618.72909699</v>
      </c>
      <c r="W1162" s="91" t="n">
        <v>0.89</v>
      </c>
      <c r="X1162" s="79" t="n">
        <f aca="false">F1162*$AI$23/$AI$1142</f>
        <v>767872.909698997</v>
      </c>
      <c r="Y1162" s="79" t="n">
        <f aca="false">G1162*$AI$23/$AI$1142</f>
        <v>1151809.3645485</v>
      </c>
      <c r="Z1162" s="80"/>
      <c r="AA1162" s="91"/>
      <c r="AD1162" s="98"/>
      <c r="AE1162" s="91" t="n">
        <v>0.8</v>
      </c>
      <c r="AF1162" s="79" t="n">
        <f aca="false">N1162*$AI$23/$AI$1142</f>
        <v>691085.618729097</v>
      </c>
      <c r="AG1162" s="79" t="n">
        <f aca="false">O1162*$AI$23/$AI$1142</f>
        <v>767872.909698997</v>
      </c>
      <c r="AH1162" s="1" t="str">
        <f aca="false">IF(AC1160="But Not Over",Y1157,"")</f>
        <v/>
      </c>
      <c r="AI1162" s="81" t="str">
        <f aca="false">IF(AC1160="But Not Over",VLOOKUP(AH1162,'CPI Data'!$A$19:$N$117,14),"")</f>
        <v/>
      </c>
    </row>
    <row r="1163" customFormat="false" ht="12" hidden="false" customHeight="false" outlineLevel="0" collapsed="false">
      <c r="A1163" s="91" t="n">
        <v>0.9</v>
      </c>
      <c r="B1163" s="92" t="n">
        <v>300000</v>
      </c>
      <c r="C1163" s="92" t="n">
        <v>400000</v>
      </c>
      <c r="E1163" s="91" t="n">
        <v>0.9</v>
      </c>
      <c r="F1163" s="92" t="n">
        <v>150000</v>
      </c>
      <c r="G1163" s="92" t="n">
        <v>200000</v>
      </c>
      <c r="H1163" s="64"/>
      <c r="I1163" s="91"/>
      <c r="J1163" s="92"/>
      <c r="K1163" s="92"/>
      <c r="L1163" s="97"/>
      <c r="M1163" s="91" t="n">
        <v>0.83</v>
      </c>
      <c r="N1163" s="92" t="n">
        <v>100000</v>
      </c>
      <c r="O1163" s="92" t="n">
        <v>150000</v>
      </c>
      <c r="S1163" s="91" t="n">
        <v>0.9</v>
      </c>
      <c r="T1163" s="79" t="n">
        <f aca="false">B1163*$AI$23/$AI$1142</f>
        <v>2303618.72909699</v>
      </c>
      <c r="U1163" s="125" t="n">
        <f aca="false">C1163*$AI$23/$AI$1142</f>
        <v>3071491.63879599</v>
      </c>
      <c r="W1163" s="91" t="n">
        <v>0.9</v>
      </c>
      <c r="X1163" s="79" t="n">
        <f aca="false">F1163*$AI$23/$AI$1142</f>
        <v>1151809.3645485</v>
      </c>
      <c r="Y1163" s="79" t="n">
        <f aca="false">G1163*$AI$23/$AI$1142</f>
        <v>1535745.81939799</v>
      </c>
      <c r="Z1163" s="80"/>
      <c r="AA1163" s="91"/>
      <c r="AD1163" s="98"/>
      <c r="AE1163" s="91" t="n">
        <v>0.83</v>
      </c>
      <c r="AF1163" s="79" t="n">
        <f aca="false">N1163*$AI$23/$AI$1142</f>
        <v>767872.909698997</v>
      </c>
      <c r="AG1163" s="79" t="n">
        <f aca="false">O1163*$AI$23/$AI$1142</f>
        <v>1151809.3645485</v>
      </c>
      <c r="AH1163" s="1" t="str">
        <f aca="false">IF(AC1161="But Not Over",Y1158,"")</f>
        <v/>
      </c>
      <c r="AI1163" s="81" t="str">
        <f aca="false">IF(AC1161="But Not Over",VLOOKUP(AH1163,'CPI Data'!$A$19:$N$117,14),"")</f>
        <v/>
      </c>
    </row>
    <row r="1164" customFormat="false" ht="12" hidden="false" customHeight="false" outlineLevel="0" collapsed="false">
      <c r="A1164" s="91" t="n">
        <v>0.91</v>
      </c>
      <c r="B1164" s="92" t="n">
        <v>400000</v>
      </c>
      <c r="C1164" s="95" t="s">
        <v>18</v>
      </c>
      <c r="E1164" s="91" t="n">
        <v>0.91</v>
      </c>
      <c r="F1164" s="92" t="n">
        <v>200000</v>
      </c>
      <c r="G1164" s="95" t="s">
        <v>18</v>
      </c>
      <c r="H1164" s="64"/>
      <c r="I1164" s="91"/>
      <c r="J1164" s="92"/>
      <c r="K1164" s="92"/>
      <c r="L1164" s="97"/>
      <c r="M1164" s="91" t="n">
        <v>0.87</v>
      </c>
      <c r="N1164" s="92" t="n">
        <v>150000</v>
      </c>
      <c r="O1164" s="92" t="n">
        <v>200000</v>
      </c>
      <c r="S1164" s="91" t="n">
        <v>0.91</v>
      </c>
      <c r="T1164" s="79" t="n">
        <f aca="false">B1164*$AI$23/$AI$1142</f>
        <v>3071491.63879599</v>
      </c>
      <c r="U1164" s="125" t="s">
        <v>18</v>
      </c>
      <c r="W1164" s="91" t="n">
        <v>0.91</v>
      </c>
      <c r="X1164" s="79" t="n">
        <f aca="false">F1164*$AI$23/$AI$1142</f>
        <v>1535745.81939799</v>
      </c>
      <c r="Y1164" s="79" t="s">
        <v>18</v>
      </c>
      <c r="Z1164" s="80"/>
      <c r="AA1164" s="91"/>
      <c r="AD1164" s="98"/>
      <c r="AE1164" s="91" t="n">
        <v>0.87</v>
      </c>
      <c r="AF1164" s="125" t="n">
        <f aca="false">N1164*$AI$23/$AI$1142</f>
        <v>1151809.3645485</v>
      </c>
      <c r="AG1164" s="79" t="n">
        <f aca="false">O1164*$AI$23/$AI$1142</f>
        <v>1535745.81939799</v>
      </c>
      <c r="AH1164" s="1" t="str">
        <f aca="false">IF(AC1162="But Not Over",Y1159,"")</f>
        <v/>
      </c>
      <c r="AI1164" s="81" t="str">
        <f aca="false">IF(AC1162="But Not Over",VLOOKUP(AH1164,'CPI Data'!$A$19:$N$117,14),"")</f>
        <v/>
      </c>
    </row>
    <row r="1165" customFormat="false" ht="12" hidden="false" customHeight="false" outlineLevel="0" collapsed="false">
      <c r="A1165" s="91"/>
      <c r="B1165" s="92"/>
      <c r="C1165" s="92"/>
      <c r="E1165" s="91"/>
      <c r="F1165" s="92"/>
      <c r="G1165" s="92"/>
      <c r="H1165" s="64"/>
      <c r="I1165" s="91"/>
      <c r="J1165" s="92"/>
      <c r="K1165" s="95"/>
      <c r="L1165" s="97"/>
      <c r="M1165" s="91" t="n">
        <v>0.9</v>
      </c>
      <c r="N1165" s="92" t="n">
        <v>200000</v>
      </c>
      <c r="O1165" s="92" t="n">
        <v>300000</v>
      </c>
      <c r="S1165" s="91"/>
      <c r="W1165" s="91"/>
      <c r="Z1165" s="80"/>
      <c r="AA1165" s="91"/>
      <c r="AC1165" s="79"/>
      <c r="AD1165" s="98"/>
      <c r="AE1165" s="91" t="n">
        <v>0.9</v>
      </c>
      <c r="AF1165" s="125" t="n">
        <f aca="false">N1165*$AI$23/$AI$1142</f>
        <v>1535745.81939799</v>
      </c>
      <c r="AG1165" s="79" t="n">
        <f aca="false">O1165*$AI$23/$AI$1142</f>
        <v>2303618.72909699</v>
      </c>
      <c r="AH1165" s="1" t="str">
        <f aca="false">IF(AC1163="But Not Over",Y1160,"")</f>
        <v/>
      </c>
      <c r="AI1165" s="81" t="str">
        <f aca="false">IF(AC1163="But Not Over",VLOOKUP(AH1165,'CPI Data'!$A$19:$N$117,14),"")</f>
        <v/>
      </c>
    </row>
    <row r="1166" customFormat="false" ht="12" hidden="false" customHeight="false" outlineLevel="0" collapsed="false">
      <c r="A1166" s="91"/>
      <c r="B1166" s="92"/>
      <c r="C1166" s="95"/>
      <c r="E1166" s="91"/>
      <c r="F1166" s="92"/>
      <c r="G1166" s="95"/>
      <c r="H1166" s="64"/>
      <c r="I1166" s="91"/>
      <c r="J1166" s="92"/>
      <c r="K1166" s="95"/>
      <c r="L1166" s="97"/>
      <c r="M1166" s="91" t="n">
        <v>0.91</v>
      </c>
      <c r="N1166" s="92" t="n">
        <v>300000</v>
      </c>
      <c r="O1166" s="95" t="s">
        <v>18</v>
      </c>
      <c r="S1166" s="91"/>
      <c r="U1166" s="79"/>
      <c r="W1166" s="91"/>
      <c r="Y1166" s="79"/>
      <c r="Z1166" s="80"/>
      <c r="AA1166" s="91"/>
      <c r="AC1166" s="79"/>
      <c r="AD1166" s="98"/>
      <c r="AE1166" s="91" t="n">
        <v>0.91</v>
      </c>
      <c r="AF1166" s="125" t="n">
        <f aca="false">N1166*$AI$23/$AI$1142</f>
        <v>2303618.72909699</v>
      </c>
      <c r="AG1166" s="79" t="s">
        <v>18</v>
      </c>
      <c r="AH1166" s="1" t="str">
        <f aca="false">IF(AC1164="But Not Over",Y1161,"")</f>
        <v/>
      </c>
      <c r="AI1166" s="81" t="str">
        <f aca="false">IF(AC1164="But Not Over",VLOOKUP(AH1166,'CPI Data'!$A$19:$N$117,14),"")</f>
        <v/>
      </c>
    </row>
    <row r="1167" customFormat="false" ht="12" hidden="false" customHeight="false" outlineLevel="0" collapsed="false">
      <c r="A1167" s="122" t="s">
        <v>44</v>
      </c>
      <c r="E1167" s="64"/>
      <c r="H1167" s="64"/>
      <c r="I1167" s="64"/>
      <c r="L1167" s="97"/>
      <c r="M1167" s="91"/>
      <c r="N1167" s="92"/>
      <c r="O1167" s="95"/>
      <c r="S1167" s="122" t="s">
        <v>44</v>
      </c>
      <c r="W1167" s="64"/>
      <c r="Z1167" s="80"/>
      <c r="AA1167" s="64"/>
      <c r="AD1167" s="98"/>
      <c r="AE1167" s="91"/>
      <c r="AG1167" s="79"/>
      <c r="AH1167" s="1" t="str">
        <f aca="false">IF(AC1165="But Not Over",Y1162,"")</f>
        <v/>
      </c>
      <c r="AI1167" s="81" t="str">
        <f aca="false">IF(AC1165="But Not Over",VLOOKUP(AH1167,'CPI Data'!$A$19:$N$117,14),"")</f>
        <v/>
      </c>
    </row>
    <row r="1168" customFormat="false" ht="12" hidden="false" customHeight="false" outlineLevel="0" collapsed="false">
      <c r="A1168" s="64"/>
      <c r="E1168" s="64"/>
      <c r="H1168" s="64"/>
      <c r="I1168" s="64"/>
      <c r="L1168" s="97"/>
      <c r="M1168" s="64"/>
      <c r="S1168" s="64"/>
      <c r="W1168" s="64"/>
      <c r="Z1168" s="80"/>
      <c r="AA1168" s="64"/>
      <c r="AD1168" s="98"/>
      <c r="AE1168" s="64"/>
      <c r="AH1168" s="1" t="str">
        <f aca="false">IF(AC1166="But Not Over",Y1163,"")</f>
        <v/>
      </c>
      <c r="AI1168" s="81" t="str">
        <f aca="false">IF(AC1166="But Not Over",VLOOKUP(AH1168,'CPI Data'!$A$19:$N$117,14),"")</f>
        <v/>
      </c>
    </row>
    <row r="1169" customFormat="false" ht="12.75" hidden="false" customHeight="false" outlineLevel="0" collapsed="false">
      <c r="A1169" s="64"/>
      <c r="B1169" s="74"/>
      <c r="C1169" s="43" t="s">
        <v>7</v>
      </c>
      <c r="E1169" s="64"/>
      <c r="F1169" s="74"/>
      <c r="G1169" s="75" t="n">
        <v>1960</v>
      </c>
      <c r="H1169" s="75"/>
      <c r="I1169" s="75"/>
      <c r="L1169" s="97"/>
      <c r="M1169" s="64"/>
      <c r="N1169" s="74"/>
      <c r="S1169" s="64"/>
      <c r="T1169" s="77"/>
      <c r="U1169" s="69" t="s">
        <v>21</v>
      </c>
      <c r="W1169" s="64"/>
      <c r="X1169" s="77"/>
      <c r="Y1169" s="75" t="n">
        <v>1960</v>
      </c>
      <c r="Z1169" s="75"/>
      <c r="AA1169" s="75"/>
      <c r="AB1169" s="46" t="str">
        <f aca="false">CONCATENATE("CPI: ",AI1174)</f>
        <v>CPI: 29.6</v>
      </c>
      <c r="AD1169" s="98"/>
      <c r="AE1169" s="64"/>
      <c r="AF1169" s="77"/>
      <c r="AH1169" s="1" t="str">
        <f aca="false">IF(AC1167="But Not Over",Y1164,"")</f>
        <v/>
      </c>
      <c r="AI1169" s="81" t="str">
        <f aca="false">IF(AC1167="But Not Over",VLOOKUP(AH1169,'CPI Data'!$A$19:$N$117,14),"")</f>
        <v/>
      </c>
    </row>
    <row r="1170" customFormat="false" ht="12" hidden="false" customHeight="false" outlineLevel="0" collapsed="false">
      <c r="A1170" s="49"/>
      <c r="B1170" s="49" t="s">
        <v>8</v>
      </c>
      <c r="C1170" s="50"/>
      <c r="D1170" s="50"/>
      <c r="E1170" s="49"/>
      <c r="F1170" s="49" t="s">
        <v>9</v>
      </c>
      <c r="G1170" s="50"/>
      <c r="H1170" s="49"/>
      <c r="I1170" s="49"/>
      <c r="J1170" s="49" t="s">
        <v>10</v>
      </c>
      <c r="K1170" s="48"/>
      <c r="L1170" s="48"/>
      <c r="M1170" s="48"/>
      <c r="N1170" s="49" t="s">
        <v>11</v>
      </c>
      <c r="O1170" s="50"/>
      <c r="S1170" s="49"/>
      <c r="T1170" s="51" t="s">
        <v>8</v>
      </c>
      <c r="U1170" s="99"/>
      <c r="V1170" s="53"/>
      <c r="W1170" s="49"/>
      <c r="X1170" s="51" t="s">
        <v>9</v>
      </c>
      <c r="Y1170" s="99"/>
      <c r="Z1170" s="54"/>
      <c r="AA1170" s="49"/>
      <c r="AB1170" s="51" t="s">
        <v>10</v>
      </c>
      <c r="AC1170" s="52"/>
      <c r="AD1170" s="55"/>
      <c r="AE1170" s="48"/>
      <c r="AF1170" s="51" t="s">
        <v>11</v>
      </c>
      <c r="AG1170" s="99"/>
      <c r="AH1170" s="1" t="str">
        <f aca="false">IF(AC1168="But Not Over",Y1165,"")</f>
        <v/>
      </c>
      <c r="AI1170" s="81" t="str">
        <f aca="false">IF(AC1168="But Not Over",VLOOKUP(AH1170,'CPI Data'!$A$19:$N$117,14),"")</f>
        <v/>
      </c>
    </row>
    <row r="1171" customFormat="false" ht="12" hidden="false" customHeight="false" outlineLevel="0" collapsed="false">
      <c r="A1171" s="56" t="s">
        <v>12</v>
      </c>
      <c r="B1171" s="57" t="s">
        <v>13</v>
      </c>
      <c r="C1171" s="57"/>
      <c r="D1171" s="100"/>
      <c r="E1171" s="56" t="s">
        <v>12</v>
      </c>
      <c r="F1171" s="57" t="s">
        <v>13</v>
      </c>
      <c r="G1171" s="57"/>
      <c r="H1171" s="100"/>
      <c r="I1171" s="56" t="s">
        <v>12</v>
      </c>
      <c r="J1171" s="57" t="s">
        <v>13</v>
      </c>
      <c r="K1171" s="57"/>
      <c r="L1171" s="106"/>
      <c r="M1171" s="56" t="s">
        <v>12</v>
      </c>
      <c r="N1171" s="57" t="s">
        <v>13</v>
      </c>
      <c r="O1171" s="57"/>
      <c r="S1171" s="56" t="s">
        <v>12</v>
      </c>
      <c r="T1171" s="58" t="s">
        <v>13</v>
      </c>
      <c r="U1171" s="58"/>
      <c r="V1171" s="101"/>
      <c r="W1171" s="56" t="s">
        <v>12</v>
      </c>
      <c r="X1171" s="58" t="s">
        <v>13</v>
      </c>
      <c r="Y1171" s="58"/>
      <c r="Z1171" s="101"/>
      <c r="AA1171" s="56" t="s">
        <v>12</v>
      </c>
      <c r="AB1171" s="58" t="s">
        <v>13</v>
      </c>
      <c r="AC1171" s="58"/>
      <c r="AD1171" s="107"/>
      <c r="AE1171" s="56" t="s">
        <v>12</v>
      </c>
      <c r="AF1171" s="58" t="s">
        <v>13</v>
      </c>
      <c r="AG1171" s="58"/>
      <c r="AH1171" s="1" t="str">
        <f aca="false">IF(AC1169="But Not Over",Y1166,"")</f>
        <v/>
      </c>
      <c r="AI1171" s="81" t="str">
        <f aca="false">IF(AC1169="But Not Over",VLOOKUP(AH1171,'CPI Data'!$A$19:$N$117,14),"")</f>
        <v/>
      </c>
    </row>
    <row r="1172" customFormat="false" ht="12" hidden="false" customHeight="false" outlineLevel="0" collapsed="false">
      <c r="A1172" s="59" t="s">
        <v>14</v>
      </c>
      <c r="B1172" s="60" t="s">
        <v>15</v>
      </c>
      <c r="C1172" s="60" t="s">
        <v>16</v>
      </c>
      <c r="D1172" s="100"/>
      <c r="E1172" s="59" t="s">
        <v>14</v>
      </c>
      <c r="F1172" s="60" t="s">
        <v>15</v>
      </c>
      <c r="G1172" s="60" t="s">
        <v>16</v>
      </c>
      <c r="H1172" s="100"/>
      <c r="I1172" s="59" t="s">
        <v>14</v>
      </c>
      <c r="J1172" s="60" t="s">
        <v>15</v>
      </c>
      <c r="K1172" s="60" t="s">
        <v>16</v>
      </c>
      <c r="L1172" s="106"/>
      <c r="M1172" s="59" t="s">
        <v>14</v>
      </c>
      <c r="N1172" s="60" t="s">
        <v>15</v>
      </c>
      <c r="O1172" s="60" t="s">
        <v>16</v>
      </c>
      <c r="S1172" s="59" t="s">
        <v>14</v>
      </c>
      <c r="T1172" s="61" t="s">
        <v>15</v>
      </c>
      <c r="U1172" s="61" t="s">
        <v>16</v>
      </c>
      <c r="V1172" s="101"/>
      <c r="W1172" s="59" t="s">
        <v>14</v>
      </c>
      <c r="X1172" s="61" t="s">
        <v>15</v>
      </c>
      <c r="Y1172" s="61" t="s">
        <v>16</v>
      </c>
      <c r="Z1172" s="101"/>
      <c r="AA1172" s="59" t="s">
        <v>14</v>
      </c>
      <c r="AB1172" s="61" t="s">
        <v>15</v>
      </c>
      <c r="AC1172" s="61" t="s">
        <v>16</v>
      </c>
      <c r="AD1172" s="107"/>
      <c r="AE1172" s="59" t="s">
        <v>14</v>
      </c>
      <c r="AF1172" s="61" t="s">
        <v>15</v>
      </c>
      <c r="AG1172" s="61" t="s">
        <v>16</v>
      </c>
      <c r="AH1172" s="1" t="str">
        <f aca="false">IF(AC1170="But Not Over",Y1167,"")</f>
        <v/>
      </c>
      <c r="AI1172" s="81" t="str">
        <f aca="false">IF(AC1170="But Not Over",VLOOKUP(AH1172,'CPI Data'!$A$19:$N$117,14),"")</f>
        <v/>
      </c>
    </row>
    <row r="1173" customFormat="false" ht="12" hidden="false" customHeight="false" outlineLevel="0" collapsed="false">
      <c r="A1173" s="91" t="n">
        <v>0.2</v>
      </c>
      <c r="B1173" s="95" t="n">
        <v>0</v>
      </c>
      <c r="C1173" s="95" t="n">
        <v>4000</v>
      </c>
      <c r="D1173" s="95"/>
      <c r="E1173" s="91" t="n">
        <v>0.2</v>
      </c>
      <c r="F1173" s="95" t="n">
        <v>0</v>
      </c>
      <c r="G1173" s="95" t="n">
        <v>2000</v>
      </c>
      <c r="H1173" s="102"/>
      <c r="I1173" s="91"/>
      <c r="J1173" s="95"/>
      <c r="K1173" s="95"/>
      <c r="L1173" s="104"/>
      <c r="M1173" s="91" t="n">
        <v>0.2</v>
      </c>
      <c r="N1173" s="95" t="n">
        <v>0</v>
      </c>
      <c r="O1173" s="95" t="n">
        <v>2000</v>
      </c>
      <c r="S1173" s="91" t="n">
        <v>0.2</v>
      </c>
      <c r="T1173" s="79" t="n">
        <f aca="false">B1173*$AI$23/$AI$1174</f>
        <v>0</v>
      </c>
      <c r="U1173" s="79" t="n">
        <f aca="false">C1173*$AI$23/$AI$1174</f>
        <v>31026.2162162162</v>
      </c>
      <c r="V1173" s="84" t="n">
        <f aca="false">D1173*$AI$23/$AI$1174</f>
        <v>0</v>
      </c>
      <c r="W1173" s="91" t="n">
        <v>0.2</v>
      </c>
      <c r="X1173" s="79" t="n">
        <f aca="false">F1173*$AI$23/$AI$1174</f>
        <v>0</v>
      </c>
      <c r="Y1173" s="79" t="n">
        <f aca="false">G1173*$AI$23/$AI$1174</f>
        <v>15513.1081081081</v>
      </c>
      <c r="Z1173" s="84" t="n">
        <f aca="false">H1173*$AI$23/$AI$1174</f>
        <v>0</v>
      </c>
      <c r="AA1173" s="79"/>
      <c r="AB1173" s="79"/>
      <c r="AC1173" s="79"/>
      <c r="AD1173" s="84" t="n">
        <f aca="false">L1173*$AI$23/$AI$1174</f>
        <v>0</v>
      </c>
      <c r="AE1173" s="91" t="n">
        <v>0.2</v>
      </c>
      <c r="AF1173" s="79" t="n">
        <f aca="false">N1173*$AI$23/$AI$1174</f>
        <v>0</v>
      </c>
      <c r="AG1173" s="79" t="n">
        <f aca="false">O1173*$AI$23/$AI$1174</f>
        <v>15513.1081081081</v>
      </c>
      <c r="AH1173" s="1" t="str">
        <f aca="false">IF(AC1171="But Not Over",Y1168,"")</f>
        <v/>
      </c>
      <c r="AI1173" s="81" t="str">
        <f aca="false">IF(AC1171="But Not Over",VLOOKUP(AH1173,'CPI Data'!$A$19:$N$117,14),"")</f>
        <v/>
      </c>
    </row>
    <row r="1174" customFormat="false" ht="12" hidden="false" customHeight="false" outlineLevel="0" collapsed="false">
      <c r="A1174" s="91" t="n">
        <v>0.22</v>
      </c>
      <c r="B1174" s="95" t="n">
        <v>4000</v>
      </c>
      <c r="C1174" s="95" t="n">
        <v>8000</v>
      </c>
      <c r="D1174" s="95"/>
      <c r="E1174" s="91" t="n">
        <v>0.22</v>
      </c>
      <c r="F1174" s="95" t="n">
        <v>2000</v>
      </c>
      <c r="G1174" s="95" t="n">
        <v>4000</v>
      </c>
      <c r="H1174" s="102"/>
      <c r="I1174" s="91"/>
      <c r="J1174" s="126" t="s">
        <v>39</v>
      </c>
      <c r="K1174" s="95"/>
      <c r="L1174" s="104"/>
      <c r="M1174" s="91" t="n">
        <v>0.21</v>
      </c>
      <c r="N1174" s="95" t="n">
        <v>2000</v>
      </c>
      <c r="O1174" s="95" t="n">
        <v>4000</v>
      </c>
      <c r="S1174" s="91" t="n">
        <v>0.22</v>
      </c>
      <c r="T1174" s="79" t="n">
        <f aca="false">B1174*$AI$23/$AI$1174</f>
        <v>31026.2162162162</v>
      </c>
      <c r="U1174" s="79" t="n">
        <f aca="false">C1174*$AI$23/$AI$1174</f>
        <v>62052.4324324324</v>
      </c>
      <c r="V1174" s="84"/>
      <c r="W1174" s="91" t="n">
        <v>0.22</v>
      </c>
      <c r="X1174" s="79" t="n">
        <f aca="false">F1174*$AI$23/$AI$1174</f>
        <v>15513.1081081081</v>
      </c>
      <c r="Y1174" s="79" t="n">
        <f aca="false">G1174*$AI$23/$AI$1174</f>
        <v>31026.2162162162</v>
      </c>
      <c r="Z1174" s="80"/>
      <c r="AA1174" s="91"/>
      <c r="AB1174" s="77" t="s">
        <v>39</v>
      </c>
      <c r="AC1174" s="79"/>
      <c r="AD1174" s="105"/>
      <c r="AE1174" s="91" t="n">
        <v>0.21</v>
      </c>
      <c r="AF1174" s="79" t="n">
        <f aca="false">N1174*$AI$23/$AI$1174</f>
        <v>15513.1081081081</v>
      </c>
      <c r="AG1174" s="79" t="n">
        <f aca="false">O1174*$AI$23/$AI$1174</f>
        <v>31026.2162162162</v>
      </c>
      <c r="AH1174" s="1" t="n">
        <f aca="false">IF(AC1172="But Not Over",Y1169,"")</f>
        <v>1960</v>
      </c>
      <c r="AI1174" s="81" t="n">
        <f aca="false">IF(AC1172="But Not Over",VLOOKUP(AH1174,'CPI Data'!$A$19:$N$117,14),"")</f>
        <v>29.6</v>
      </c>
    </row>
    <row r="1175" customFormat="false" ht="12" hidden="false" customHeight="false" outlineLevel="0" collapsed="false">
      <c r="A1175" s="91" t="n">
        <v>0.26</v>
      </c>
      <c r="B1175" s="95" t="n">
        <v>8000</v>
      </c>
      <c r="C1175" s="95" t="n">
        <v>12000</v>
      </c>
      <c r="D1175" s="95"/>
      <c r="E1175" s="91" t="n">
        <v>0.26</v>
      </c>
      <c r="F1175" s="95" t="n">
        <v>4000</v>
      </c>
      <c r="G1175" s="95" t="n">
        <v>6000</v>
      </c>
      <c r="H1175" s="102"/>
      <c r="I1175" s="91"/>
      <c r="J1175" s="126" t="s">
        <v>9</v>
      </c>
      <c r="K1175" s="95"/>
      <c r="L1175" s="104"/>
      <c r="M1175" s="91" t="n">
        <v>0.24</v>
      </c>
      <c r="N1175" s="95" t="n">
        <v>4000</v>
      </c>
      <c r="O1175" s="95" t="n">
        <v>6000</v>
      </c>
      <c r="S1175" s="91" t="n">
        <v>0.26</v>
      </c>
      <c r="T1175" s="79" t="n">
        <f aca="false">B1175*$AI$23/$AI$1174</f>
        <v>62052.4324324324</v>
      </c>
      <c r="U1175" s="79" t="n">
        <f aca="false">C1175*$AI$23/$AI$1174</f>
        <v>93078.6486486486</v>
      </c>
      <c r="V1175" s="84"/>
      <c r="W1175" s="91" t="n">
        <v>0.26</v>
      </c>
      <c r="X1175" s="79" t="n">
        <f aca="false">F1175*$AI$23/$AI$1174</f>
        <v>31026.2162162162</v>
      </c>
      <c r="Y1175" s="79" t="n">
        <f aca="false">G1175*$AI$23/$AI$1174</f>
        <v>46539.3243243243</v>
      </c>
      <c r="Z1175" s="80"/>
      <c r="AA1175" s="91"/>
      <c r="AB1175" s="77" t="s">
        <v>9</v>
      </c>
      <c r="AC1175" s="79"/>
      <c r="AD1175" s="105"/>
      <c r="AE1175" s="91" t="n">
        <v>0.24</v>
      </c>
      <c r="AF1175" s="79" t="n">
        <f aca="false">N1175*$AI$23/$AI$1174</f>
        <v>31026.2162162162</v>
      </c>
      <c r="AG1175" s="79" t="n">
        <f aca="false">O1175*$AI$23/$AI$1174</f>
        <v>46539.3243243243</v>
      </c>
      <c r="AH1175" s="1" t="str">
        <f aca="false">IF(AC1173="But Not Over",Y1170,"")</f>
        <v/>
      </c>
      <c r="AI1175" s="81" t="str">
        <f aca="false">IF(AC1173="But Not Over",VLOOKUP(AH1175,'CPI Data'!$A$19:$N$117,14),"")</f>
        <v/>
      </c>
    </row>
    <row r="1176" customFormat="false" ht="12" hidden="false" customHeight="false" outlineLevel="0" collapsed="false">
      <c r="A1176" s="91" t="n">
        <v>0.3</v>
      </c>
      <c r="B1176" s="95" t="n">
        <v>12000</v>
      </c>
      <c r="C1176" s="95" t="n">
        <v>16000</v>
      </c>
      <c r="D1176" s="95"/>
      <c r="E1176" s="91" t="n">
        <v>0.3</v>
      </c>
      <c r="F1176" s="95" t="n">
        <v>6000</v>
      </c>
      <c r="G1176" s="95" t="n">
        <v>8000</v>
      </c>
      <c r="H1176" s="102"/>
      <c r="I1176" s="91"/>
      <c r="J1176" s="95"/>
      <c r="K1176" s="95"/>
      <c r="L1176" s="104"/>
      <c r="M1176" s="91" t="n">
        <v>0.26</v>
      </c>
      <c r="N1176" s="95" t="n">
        <v>6000</v>
      </c>
      <c r="O1176" s="95" t="n">
        <v>8000</v>
      </c>
      <c r="S1176" s="91" t="n">
        <v>0.3</v>
      </c>
      <c r="T1176" s="79" t="n">
        <f aca="false">B1176*$AI$23/$AI$1174</f>
        <v>93078.6486486486</v>
      </c>
      <c r="U1176" s="79" t="n">
        <f aca="false">C1176*$AI$23/$AI$1174</f>
        <v>124104.864864865</v>
      </c>
      <c r="V1176" s="84"/>
      <c r="W1176" s="91" t="n">
        <v>0.3</v>
      </c>
      <c r="X1176" s="79" t="n">
        <f aca="false">F1176*$AI$23/$AI$1174</f>
        <v>46539.3243243243</v>
      </c>
      <c r="Y1176" s="79" t="n">
        <f aca="false">G1176*$AI$23/$AI$1174</f>
        <v>62052.4324324324</v>
      </c>
      <c r="Z1176" s="80"/>
      <c r="AA1176" s="91"/>
      <c r="AB1176" s="79"/>
      <c r="AC1176" s="79"/>
      <c r="AD1176" s="105"/>
      <c r="AE1176" s="91" t="n">
        <v>0.26</v>
      </c>
      <c r="AF1176" s="79" t="n">
        <f aca="false">N1176*$AI$23/$AI$1174</f>
        <v>46539.3243243243</v>
      </c>
      <c r="AG1176" s="79" t="n">
        <f aca="false">O1176*$AI$23/$AI$1174</f>
        <v>62052.4324324324</v>
      </c>
      <c r="AH1176" s="1" t="str">
        <f aca="false">IF(AC1174="But Not Over",Y1171,"")</f>
        <v/>
      </c>
      <c r="AI1176" s="81" t="str">
        <f aca="false">IF(AC1174="But Not Over",VLOOKUP(AH1176,'CPI Data'!$A$19:$N$117,14),"")</f>
        <v/>
      </c>
    </row>
    <row r="1177" customFormat="false" ht="12" hidden="false" customHeight="false" outlineLevel="0" collapsed="false">
      <c r="A1177" s="91" t="n">
        <v>0.34</v>
      </c>
      <c r="B1177" s="95" t="n">
        <v>16000</v>
      </c>
      <c r="C1177" s="95" t="n">
        <v>20000</v>
      </c>
      <c r="D1177" s="95"/>
      <c r="E1177" s="91" t="n">
        <v>0.34</v>
      </c>
      <c r="F1177" s="95" t="n">
        <v>8000</v>
      </c>
      <c r="G1177" s="95" t="n">
        <v>10000</v>
      </c>
      <c r="H1177" s="102"/>
      <c r="I1177" s="91"/>
      <c r="J1177" s="95"/>
      <c r="K1177" s="95"/>
      <c r="L1177" s="104"/>
      <c r="M1177" s="91" t="n">
        <v>0.3</v>
      </c>
      <c r="N1177" s="95" t="n">
        <v>8000</v>
      </c>
      <c r="O1177" s="95" t="n">
        <v>10000</v>
      </c>
      <c r="S1177" s="91" t="n">
        <v>0.34</v>
      </c>
      <c r="T1177" s="79" t="n">
        <f aca="false">B1177*$AI$23/$AI$1174</f>
        <v>124104.864864865</v>
      </c>
      <c r="U1177" s="79" t="n">
        <f aca="false">C1177*$AI$23/$AI$1174</f>
        <v>155131.081081081</v>
      </c>
      <c r="V1177" s="84"/>
      <c r="W1177" s="91" t="n">
        <v>0.34</v>
      </c>
      <c r="X1177" s="79" t="n">
        <f aca="false">F1177*$AI$23/$AI$1174</f>
        <v>62052.4324324324</v>
      </c>
      <c r="Y1177" s="79" t="n">
        <f aca="false">G1177*$AI$23/$AI$1174</f>
        <v>77565.5405405405</v>
      </c>
      <c r="Z1177" s="80"/>
      <c r="AA1177" s="91"/>
      <c r="AB1177" s="79"/>
      <c r="AC1177" s="79"/>
      <c r="AD1177" s="105"/>
      <c r="AE1177" s="91" t="n">
        <v>0.3</v>
      </c>
      <c r="AF1177" s="79" t="n">
        <f aca="false">N1177*$AI$23/$AI$1174</f>
        <v>62052.4324324324</v>
      </c>
      <c r="AG1177" s="79" t="n">
        <f aca="false">O1177*$AI$23/$AI$1174</f>
        <v>77565.5405405405</v>
      </c>
      <c r="AH1177" s="1" t="str">
        <f aca="false">IF(AC1175="But Not Over",Y1172,"")</f>
        <v/>
      </c>
      <c r="AI1177" s="81" t="str">
        <f aca="false">IF(AC1175="But Not Over",VLOOKUP(AH1177,'CPI Data'!$A$19:$N$117,14),"")</f>
        <v/>
      </c>
    </row>
    <row r="1178" customFormat="false" ht="12" hidden="false" customHeight="false" outlineLevel="0" collapsed="false">
      <c r="A1178" s="91" t="n">
        <v>0.38</v>
      </c>
      <c r="B1178" s="95" t="n">
        <v>20000</v>
      </c>
      <c r="C1178" s="95" t="n">
        <v>24000</v>
      </c>
      <c r="D1178" s="95"/>
      <c r="E1178" s="91" t="n">
        <v>0.38</v>
      </c>
      <c r="F1178" s="95" t="n">
        <v>10000</v>
      </c>
      <c r="G1178" s="95" t="n">
        <v>12000</v>
      </c>
      <c r="H1178" s="102"/>
      <c r="I1178" s="91"/>
      <c r="J1178" s="95"/>
      <c r="K1178" s="95"/>
      <c r="L1178" s="104"/>
      <c r="M1178" s="91" t="n">
        <v>0.32</v>
      </c>
      <c r="N1178" s="95" t="n">
        <v>10000</v>
      </c>
      <c r="O1178" s="95" t="n">
        <v>12000</v>
      </c>
      <c r="S1178" s="91" t="n">
        <v>0.38</v>
      </c>
      <c r="T1178" s="79" t="n">
        <f aca="false">B1178*$AI$23/$AI$1174</f>
        <v>155131.081081081</v>
      </c>
      <c r="U1178" s="79" t="n">
        <f aca="false">C1178*$AI$23/$AI$1174</f>
        <v>186157.297297297</v>
      </c>
      <c r="V1178" s="84"/>
      <c r="W1178" s="91" t="n">
        <v>0.38</v>
      </c>
      <c r="X1178" s="79" t="n">
        <f aca="false">F1178*$AI$23/$AI$1174</f>
        <v>77565.5405405405</v>
      </c>
      <c r="Y1178" s="79" t="n">
        <f aca="false">G1178*$AI$23/$AI$1174</f>
        <v>93078.6486486486</v>
      </c>
      <c r="Z1178" s="80"/>
      <c r="AA1178" s="91"/>
      <c r="AB1178" s="79"/>
      <c r="AC1178" s="79"/>
      <c r="AD1178" s="105"/>
      <c r="AE1178" s="91" t="n">
        <v>0.32</v>
      </c>
      <c r="AF1178" s="79" t="n">
        <f aca="false">N1178*$AI$23/$AI$1174</f>
        <v>77565.5405405405</v>
      </c>
      <c r="AG1178" s="79" t="n">
        <f aca="false">O1178*$AI$23/$AI$1174</f>
        <v>93078.6486486486</v>
      </c>
      <c r="AH1178" s="1" t="str">
        <f aca="false">IF(AC1176="But Not Over",Y1173,"")</f>
        <v/>
      </c>
      <c r="AI1178" s="81" t="str">
        <f aca="false">IF(AC1176="But Not Over",VLOOKUP(AH1178,'CPI Data'!$A$19:$N$117,14),"")</f>
        <v/>
      </c>
    </row>
    <row r="1179" customFormat="false" ht="12" hidden="false" customHeight="false" outlineLevel="0" collapsed="false">
      <c r="A1179" s="91" t="n">
        <v>0.43</v>
      </c>
      <c r="B1179" s="95" t="n">
        <v>24000</v>
      </c>
      <c r="C1179" s="95" t="n">
        <v>28000</v>
      </c>
      <c r="D1179" s="95"/>
      <c r="E1179" s="91" t="n">
        <v>0.43</v>
      </c>
      <c r="F1179" s="95" t="n">
        <v>12000</v>
      </c>
      <c r="G1179" s="95" t="n">
        <v>14000</v>
      </c>
      <c r="H1179" s="102"/>
      <c r="I1179" s="91"/>
      <c r="J1179" s="95"/>
      <c r="K1179" s="95"/>
      <c r="L1179" s="104"/>
      <c r="M1179" s="91" t="n">
        <v>0.36</v>
      </c>
      <c r="N1179" s="95" t="n">
        <v>12000</v>
      </c>
      <c r="O1179" s="95" t="n">
        <v>14000</v>
      </c>
      <c r="S1179" s="91" t="n">
        <v>0.43</v>
      </c>
      <c r="T1179" s="79" t="n">
        <f aca="false">B1179*$AI$23/$AI$1174</f>
        <v>186157.297297297</v>
      </c>
      <c r="U1179" s="79" t="n">
        <f aca="false">C1179*$AI$23/$AI$1174</f>
        <v>217183.513513513</v>
      </c>
      <c r="V1179" s="84"/>
      <c r="W1179" s="91" t="n">
        <v>0.43</v>
      </c>
      <c r="X1179" s="79" t="n">
        <f aca="false">F1179*$AI$23/$AI$1174</f>
        <v>93078.6486486486</v>
      </c>
      <c r="Y1179" s="79" t="n">
        <f aca="false">G1179*$AI$23/$AI$1174</f>
        <v>108591.756756757</v>
      </c>
      <c r="Z1179" s="80"/>
      <c r="AA1179" s="91"/>
      <c r="AB1179" s="79"/>
      <c r="AC1179" s="79"/>
      <c r="AD1179" s="105"/>
      <c r="AE1179" s="91" t="n">
        <v>0.36</v>
      </c>
      <c r="AF1179" s="79" t="n">
        <f aca="false">N1179*$AI$23/$AI$1174</f>
        <v>93078.6486486486</v>
      </c>
      <c r="AG1179" s="79" t="n">
        <f aca="false">O1179*$AI$23/$AI$1174</f>
        <v>108591.756756757</v>
      </c>
      <c r="AH1179" s="1" t="str">
        <f aca="false">IF(AC1177="But Not Over",Y1174,"")</f>
        <v/>
      </c>
      <c r="AI1179" s="81" t="str">
        <f aca="false">IF(AC1177="But Not Over",VLOOKUP(AH1179,'CPI Data'!$A$19:$N$117,14),"")</f>
        <v/>
      </c>
    </row>
    <row r="1180" customFormat="false" ht="12" hidden="false" customHeight="false" outlineLevel="0" collapsed="false">
      <c r="A1180" s="91" t="n">
        <v>0.47</v>
      </c>
      <c r="B1180" s="95" t="n">
        <v>28000</v>
      </c>
      <c r="C1180" s="95" t="n">
        <v>32000</v>
      </c>
      <c r="D1180" s="95"/>
      <c r="E1180" s="91" t="n">
        <v>0.47</v>
      </c>
      <c r="F1180" s="95" t="n">
        <v>14000</v>
      </c>
      <c r="G1180" s="95" t="n">
        <v>16000</v>
      </c>
      <c r="H1180" s="102"/>
      <c r="I1180" s="91"/>
      <c r="J1180" s="95"/>
      <c r="K1180" s="95"/>
      <c r="L1180" s="104"/>
      <c r="M1180" s="91" t="n">
        <v>0.39</v>
      </c>
      <c r="N1180" s="95" t="n">
        <v>14000</v>
      </c>
      <c r="O1180" s="95" t="n">
        <v>16000</v>
      </c>
      <c r="S1180" s="91" t="n">
        <v>0.47</v>
      </c>
      <c r="T1180" s="79" t="n">
        <f aca="false">B1180*$AI$23/$AI$1174</f>
        <v>217183.513513513</v>
      </c>
      <c r="U1180" s="79" t="n">
        <f aca="false">C1180*$AI$23/$AI$1174</f>
        <v>248209.72972973</v>
      </c>
      <c r="V1180" s="84"/>
      <c r="W1180" s="91" t="n">
        <v>0.47</v>
      </c>
      <c r="X1180" s="79" t="n">
        <f aca="false">F1180*$AI$23/$AI$1174</f>
        <v>108591.756756757</v>
      </c>
      <c r="Y1180" s="79" t="n">
        <f aca="false">G1180*$AI$23/$AI$1174</f>
        <v>124104.864864865</v>
      </c>
      <c r="Z1180" s="80"/>
      <c r="AA1180" s="91"/>
      <c r="AB1180" s="79"/>
      <c r="AC1180" s="79"/>
      <c r="AD1180" s="105"/>
      <c r="AE1180" s="91" t="n">
        <v>0.39</v>
      </c>
      <c r="AF1180" s="79" t="n">
        <f aca="false">N1180*$AI$23/$AI$1174</f>
        <v>108591.756756757</v>
      </c>
      <c r="AG1180" s="79" t="n">
        <f aca="false">O1180*$AI$23/$AI$1174</f>
        <v>124104.864864865</v>
      </c>
      <c r="AH1180" s="1" t="str">
        <f aca="false">IF(AC1178="But Not Over",Y1175,"")</f>
        <v/>
      </c>
      <c r="AI1180" s="81" t="str">
        <f aca="false">IF(AC1178="But Not Over",VLOOKUP(AH1180,'CPI Data'!$A$19:$N$117,14),"")</f>
        <v/>
      </c>
    </row>
    <row r="1181" customFormat="false" ht="12" hidden="false" customHeight="false" outlineLevel="0" collapsed="false">
      <c r="A1181" s="91" t="n">
        <v>0.5</v>
      </c>
      <c r="B1181" s="95" t="n">
        <v>32000</v>
      </c>
      <c r="C1181" s="95" t="n">
        <v>36000</v>
      </c>
      <c r="D1181" s="95"/>
      <c r="E1181" s="91" t="n">
        <v>0.5</v>
      </c>
      <c r="F1181" s="95" t="n">
        <v>16000</v>
      </c>
      <c r="G1181" s="95" t="n">
        <v>18000</v>
      </c>
      <c r="H1181" s="102"/>
      <c r="I1181" s="91"/>
      <c r="J1181" s="95"/>
      <c r="K1181" s="95"/>
      <c r="L1181" s="104"/>
      <c r="M1181" s="91" t="n">
        <v>0.42</v>
      </c>
      <c r="N1181" s="95" t="n">
        <v>16000</v>
      </c>
      <c r="O1181" s="95" t="n">
        <v>18000</v>
      </c>
      <c r="S1181" s="91" t="n">
        <v>0.5</v>
      </c>
      <c r="T1181" s="79" t="n">
        <f aca="false">B1181*$AI$23/$AI$1174</f>
        <v>248209.72972973</v>
      </c>
      <c r="U1181" s="79" t="n">
        <f aca="false">C1181*$AI$23/$AI$1174</f>
        <v>279235.945945946</v>
      </c>
      <c r="V1181" s="84"/>
      <c r="W1181" s="91" t="n">
        <v>0.5</v>
      </c>
      <c r="X1181" s="79" t="n">
        <f aca="false">F1181*$AI$23/$AI$1174</f>
        <v>124104.864864865</v>
      </c>
      <c r="Y1181" s="79" t="n">
        <f aca="false">G1181*$AI$23/$AI$1174</f>
        <v>139617.972972973</v>
      </c>
      <c r="Z1181" s="80"/>
      <c r="AA1181" s="91"/>
      <c r="AB1181" s="79"/>
      <c r="AC1181" s="79"/>
      <c r="AD1181" s="105"/>
      <c r="AE1181" s="91" t="n">
        <v>0.42</v>
      </c>
      <c r="AF1181" s="79" t="n">
        <f aca="false">N1181*$AI$23/$AI$1174</f>
        <v>124104.864864865</v>
      </c>
      <c r="AG1181" s="79" t="n">
        <f aca="false">O1181*$AI$23/$AI$1174</f>
        <v>139617.972972973</v>
      </c>
      <c r="AH1181" s="1" t="str">
        <f aca="false">IF(AC1179="But Not Over",Y1176,"")</f>
        <v/>
      </c>
      <c r="AI1181" s="81" t="str">
        <f aca="false">IF(AC1179="But Not Over",VLOOKUP(AH1181,'CPI Data'!$A$19:$N$117,14),"")</f>
        <v/>
      </c>
    </row>
    <row r="1182" customFormat="false" ht="12" hidden="false" customHeight="false" outlineLevel="0" collapsed="false">
      <c r="A1182" s="91" t="n">
        <v>0.53</v>
      </c>
      <c r="B1182" s="95" t="n">
        <v>36000</v>
      </c>
      <c r="C1182" s="95" t="n">
        <v>40000</v>
      </c>
      <c r="D1182" s="95"/>
      <c r="E1182" s="91" t="n">
        <v>0.53</v>
      </c>
      <c r="F1182" s="95" t="n">
        <v>18000</v>
      </c>
      <c r="G1182" s="95" t="n">
        <v>20000</v>
      </c>
      <c r="H1182" s="102"/>
      <c r="I1182" s="91"/>
      <c r="J1182" s="95"/>
      <c r="K1182" s="95"/>
      <c r="L1182" s="104"/>
      <c r="M1182" s="91" t="n">
        <v>0.43</v>
      </c>
      <c r="N1182" s="95" t="n">
        <v>18000</v>
      </c>
      <c r="O1182" s="95" t="n">
        <v>20000</v>
      </c>
      <c r="S1182" s="91" t="n">
        <v>0.53</v>
      </c>
      <c r="T1182" s="79" t="n">
        <f aca="false">B1182*$AI$23/$AI$1174</f>
        <v>279235.945945946</v>
      </c>
      <c r="U1182" s="79" t="n">
        <f aca="false">C1182*$AI$23/$AI$1174</f>
        <v>310262.162162162</v>
      </c>
      <c r="V1182" s="84"/>
      <c r="W1182" s="91" t="n">
        <v>0.53</v>
      </c>
      <c r="X1182" s="79" t="n">
        <f aca="false">F1182*$AI$23/$AI$1174</f>
        <v>139617.972972973</v>
      </c>
      <c r="Y1182" s="79" t="n">
        <f aca="false">G1182*$AI$23/$AI$1174</f>
        <v>155131.081081081</v>
      </c>
      <c r="Z1182" s="80"/>
      <c r="AA1182" s="91"/>
      <c r="AB1182" s="79"/>
      <c r="AC1182" s="79"/>
      <c r="AD1182" s="105"/>
      <c r="AE1182" s="91" t="n">
        <v>0.43</v>
      </c>
      <c r="AF1182" s="79" t="n">
        <f aca="false">N1182*$AI$23/$AI$1174</f>
        <v>139617.972972973</v>
      </c>
      <c r="AG1182" s="79" t="n">
        <f aca="false">O1182*$AI$23/$AI$1174</f>
        <v>155131.081081081</v>
      </c>
      <c r="AH1182" s="1" t="str">
        <f aca="false">IF(AC1180="But Not Over",Y1177,"")</f>
        <v/>
      </c>
      <c r="AI1182" s="81" t="str">
        <f aca="false">IF(AC1180="But Not Over",VLOOKUP(AH1182,'CPI Data'!$A$19:$N$117,14),"")</f>
        <v/>
      </c>
    </row>
    <row r="1183" customFormat="false" ht="12" hidden="false" customHeight="false" outlineLevel="0" collapsed="false">
      <c r="A1183" s="91" t="n">
        <v>0.56</v>
      </c>
      <c r="B1183" s="95" t="n">
        <v>40000</v>
      </c>
      <c r="C1183" s="95" t="n">
        <v>44000</v>
      </c>
      <c r="D1183" s="95"/>
      <c r="E1183" s="91" t="n">
        <v>0.56</v>
      </c>
      <c r="F1183" s="95" t="n">
        <v>20000</v>
      </c>
      <c r="G1183" s="95" t="n">
        <v>22000</v>
      </c>
      <c r="H1183" s="102"/>
      <c r="I1183" s="91"/>
      <c r="J1183" s="95"/>
      <c r="K1183" s="95"/>
      <c r="L1183" s="104"/>
      <c r="M1183" s="91" t="n">
        <v>0.47</v>
      </c>
      <c r="N1183" s="95" t="n">
        <v>20000</v>
      </c>
      <c r="O1183" s="95" t="n">
        <v>22000</v>
      </c>
      <c r="S1183" s="91" t="n">
        <v>0.56</v>
      </c>
      <c r="T1183" s="79" t="n">
        <f aca="false">B1183*$AI$23/$AI$1174</f>
        <v>310262.162162162</v>
      </c>
      <c r="U1183" s="79" t="n">
        <f aca="false">C1183*$AI$23/$AI$1174</f>
        <v>341288.378378378</v>
      </c>
      <c r="V1183" s="84"/>
      <c r="W1183" s="91" t="n">
        <v>0.56</v>
      </c>
      <c r="X1183" s="79" t="n">
        <f aca="false">F1183*$AI$23/$AI$1174</f>
        <v>155131.081081081</v>
      </c>
      <c r="Y1183" s="79" t="n">
        <f aca="false">G1183*$AI$23/$AI$1174</f>
        <v>170644.189189189</v>
      </c>
      <c r="Z1183" s="80"/>
      <c r="AA1183" s="91"/>
      <c r="AB1183" s="79"/>
      <c r="AC1183" s="79"/>
      <c r="AD1183" s="105"/>
      <c r="AE1183" s="91" t="n">
        <v>0.47</v>
      </c>
      <c r="AF1183" s="79" t="n">
        <f aca="false">N1183*$AI$23/$AI$1174</f>
        <v>155131.081081081</v>
      </c>
      <c r="AG1183" s="79" t="n">
        <f aca="false">O1183*$AI$23/$AI$1174</f>
        <v>170644.189189189</v>
      </c>
      <c r="AH1183" s="1" t="str">
        <f aca="false">IF(AC1181="But Not Over",Y1178,"")</f>
        <v/>
      </c>
      <c r="AI1183" s="81" t="str">
        <f aca="false">IF(AC1181="But Not Over",VLOOKUP(AH1183,'CPI Data'!$A$19:$N$117,14),"")</f>
        <v/>
      </c>
    </row>
    <row r="1184" customFormat="false" ht="12" hidden="false" customHeight="false" outlineLevel="0" collapsed="false">
      <c r="A1184" s="91" t="n">
        <v>0.59</v>
      </c>
      <c r="B1184" s="95" t="n">
        <v>44000</v>
      </c>
      <c r="C1184" s="95" t="n">
        <v>52000</v>
      </c>
      <c r="D1184" s="95"/>
      <c r="E1184" s="91" t="n">
        <v>0.59</v>
      </c>
      <c r="F1184" s="95" t="n">
        <v>22000</v>
      </c>
      <c r="G1184" s="95" t="n">
        <v>26000</v>
      </c>
      <c r="H1184" s="102"/>
      <c r="I1184" s="91"/>
      <c r="J1184" s="95"/>
      <c r="K1184" s="95"/>
      <c r="L1184" s="104"/>
      <c r="M1184" s="91" t="n">
        <v>0.49</v>
      </c>
      <c r="N1184" s="95" t="n">
        <v>22000</v>
      </c>
      <c r="O1184" s="95" t="n">
        <v>24000</v>
      </c>
      <c r="S1184" s="91" t="n">
        <v>0.59</v>
      </c>
      <c r="T1184" s="79" t="n">
        <f aca="false">B1184*$AI$23/$AI$1174</f>
        <v>341288.378378378</v>
      </c>
      <c r="U1184" s="79" t="n">
        <f aca="false">C1184*$AI$23/$AI$1174</f>
        <v>403340.810810811</v>
      </c>
      <c r="V1184" s="84"/>
      <c r="W1184" s="91" t="n">
        <v>0.59</v>
      </c>
      <c r="X1184" s="79" t="n">
        <f aca="false">F1184*$AI$23/$AI$1174</f>
        <v>170644.189189189</v>
      </c>
      <c r="Y1184" s="79" t="n">
        <f aca="false">G1184*$AI$23/$AI$1174</f>
        <v>201670.405405405</v>
      </c>
      <c r="Z1184" s="80"/>
      <c r="AA1184" s="91"/>
      <c r="AB1184" s="79"/>
      <c r="AC1184" s="79"/>
      <c r="AD1184" s="105"/>
      <c r="AE1184" s="91" t="n">
        <v>0.49</v>
      </c>
      <c r="AF1184" s="79" t="n">
        <f aca="false">N1184*$AI$23/$AI$1174</f>
        <v>170644.189189189</v>
      </c>
      <c r="AG1184" s="79" t="n">
        <f aca="false">O1184*$AI$23/$AI$1174</f>
        <v>186157.297297297</v>
      </c>
      <c r="AH1184" s="1" t="str">
        <f aca="false">IF(AC1182="But Not Over",Y1179,"")</f>
        <v/>
      </c>
      <c r="AI1184" s="81" t="str">
        <f aca="false">IF(AC1182="But Not Over",VLOOKUP(AH1184,'CPI Data'!$A$19:$N$117,14),"")</f>
        <v/>
      </c>
    </row>
    <row r="1185" customFormat="false" ht="12" hidden="false" customHeight="false" outlineLevel="0" collapsed="false">
      <c r="A1185" s="91" t="n">
        <v>0.62</v>
      </c>
      <c r="B1185" s="95" t="n">
        <v>52000</v>
      </c>
      <c r="C1185" s="92" t="n">
        <v>64000</v>
      </c>
      <c r="D1185" s="92"/>
      <c r="E1185" s="91" t="n">
        <v>0.62</v>
      </c>
      <c r="F1185" s="95" t="n">
        <v>26000</v>
      </c>
      <c r="G1185" s="92" t="n">
        <v>32000</v>
      </c>
      <c r="H1185" s="102"/>
      <c r="I1185" s="91"/>
      <c r="J1185" s="95"/>
      <c r="K1185" s="92"/>
      <c r="L1185" s="103"/>
      <c r="M1185" s="91" t="n">
        <v>0.52</v>
      </c>
      <c r="N1185" s="95" t="n">
        <v>24000</v>
      </c>
      <c r="O1185" s="95" t="n">
        <v>28000</v>
      </c>
      <c r="S1185" s="91" t="n">
        <v>0.62</v>
      </c>
      <c r="T1185" s="79" t="n">
        <f aca="false">B1185*$AI$23/$AI$1174</f>
        <v>403340.810810811</v>
      </c>
      <c r="U1185" s="79" t="n">
        <f aca="false">C1185*$AI$23/$AI$1174</f>
        <v>496419.459459459</v>
      </c>
      <c r="W1185" s="91" t="n">
        <v>0.62</v>
      </c>
      <c r="X1185" s="79" t="n">
        <f aca="false">F1185*$AI$23/$AI$1174</f>
        <v>201670.405405405</v>
      </c>
      <c r="Y1185" s="79" t="n">
        <f aca="false">G1185*$AI$23/$AI$1174</f>
        <v>248209.72972973</v>
      </c>
      <c r="Z1185" s="80"/>
      <c r="AA1185" s="91"/>
      <c r="AB1185" s="79"/>
      <c r="AD1185" s="98"/>
      <c r="AE1185" s="91" t="n">
        <v>0.52</v>
      </c>
      <c r="AF1185" s="79" t="n">
        <f aca="false">N1185*$AI$23/$AI$1174</f>
        <v>186157.297297297</v>
      </c>
      <c r="AG1185" s="79" t="n">
        <f aca="false">O1185*$AI$23/$AI$1174</f>
        <v>217183.513513513</v>
      </c>
      <c r="AH1185" s="1" t="str">
        <f aca="false">IF(AC1183="But Not Over",Y1180,"")</f>
        <v/>
      </c>
      <c r="AI1185" s="81" t="str">
        <f aca="false">IF(AC1183="But Not Over",VLOOKUP(AH1185,'CPI Data'!$A$19:$N$117,14),"")</f>
        <v/>
      </c>
    </row>
    <row r="1186" customFormat="false" ht="12" hidden="false" customHeight="false" outlineLevel="0" collapsed="false">
      <c r="A1186" s="91" t="n">
        <v>0.65</v>
      </c>
      <c r="B1186" s="92" t="n">
        <v>64000</v>
      </c>
      <c r="C1186" s="92" t="n">
        <v>76000</v>
      </c>
      <c r="D1186" s="92"/>
      <c r="E1186" s="91" t="n">
        <v>0.65</v>
      </c>
      <c r="F1186" s="92" t="n">
        <v>32000</v>
      </c>
      <c r="G1186" s="92" t="n">
        <v>38000</v>
      </c>
      <c r="H1186" s="102"/>
      <c r="I1186" s="91"/>
      <c r="J1186" s="92"/>
      <c r="K1186" s="92"/>
      <c r="L1186" s="103"/>
      <c r="M1186" s="91" t="n">
        <v>0.54</v>
      </c>
      <c r="N1186" s="95" t="n">
        <v>28000</v>
      </c>
      <c r="O1186" s="92" t="n">
        <v>32000</v>
      </c>
      <c r="S1186" s="91" t="n">
        <v>0.65</v>
      </c>
      <c r="T1186" s="79" t="n">
        <f aca="false">B1186*$AI$23/$AI$1174</f>
        <v>496419.459459459</v>
      </c>
      <c r="U1186" s="79" t="n">
        <f aca="false">C1186*$AI$23/$AI$1174</f>
        <v>589498.108108108</v>
      </c>
      <c r="W1186" s="91" t="n">
        <v>0.65</v>
      </c>
      <c r="X1186" s="79" t="n">
        <f aca="false">F1186*$AI$23/$AI$1174</f>
        <v>248209.72972973</v>
      </c>
      <c r="Y1186" s="79" t="n">
        <f aca="false">G1186*$AI$23/$AI$1174</f>
        <v>294749.054054054</v>
      </c>
      <c r="Z1186" s="80"/>
      <c r="AA1186" s="91"/>
      <c r="AD1186" s="98"/>
      <c r="AE1186" s="91" t="n">
        <v>0.54</v>
      </c>
      <c r="AF1186" s="79" t="n">
        <f aca="false">N1186*$AI$23/$AI$1174</f>
        <v>217183.513513513</v>
      </c>
      <c r="AG1186" s="79" t="n">
        <f aca="false">O1186*$AI$23/$AI$1174</f>
        <v>248209.72972973</v>
      </c>
      <c r="AH1186" s="1" t="str">
        <f aca="false">IF(AC1184="But Not Over",Y1181,"")</f>
        <v/>
      </c>
      <c r="AI1186" s="81" t="str">
        <f aca="false">IF(AC1184="But Not Over",VLOOKUP(AH1186,'CPI Data'!$A$19:$N$117,14),"")</f>
        <v/>
      </c>
    </row>
    <row r="1187" customFormat="false" ht="12" hidden="false" customHeight="false" outlineLevel="0" collapsed="false">
      <c r="A1187" s="91" t="n">
        <v>0.69</v>
      </c>
      <c r="B1187" s="92" t="n">
        <v>76000</v>
      </c>
      <c r="C1187" s="92" t="n">
        <v>88000</v>
      </c>
      <c r="D1187" s="92"/>
      <c r="E1187" s="91" t="n">
        <v>0.69</v>
      </c>
      <c r="F1187" s="92" t="n">
        <v>38000</v>
      </c>
      <c r="G1187" s="92" t="n">
        <v>44000</v>
      </c>
      <c r="H1187" s="102"/>
      <c r="I1187" s="91"/>
      <c r="J1187" s="92"/>
      <c r="K1187" s="92"/>
      <c r="L1187" s="103"/>
      <c r="M1187" s="91" t="n">
        <v>0.58</v>
      </c>
      <c r="N1187" s="92" t="n">
        <v>32000</v>
      </c>
      <c r="O1187" s="92" t="n">
        <v>38000</v>
      </c>
      <c r="S1187" s="91" t="n">
        <v>0.69</v>
      </c>
      <c r="T1187" s="79" t="n">
        <f aca="false">B1187*$AI$23/$AI$1174</f>
        <v>589498.108108108</v>
      </c>
      <c r="U1187" s="79" t="n">
        <f aca="false">C1187*$AI$23/$AI$1174</f>
        <v>682576.756756757</v>
      </c>
      <c r="W1187" s="91" t="n">
        <v>0.69</v>
      </c>
      <c r="X1187" s="79" t="n">
        <f aca="false">F1187*$AI$23/$AI$1174</f>
        <v>294749.054054054</v>
      </c>
      <c r="Y1187" s="79" t="n">
        <f aca="false">G1187*$AI$23/$AI$1174</f>
        <v>341288.378378378</v>
      </c>
      <c r="Z1187" s="80"/>
      <c r="AA1187" s="91"/>
      <c r="AD1187" s="98"/>
      <c r="AE1187" s="91" t="n">
        <v>0.58</v>
      </c>
      <c r="AF1187" s="79" t="n">
        <f aca="false">N1187*$AI$23/$AI$1174</f>
        <v>248209.72972973</v>
      </c>
      <c r="AG1187" s="79" t="n">
        <f aca="false">O1187*$AI$23/$AI$1174</f>
        <v>294749.054054054</v>
      </c>
      <c r="AH1187" s="1" t="str">
        <f aca="false">IF(AC1185="But Not Over",Y1182,"")</f>
        <v/>
      </c>
      <c r="AI1187" s="81" t="str">
        <f aca="false">IF(AC1185="But Not Over",VLOOKUP(AH1187,'CPI Data'!$A$19:$N$117,14),"")</f>
        <v/>
      </c>
    </row>
    <row r="1188" customFormat="false" ht="12" hidden="false" customHeight="false" outlineLevel="0" collapsed="false">
      <c r="A1188" s="91" t="n">
        <v>0.72</v>
      </c>
      <c r="B1188" s="92" t="n">
        <v>88000</v>
      </c>
      <c r="C1188" s="92" t="n">
        <v>100000</v>
      </c>
      <c r="D1188" s="95"/>
      <c r="E1188" s="91" t="n">
        <v>0.72</v>
      </c>
      <c r="F1188" s="92" t="n">
        <v>44000</v>
      </c>
      <c r="G1188" s="92" t="n">
        <v>50000</v>
      </c>
      <c r="H1188" s="102"/>
      <c r="I1188" s="91"/>
      <c r="J1188" s="92"/>
      <c r="K1188" s="92"/>
      <c r="L1188" s="104"/>
      <c r="M1188" s="91" t="n">
        <v>0.62</v>
      </c>
      <c r="N1188" s="92" t="n">
        <v>38000</v>
      </c>
      <c r="O1188" s="92" t="n">
        <v>44000</v>
      </c>
      <c r="S1188" s="91" t="n">
        <v>0.72</v>
      </c>
      <c r="T1188" s="79" t="n">
        <f aca="false">B1188*$AI$23/$AI$1174</f>
        <v>682576.756756757</v>
      </c>
      <c r="U1188" s="79" t="n">
        <f aca="false">C1188*$AI$23/$AI$1174</f>
        <v>775655.405405405</v>
      </c>
      <c r="V1188" s="84"/>
      <c r="W1188" s="91" t="n">
        <v>0.72</v>
      </c>
      <c r="X1188" s="79" t="n">
        <f aca="false">F1188*$AI$23/$AI$1174</f>
        <v>341288.378378378</v>
      </c>
      <c r="Y1188" s="79" t="n">
        <f aca="false">G1188*$AI$23/$AI$1174</f>
        <v>387827.702702703</v>
      </c>
      <c r="Z1188" s="80"/>
      <c r="AA1188" s="91"/>
      <c r="AD1188" s="105"/>
      <c r="AE1188" s="91" t="n">
        <v>0.62</v>
      </c>
      <c r="AF1188" s="79" t="n">
        <f aca="false">N1188*$AI$23/$AI$1174</f>
        <v>294749.054054054</v>
      </c>
      <c r="AG1188" s="79" t="n">
        <f aca="false">O1188*$AI$23/$AI$1174</f>
        <v>341288.378378378</v>
      </c>
      <c r="AH1188" s="1" t="str">
        <f aca="false">IF(AC1186="But Not Over",Y1183,"")</f>
        <v/>
      </c>
      <c r="AI1188" s="81" t="str">
        <f aca="false">IF(AC1186="But Not Over",VLOOKUP(AH1188,'CPI Data'!$A$19:$N$117,14),"")</f>
        <v/>
      </c>
    </row>
    <row r="1189" customFormat="false" ht="12" hidden="false" customHeight="false" outlineLevel="0" collapsed="false">
      <c r="A1189" s="91" t="n">
        <v>0.75</v>
      </c>
      <c r="B1189" s="92" t="n">
        <v>100000</v>
      </c>
      <c r="C1189" s="92" t="n">
        <v>120000</v>
      </c>
      <c r="E1189" s="91" t="n">
        <v>0.75</v>
      </c>
      <c r="F1189" s="92" t="n">
        <v>50000</v>
      </c>
      <c r="G1189" s="92" t="n">
        <v>60000</v>
      </c>
      <c r="H1189" s="64"/>
      <c r="I1189" s="91"/>
      <c r="J1189" s="92"/>
      <c r="K1189" s="92"/>
      <c r="L1189" s="97"/>
      <c r="M1189" s="91" t="n">
        <v>0.66</v>
      </c>
      <c r="N1189" s="92" t="n">
        <v>44000</v>
      </c>
      <c r="O1189" s="92" t="n">
        <v>50000</v>
      </c>
      <c r="S1189" s="91" t="n">
        <v>0.75</v>
      </c>
      <c r="T1189" s="79" t="n">
        <f aca="false">B1189*$AI$23/$AI$1174</f>
        <v>775655.405405405</v>
      </c>
      <c r="U1189" s="79" t="n">
        <f aca="false">C1189*$AI$23/$AI$1174</f>
        <v>930786.486486486</v>
      </c>
      <c r="W1189" s="91" t="n">
        <v>0.75</v>
      </c>
      <c r="X1189" s="79" t="n">
        <f aca="false">F1189*$AI$23/$AI$1174</f>
        <v>387827.702702703</v>
      </c>
      <c r="Y1189" s="79" t="n">
        <f aca="false">G1189*$AI$23/$AI$1174</f>
        <v>465393.243243243</v>
      </c>
      <c r="Z1189" s="80"/>
      <c r="AA1189" s="91"/>
      <c r="AD1189" s="98"/>
      <c r="AE1189" s="91" t="n">
        <v>0.66</v>
      </c>
      <c r="AF1189" s="79" t="n">
        <f aca="false">N1189*$AI$23/$AI$1174</f>
        <v>341288.378378378</v>
      </c>
      <c r="AG1189" s="79" t="n">
        <f aca="false">O1189*$AI$23/$AI$1174</f>
        <v>387827.702702703</v>
      </c>
      <c r="AH1189" s="1" t="str">
        <f aca="false">IF(AC1187="But Not Over",Y1184,"")</f>
        <v/>
      </c>
      <c r="AI1189" s="81" t="str">
        <f aca="false">IF(AC1187="But Not Over",VLOOKUP(AH1189,'CPI Data'!$A$19:$N$117,14),"")</f>
        <v/>
      </c>
    </row>
    <row r="1190" customFormat="false" ht="12" hidden="false" customHeight="false" outlineLevel="0" collapsed="false">
      <c r="A1190" s="91" t="n">
        <v>0.78</v>
      </c>
      <c r="B1190" s="92" t="n">
        <v>120000</v>
      </c>
      <c r="C1190" s="92" t="n">
        <v>140000</v>
      </c>
      <c r="E1190" s="91" t="n">
        <v>0.78</v>
      </c>
      <c r="F1190" s="92" t="n">
        <v>60000</v>
      </c>
      <c r="G1190" s="92" t="n">
        <v>70000</v>
      </c>
      <c r="H1190" s="64"/>
      <c r="I1190" s="91"/>
      <c r="J1190" s="92"/>
      <c r="K1190" s="92"/>
      <c r="L1190" s="97"/>
      <c r="M1190" s="91" t="n">
        <v>0.68</v>
      </c>
      <c r="N1190" s="92" t="n">
        <v>50000</v>
      </c>
      <c r="O1190" s="92" t="n">
        <v>60000</v>
      </c>
      <c r="S1190" s="91" t="n">
        <v>0.78</v>
      </c>
      <c r="T1190" s="79" t="n">
        <f aca="false">B1190*$AI$23/$AI$1174</f>
        <v>930786.486486486</v>
      </c>
      <c r="U1190" s="125" t="n">
        <f aca="false">C1190*$AI$23/$AI$1174</f>
        <v>1085917.56756757</v>
      </c>
      <c r="W1190" s="91" t="n">
        <v>0.78</v>
      </c>
      <c r="X1190" s="79" t="n">
        <f aca="false">F1190*$AI$23/$AI$1174</f>
        <v>465393.243243243</v>
      </c>
      <c r="Y1190" s="79" t="n">
        <f aca="false">G1190*$AI$23/$AI$1174</f>
        <v>542958.783783784</v>
      </c>
      <c r="Z1190" s="80"/>
      <c r="AA1190" s="91"/>
      <c r="AD1190" s="98"/>
      <c r="AE1190" s="91" t="n">
        <v>0.68</v>
      </c>
      <c r="AF1190" s="79" t="n">
        <f aca="false">N1190*$AI$23/$AI$1174</f>
        <v>387827.702702703</v>
      </c>
      <c r="AG1190" s="79" t="n">
        <f aca="false">O1190*$AI$23/$AI$1174</f>
        <v>465393.243243243</v>
      </c>
      <c r="AH1190" s="1" t="str">
        <f aca="false">IF(AC1188="But Not Over",Y1185,"")</f>
        <v/>
      </c>
      <c r="AI1190" s="81" t="str">
        <f aca="false">IF(AC1188="But Not Over",VLOOKUP(AH1190,'CPI Data'!$A$19:$N$117,14),"")</f>
        <v/>
      </c>
    </row>
    <row r="1191" customFormat="false" ht="12" hidden="false" customHeight="false" outlineLevel="0" collapsed="false">
      <c r="A1191" s="91" t="n">
        <v>0.81</v>
      </c>
      <c r="B1191" s="92" t="n">
        <v>140000</v>
      </c>
      <c r="C1191" s="92" t="n">
        <v>160000</v>
      </c>
      <c r="E1191" s="91" t="n">
        <v>0.81</v>
      </c>
      <c r="F1191" s="92" t="n">
        <v>70000</v>
      </c>
      <c r="G1191" s="92" t="n">
        <v>80000</v>
      </c>
      <c r="H1191" s="64"/>
      <c r="I1191" s="91"/>
      <c r="J1191" s="92"/>
      <c r="K1191" s="92"/>
      <c r="L1191" s="97"/>
      <c r="M1191" s="91" t="n">
        <v>0.71</v>
      </c>
      <c r="N1191" s="92" t="n">
        <v>60000</v>
      </c>
      <c r="O1191" s="92" t="n">
        <v>70000</v>
      </c>
      <c r="S1191" s="91" t="n">
        <v>0.81</v>
      </c>
      <c r="T1191" s="79" t="n">
        <f aca="false">B1191*$AI$23/$AI$1174</f>
        <v>1085917.56756757</v>
      </c>
      <c r="U1191" s="125" t="n">
        <f aca="false">C1191*$AI$23/$AI$1174</f>
        <v>1241048.64864865</v>
      </c>
      <c r="W1191" s="91" t="n">
        <v>0.81</v>
      </c>
      <c r="X1191" s="79" t="n">
        <f aca="false">F1191*$AI$23/$AI$1174</f>
        <v>542958.783783784</v>
      </c>
      <c r="Y1191" s="79" t="n">
        <f aca="false">G1191*$AI$23/$AI$1174</f>
        <v>620524.324324324</v>
      </c>
      <c r="Z1191" s="80"/>
      <c r="AA1191" s="91"/>
      <c r="AD1191" s="98"/>
      <c r="AE1191" s="91" t="n">
        <v>0.71</v>
      </c>
      <c r="AF1191" s="79" t="n">
        <f aca="false">N1191*$AI$23/$AI$1174</f>
        <v>465393.243243243</v>
      </c>
      <c r="AG1191" s="79" t="n">
        <f aca="false">O1191*$AI$23/$AI$1174</f>
        <v>542958.783783784</v>
      </c>
      <c r="AH1191" s="1" t="str">
        <f aca="false">IF(AC1189="But Not Over",Y1186,"")</f>
        <v/>
      </c>
      <c r="AI1191" s="81" t="str">
        <f aca="false">IF(AC1189="But Not Over",VLOOKUP(AH1191,'CPI Data'!$A$19:$N$117,14),"")</f>
        <v/>
      </c>
    </row>
    <row r="1192" customFormat="false" ht="12" hidden="false" customHeight="false" outlineLevel="0" collapsed="false">
      <c r="A1192" s="91" t="n">
        <v>0.84</v>
      </c>
      <c r="B1192" s="92" t="n">
        <v>160000</v>
      </c>
      <c r="C1192" s="92" t="n">
        <v>180000</v>
      </c>
      <c r="E1192" s="91" t="n">
        <v>0.84</v>
      </c>
      <c r="F1192" s="92" t="n">
        <v>80000</v>
      </c>
      <c r="G1192" s="92" t="n">
        <v>90000</v>
      </c>
      <c r="H1192" s="64"/>
      <c r="I1192" s="91"/>
      <c r="J1192" s="92"/>
      <c r="K1192" s="92"/>
      <c r="L1192" s="97"/>
      <c r="M1192" s="91" t="n">
        <v>0.74</v>
      </c>
      <c r="N1192" s="92" t="n">
        <v>70000</v>
      </c>
      <c r="O1192" s="92" t="n">
        <v>80000</v>
      </c>
      <c r="S1192" s="91" t="n">
        <v>0.84</v>
      </c>
      <c r="T1192" s="79" t="n">
        <f aca="false">B1192*$AI$23/$AI$1174</f>
        <v>1241048.64864865</v>
      </c>
      <c r="U1192" s="125" t="n">
        <f aca="false">C1192*$AI$23/$AI$1174</f>
        <v>1396179.72972973</v>
      </c>
      <c r="W1192" s="91" t="n">
        <v>0.84</v>
      </c>
      <c r="X1192" s="79" t="n">
        <f aca="false">F1192*$AI$23/$AI$1174</f>
        <v>620524.324324324</v>
      </c>
      <c r="Y1192" s="79" t="n">
        <f aca="false">G1192*$AI$23/$AI$1174</f>
        <v>698089.864864865</v>
      </c>
      <c r="Z1192" s="80"/>
      <c r="AA1192" s="91"/>
      <c r="AD1192" s="98"/>
      <c r="AE1192" s="91" t="n">
        <v>0.74</v>
      </c>
      <c r="AF1192" s="79" t="n">
        <f aca="false">N1192*$AI$23/$AI$1174</f>
        <v>542958.783783784</v>
      </c>
      <c r="AG1192" s="79" t="n">
        <f aca="false">O1192*$AI$23/$AI$1174</f>
        <v>620524.324324324</v>
      </c>
      <c r="AH1192" s="1" t="str">
        <f aca="false">IF(AC1190="But Not Over",Y1187,"")</f>
        <v/>
      </c>
      <c r="AI1192" s="81" t="str">
        <f aca="false">IF(AC1190="But Not Over",VLOOKUP(AH1192,'CPI Data'!$A$19:$N$117,14),"")</f>
        <v/>
      </c>
    </row>
    <row r="1193" customFormat="false" ht="12" hidden="false" customHeight="false" outlineLevel="0" collapsed="false">
      <c r="A1193" s="91" t="n">
        <v>0.87</v>
      </c>
      <c r="B1193" s="92" t="n">
        <v>180000</v>
      </c>
      <c r="C1193" s="92" t="n">
        <v>200000</v>
      </c>
      <c r="E1193" s="91" t="n">
        <v>0.87</v>
      </c>
      <c r="F1193" s="92" t="n">
        <v>90000</v>
      </c>
      <c r="G1193" s="92" t="n">
        <v>100000</v>
      </c>
      <c r="H1193" s="64"/>
      <c r="I1193" s="91"/>
      <c r="J1193" s="92"/>
      <c r="K1193" s="92"/>
      <c r="L1193" s="97"/>
      <c r="M1193" s="91" t="n">
        <v>0.76</v>
      </c>
      <c r="N1193" s="92" t="n">
        <v>80000</v>
      </c>
      <c r="O1193" s="92" t="n">
        <v>90000</v>
      </c>
      <c r="S1193" s="91" t="n">
        <v>0.87</v>
      </c>
      <c r="T1193" s="79" t="n">
        <f aca="false">B1193*$AI$23/$AI$1174</f>
        <v>1396179.72972973</v>
      </c>
      <c r="U1193" s="125" t="n">
        <f aca="false">C1193*$AI$23/$AI$1174</f>
        <v>1551310.81081081</v>
      </c>
      <c r="W1193" s="91" t="n">
        <v>0.87</v>
      </c>
      <c r="X1193" s="79" t="n">
        <f aca="false">F1193*$AI$23/$AI$1174</f>
        <v>698089.864864865</v>
      </c>
      <c r="Y1193" s="79" t="n">
        <f aca="false">G1193*$AI$23/$AI$1174</f>
        <v>775655.405405405</v>
      </c>
      <c r="Z1193" s="80"/>
      <c r="AA1193" s="91"/>
      <c r="AD1193" s="98"/>
      <c r="AE1193" s="91" t="n">
        <v>0.76</v>
      </c>
      <c r="AF1193" s="79" t="n">
        <f aca="false">N1193*$AI$23/$AI$1174</f>
        <v>620524.324324324</v>
      </c>
      <c r="AG1193" s="79" t="n">
        <f aca="false">O1193*$AI$23/$AI$1174</f>
        <v>698089.864864865</v>
      </c>
      <c r="AH1193" s="1" t="str">
        <f aca="false">IF(AC1191="But Not Over",Y1188,"")</f>
        <v/>
      </c>
      <c r="AI1193" s="81" t="str">
        <f aca="false">IF(AC1191="But Not Over",VLOOKUP(AH1193,'CPI Data'!$A$19:$N$117,14),"")</f>
        <v/>
      </c>
    </row>
    <row r="1194" customFormat="false" ht="12" hidden="false" customHeight="false" outlineLevel="0" collapsed="false">
      <c r="A1194" s="91" t="n">
        <v>0.89</v>
      </c>
      <c r="B1194" s="92" t="n">
        <v>200000</v>
      </c>
      <c r="C1194" s="92" t="n">
        <v>300000</v>
      </c>
      <c r="E1194" s="91" t="n">
        <v>0.89</v>
      </c>
      <c r="F1194" s="92" t="n">
        <v>100000</v>
      </c>
      <c r="G1194" s="92" t="n">
        <v>150000</v>
      </c>
      <c r="H1194" s="64"/>
      <c r="I1194" s="91"/>
      <c r="J1194" s="92"/>
      <c r="K1194" s="92"/>
      <c r="L1194" s="97"/>
      <c r="M1194" s="91" t="n">
        <v>0.8</v>
      </c>
      <c r="N1194" s="92" t="n">
        <v>90000</v>
      </c>
      <c r="O1194" s="92" t="n">
        <v>100000</v>
      </c>
      <c r="S1194" s="91" t="n">
        <v>0.89</v>
      </c>
      <c r="T1194" s="79" t="n">
        <f aca="false">B1194*$AI$23/$AI$1174</f>
        <v>1551310.81081081</v>
      </c>
      <c r="U1194" s="125" t="n">
        <f aca="false">C1194*$AI$23/$AI$1174</f>
        <v>2326966.21621622</v>
      </c>
      <c r="W1194" s="91" t="n">
        <v>0.89</v>
      </c>
      <c r="X1194" s="79" t="n">
        <f aca="false">F1194*$AI$23/$AI$1174</f>
        <v>775655.405405405</v>
      </c>
      <c r="Y1194" s="79" t="n">
        <f aca="false">G1194*$AI$23/$AI$1174</f>
        <v>1163483.10810811</v>
      </c>
      <c r="Z1194" s="80"/>
      <c r="AA1194" s="91"/>
      <c r="AD1194" s="98"/>
      <c r="AE1194" s="91" t="n">
        <v>0.8</v>
      </c>
      <c r="AF1194" s="79" t="n">
        <f aca="false">N1194*$AI$23/$AI$1174</f>
        <v>698089.864864865</v>
      </c>
      <c r="AG1194" s="79" t="n">
        <f aca="false">O1194*$AI$23/$AI$1174</f>
        <v>775655.405405405</v>
      </c>
      <c r="AH1194" s="1" t="str">
        <f aca="false">IF(AC1192="But Not Over",Y1189,"")</f>
        <v/>
      </c>
      <c r="AI1194" s="81" t="str">
        <f aca="false">IF(AC1192="But Not Over",VLOOKUP(AH1194,'CPI Data'!$A$19:$N$117,14),"")</f>
        <v/>
      </c>
    </row>
    <row r="1195" customFormat="false" ht="12" hidden="false" customHeight="false" outlineLevel="0" collapsed="false">
      <c r="A1195" s="91" t="n">
        <v>0.9</v>
      </c>
      <c r="B1195" s="92" t="n">
        <v>300000</v>
      </c>
      <c r="C1195" s="92" t="n">
        <v>400000</v>
      </c>
      <c r="E1195" s="91" t="n">
        <v>0.9</v>
      </c>
      <c r="F1195" s="92" t="n">
        <v>150000</v>
      </c>
      <c r="G1195" s="92" t="n">
        <v>200000</v>
      </c>
      <c r="H1195" s="64"/>
      <c r="I1195" s="91"/>
      <c r="J1195" s="92"/>
      <c r="K1195" s="92"/>
      <c r="L1195" s="97"/>
      <c r="M1195" s="91" t="n">
        <v>0.83</v>
      </c>
      <c r="N1195" s="92" t="n">
        <v>100000</v>
      </c>
      <c r="O1195" s="92" t="n">
        <v>150000</v>
      </c>
      <c r="S1195" s="91" t="n">
        <v>0.9</v>
      </c>
      <c r="T1195" s="79" t="n">
        <f aca="false">B1195*$AI$23/$AI$1174</f>
        <v>2326966.21621622</v>
      </c>
      <c r="U1195" s="125" t="n">
        <f aca="false">C1195*$AI$23/$AI$1174</f>
        <v>3102621.62162162</v>
      </c>
      <c r="W1195" s="91" t="n">
        <v>0.9</v>
      </c>
      <c r="X1195" s="79" t="n">
        <f aca="false">F1195*$AI$23/$AI$1174</f>
        <v>1163483.10810811</v>
      </c>
      <c r="Y1195" s="79" t="n">
        <f aca="false">G1195*$AI$23/$AI$1174</f>
        <v>1551310.81081081</v>
      </c>
      <c r="Z1195" s="80"/>
      <c r="AA1195" s="91"/>
      <c r="AD1195" s="98"/>
      <c r="AE1195" s="91" t="n">
        <v>0.83</v>
      </c>
      <c r="AF1195" s="79" t="n">
        <f aca="false">N1195*$AI$23/$AI$1174</f>
        <v>775655.405405405</v>
      </c>
      <c r="AG1195" s="79" t="n">
        <f aca="false">O1195*$AI$23/$AI$1174</f>
        <v>1163483.10810811</v>
      </c>
      <c r="AH1195" s="1" t="str">
        <f aca="false">IF(AC1193="But Not Over",Y1190,"")</f>
        <v/>
      </c>
      <c r="AI1195" s="81" t="str">
        <f aca="false">IF(AC1193="But Not Over",VLOOKUP(AH1195,'CPI Data'!$A$19:$N$117,14),"")</f>
        <v/>
      </c>
    </row>
    <row r="1196" customFormat="false" ht="12" hidden="false" customHeight="false" outlineLevel="0" collapsed="false">
      <c r="A1196" s="91" t="n">
        <v>0.91</v>
      </c>
      <c r="B1196" s="92" t="n">
        <v>400000</v>
      </c>
      <c r="C1196" s="95" t="s">
        <v>18</v>
      </c>
      <c r="E1196" s="91" t="n">
        <v>0.91</v>
      </c>
      <c r="F1196" s="92" t="n">
        <v>200000</v>
      </c>
      <c r="G1196" s="95" t="s">
        <v>18</v>
      </c>
      <c r="H1196" s="64"/>
      <c r="I1196" s="91"/>
      <c r="J1196" s="92"/>
      <c r="K1196" s="92"/>
      <c r="L1196" s="97"/>
      <c r="M1196" s="91" t="n">
        <v>0.87</v>
      </c>
      <c r="N1196" s="92" t="n">
        <v>150000</v>
      </c>
      <c r="O1196" s="92" t="n">
        <v>200000</v>
      </c>
      <c r="S1196" s="91" t="n">
        <v>0.91</v>
      </c>
      <c r="T1196" s="79" t="n">
        <f aca="false">B1196*$AI$23/$AI$1174</f>
        <v>3102621.62162162</v>
      </c>
      <c r="U1196" s="125" t="s">
        <v>18</v>
      </c>
      <c r="W1196" s="91" t="n">
        <v>0.91</v>
      </c>
      <c r="X1196" s="79" t="n">
        <f aca="false">F1196*$AI$23/$AI$1174</f>
        <v>1551310.81081081</v>
      </c>
      <c r="Y1196" s="79" t="s">
        <v>18</v>
      </c>
      <c r="Z1196" s="80"/>
      <c r="AA1196" s="91"/>
      <c r="AD1196" s="98"/>
      <c r="AE1196" s="91" t="n">
        <v>0.87</v>
      </c>
      <c r="AF1196" s="125" t="n">
        <f aca="false">N1196*$AI$23/$AI$1174</f>
        <v>1163483.10810811</v>
      </c>
      <c r="AG1196" s="79" t="n">
        <f aca="false">O1196*$AI$23/$AI$1174</f>
        <v>1551310.81081081</v>
      </c>
      <c r="AH1196" s="1" t="str">
        <f aca="false">IF(AC1194="But Not Over",Y1191,"")</f>
        <v/>
      </c>
      <c r="AI1196" s="81" t="str">
        <f aca="false">IF(AC1194="But Not Over",VLOOKUP(AH1196,'CPI Data'!$A$19:$N$117,14),"")</f>
        <v/>
      </c>
    </row>
    <row r="1197" customFormat="false" ht="12" hidden="false" customHeight="false" outlineLevel="0" collapsed="false">
      <c r="A1197" s="91"/>
      <c r="B1197" s="92"/>
      <c r="C1197" s="92"/>
      <c r="E1197" s="91"/>
      <c r="F1197" s="92"/>
      <c r="G1197" s="92"/>
      <c r="H1197" s="64"/>
      <c r="I1197" s="91"/>
      <c r="J1197" s="92"/>
      <c r="K1197" s="92"/>
      <c r="L1197" s="97"/>
      <c r="M1197" s="91" t="n">
        <v>0.9</v>
      </c>
      <c r="N1197" s="92" t="n">
        <v>200000</v>
      </c>
      <c r="O1197" s="92" t="n">
        <v>300000</v>
      </c>
      <c r="S1197" s="91"/>
      <c r="W1197" s="91"/>
      <c r="Z1197" s="80"/>
      <c r="AA1197" s="91"/>
      <c r="AD1197" s="98"/>
      <c r="AE1197" s="91" t="n">
        <v>0.9</v>
      </c>
      <c r="AF1197" s="125" t="n">
        <f aca="false">N1197*$AI$23/$AI$1174</f>
        <v>1551310.81081081</v>
      </c>
      <c r="AG1197" s="79" t="n">
        <f aca="false">O1197*$AI$23/$AI$1174</f>
        <v>2326966.21621622</v>
      </c>
      <c r="AH1197" s="1" t="str">
        <f aca="false">IF(AC1195="But Not Over",Y1192,"")</f>
        <v/>
      </c>
      <c r="AI1197" s="81" t="str">
        <f aca="false">IF(AC1195="But Not Over",VLOOKUP(AH1197,'CPI Data'!$A$19:$N$117,14),"")</f>
        <v/>
      </c>
    </row>
    <row r="1198" customFormat="false" ht="12" hidden="false" customHeight="false" outlineLevel="0" collapsed="false">
      <c r="A1198" s="91"/>
      <c r="B1198" s="92"/>
      <c r="C1198" s="95"/>
      <c r="E1198" s="91"/>
      <c r="F1198" s="92"/>
      <c r="G1198" s="95"/>
      <c r="H1198" s="64"/>
      <c r="I1198" s="91"/>
      <c r="J1198" s="92"/>
      <c r="K1198" s="95"/>
      <c r="L1198" s="97"/>
      <c r="M1198" s="91" t="n">
        <v>0.91</v>
      </c>
      <c r="N1198" s="92" t="n">
        <v>300000</v>
      </c>
      <c r="O1198" s="95" t="s">
        <v>18</v>
      </c>
      <c r="S1198" s="91"/>
      <c r="U1198" s="79"/>
      <c r="W1198" s="91"/>
      <c r="Y1198" s="79"/>
      <c r="Z1198" s="80"/>
      <c r="AA1198" s="91"/>
      <c r="AC1198" s="79"/>
      <c r="AD1198" s="98"/>
      <c r="AE1198" s="91" t="n">
        <v>0.91</v>
      </c>
      <c r="AF1198" s="125" t="n">
        <f aca="false">N1198*$AI$23/$AI$1174</f>
        <v>2326966.21621622</v>
      </c>
      <c r="AG1198" s="79" t="s">
        <v>18</v>
      </c>
      <c r="AH1198" s="1" t="str">
        <f aca="false">IF(AC1196="But Not Over",Y1193,"")</f>
        <v/>
      </c>
      <c r="AI1198" s="81" t="str">
        <f aca="false">IF(AC1196="But Not Over",VLOOKUP(AH1198,'CPI Data'!$A$19:$N$117,14),"")</f>
        <v/>
      </c>
    </row>
    <row r="1199" customFormat="false" ht="12" hidden="false" customHeight="false" outlineLevel="0" collapsed="false">
      <c r="A1199" s="122" t="s">
        <v>44</v>
      </c>
      <c r="E1199" s="64"/>
      <c r="H1199" s="64"/>
      <c r="I1199" s="64"/>
      <c r="L1199" s="97"/>
      <c r="M1199" s="91"/>
      <c r="N1199" s="92"/>
      <c r="O1199" s="95"/>
      <c r="S1199" s="122" t="s">
        <v>44</v>
      </c>
      <c r="W1199" s="64"/>
      <c r="Z1199" s="80"/>
      <c r="AA1199" s="64"/>
      <c r="AD1199" s="98"/>
      <c r="AE1199" s="91"/>
      <c r="AG1199" s="79"/>
      <c r="AH1199" s="1" t="str">
        <f aca="false">IF(AC1197="But Not Over",Y1194,"")</f>
        <v/>
      </c>
      <c r="AI1199" s="81" t="str">
        <f aca="false">IF(AC1197="But Not Over",VLOOKUP(AH1199,'CPI Data'!$A$19:$N$117,14),"")</f>
        <v/>
      </c>
    </row>
    <row r="1200" customFormat="false" ht="12" hidden="false" customHeight="false" outlineLevel="0" collapsed="false">
      <c r="A1200" s="64"/>
      <c r="E1200" s="64"/>
      <c r="H1200" s="64"/>
      <c r="I1200" s="64"/>
      <c r="L1200" s="97"/>
      <c r="M1200" s="64"/>
      <c r="S1200" s="64"/>
      <c r="W1200" s="64"/>
      <c r="Z1200" s="80"/>
      <c r="AA1200" s="64"/>
      <c r="AD1200" s="98"/>
      <c r="AE1200" s="64"/>
      <c r="AH1200" s="1" t="str">
        <f aca="false">IF(AC1198="But Not Over",Y1195,"")</f>
        <v/>
      </c>
      <c r="AI1200" s="81" t="str">
        <f aca="false">IF(AC1198="But Not Over",VLOOKUP(AH1200,'CPI Data'!$A$19:$N$117,14),"")</f>
        <v/>
      </c>
    </row>
    <row r="1201" customFormat="false" ht="12.75" hidden="false" customHeight="false" outlineLevel="0" collapsed="false">
      <c r="A1201" s="64"/>
      <c r="B1201" s="74"/>
      <c r="C1201" s="43" t="s">
        <v>7</v>
      </c>
      <c r="E1201" s="64"/>
      <c r="F1201" s="64"/>
      <c r="G1201" s="75" t="n">
        <v>1959</v>
      </c>
      <c r="H1201" s="75"/>
      <c r="I1201" s="75"/>
      <c r="J1201" s="74"/>
      <c r="L1201" s="97"/>
      <c r="M1201" s="64"/>
      <c r="N1201" s="74"/>
      <c r="S1201" s="64"/>
      <c r="T1201" s="77"/>
      <c r="U1201" s="69" t="s">
        <v>21</v>
      </c>
      <c r="W1201" s="64"/>
      <c r="X1201" s="82"/>
      <c r="Y1201" s="75" t="n">
        <v>1959</v>
      </c>
      <c r="Z1201" s="75"/>
      <c r="AA1201" s="75"/>
      <c r="AB1201" s="46" t="str">
        <f aca="false">CONCATENATE("CPI: ",AI1206)</f>
        <v>CPI: 29.1</v>
      </c>
      <c r="AD1201" s="98"/>
      <c r="AE1201" s="64"/>
      <c r="AF1201" s="77"/>
      <c r="AH1201" s="1" t="str">
        <f aca="false">IF(AC1199="But Not Over",Y1196,"")</f>
        <v/>
      </c>
      <c r="AI1201" s="81" t="str">
        <f aca="false">IF(AC1199="But Not Over",VLOOKUP(AH1201,'CPI Data'!$A$19:$N$117,14),"")</f>
        <v/>
      </c>
    </row>
    <row r="1202" customFormat="false" ht="12" hidden="false" customHeight="false" outlineLevel="0" collapsed="false">
      <c r="A1202" s="49"/>
      <c r="B1202" s="49" t="s">
        <v>8</v>
      </c>
      <c r="C1202" s="50"/>
      <c r="D1202" s="50"/>
      <c r="E1202" s="49"/>
      <c r="F1202" s="49" t="s">
        <v>9</v>
      </c>
      <c r="G1202" s="50"/>
      <c r="H1202" s="49"/>
      <c r="I1202" s="49"/>
      <c r="J1202" s="49" t="s">
        <v>10</v>
      </c>
      <c r="K1202" s="48"/>
      <c r="L1202" s="48"/>
      <c r="M1202" s="48"/>
      <c r="N1202" s="49" t="s">
        <v>11</v>
      </c>
      <c r="O1202" s="50"/>
      <c r="S1202" s="49"/>
      <c r="T1202" s="51" t="s">
        <v>8</v>
      </c>
      <c r="U1202" s="99"/>
      <c r="V1202" s="53"/>
      <c r="W1202" s="49"/>
      <c r="X1202" s="51" t="s">
        <v>9</v>
      </c>
      <c r="Y1202" s="99"/>
      <c r="Z1202" s="54"/>
      <c r="AA1202" s="49"/>
      <c r="AB1202" s="51" t="s">
        <v>10</v>
      </c>
      <c r="AC1202" s="52"/>
      <c r="AD1202" s="55"/>
      <c r="AE1202" s="48"/>
      <c r="AF1202" s="51" t="s">
        <v>11</v>
      </c>
      <c r="AG1202" s="99"/>
      <c r="AH1202" s="1" t="str">
        <f aca="false">IF(AC1200="But Not Over",Y1197,"")</f>
        <v/>
      </c>
      <c r="AI1202" s="81" t="str">
        <f aca="false">IF(AC1200="But Not Over",VLOOKUP(AH1202,'CPI Data'!$A$19:$N$117,14),"")</f>
        <v/>
      </c>
    </row>
    <row r="1203" customFormat="false" ht="12" hidden="false" customHeight="false" outlineLevel="0" collapsed="false">
      <c r="A1203" s="56" t="s">
        <v>12</v>
      </c>
      <c r="B1203" s="57" t="s">
        <v>13</v>
      </c>
      <c r="C1203" s="57"/>
      <c r="D1203" s="100"/>
      <c r="E1203" s="56" t="s">
        <v>12</v>
      </c>
      <c r="F1203" s="57" t="s">
        <v>13</v>
      </c>
      <c r="G1203" s="57"/>
      <c r="H1203" s="100"/>
      <c r="I1203" s="56" t="s">
        <v>12</v>
      </c>
      <c r="J1203" s="57" t="s">
        <v>13</v>
      </c>
      <c r="K1203" s="57"/>
      <c r="L1203" s="106"/>
      <c r="M1203" s="56" t="s">
        <v>12</v>
      </c>
      <c r="N1203" s="57" t="s">
        <v>13</v>
      </c>
      <c r="O1203" s="57"/>
      <c r="S1203" s="56" t="s">
        <v>12</v>
      </c>
      <c r="T1203" s="58" t="s">
        <v>13</v>
      </c>
      <c r="U1203" s="58"/>
      <c r="V1203" s="101"/>
      <c r="W1203" s="56" t="s">
        <v>12</v>
      </c>
      <c r="X1203" s="58" t="s">
        <v>13</v>
      </c>
      <c r="Y1203" s="58"/>
      <c r="Z1203" s="101"/>
      <c r="AA1203" s="56" t="s">
        <v>12</v>
      </c>
      <c r="AB1203" s="58" t="s">
        <v>13</v>
      </c>
      <c r="AC1203" s="58"/>
      <c r="AD1203" s="107"/>
      <c r="AE1203" s="56" t="s">
        <v>12</v>
      </c>
      <c r="AF1203" s="58" t="s">
        <v>13</v>
      </c>
      <c r="AG1203" s="58"/>
      <c r="AH1203" s="1" t="str">
        <f aca="false">IF(AC1201="But Not Over",Y1198,"")</f>
        <v/>
      </c>
      <c r="AI1203" s="81" t="str">
        <f aca="false">IF(AC1201="But Not Over",VLOOKUP(AH1203,'CPI Data'!$A$19:$N$117,14),"")</f>
        <v/>
      </c>
    </row>
    <row r="1204" customFormat="false" ht="12" hidden="false" customHeight="false" outlineLevel="0" collapsed="false">
      <c r="A1204" s="59" t="s">
        <v>14</v>
      </c>
      <c r="B1204" s="60" t="s">
        <v>15</v>
      </c>
      <c r="C1204" s="60" t="s">
        <v>16</v>
      </c>
      <c r="D1204" s="100"/>
      <c r="E1204" s="59" t="s">
        <v>14</v>
      </c>
      <c r="F1204" s="60" t="s">
        <v>15</v>
      </c>
      <c r="G1204" s="60" t="s">
        <v>16</v>
      </c>
      <c r="H1204" s="100"/>
      <c r="I1204" s="59" t="s">
        <v>14</v>
      </c>
      <c r="J1204" s="60" t="s">
        <v>15</v>
      </c>
      <c r="K1204" s="60" t="s">
        <v>16</v>
      </c>
      <c r="L1204" s="106"/>
      <c r="M1204" s="59" t="s">
        <v>14</v>
      </c>
      <c r="N1204" s="60" t="s">
        <v>15</v>
      </c>
      <c r="O1204" s="60" t="s">
        <v>16</v>
      </c>
      <c r="S1204" s="59" t="s">
        <v>14</v>
      </c>
      <c r="T1204" s="61" t="s">
        <v>15</v>
      </c>
      <c r="U1204" s="61" t="s">
        <v>16</v>
      </c>
      <c r="V1204" s="101"/>
      <c r="W1204" s="59" t="s">
        <v>14</v>
      </c>
      <c r="X1204" s="61" t="s">
        <v>15</v>
      </c>
      <c r="Y1204" s="61" t="s">
        <v>16</v>
      </c>
      <c r="Z1204" s="101"/>
      <c r="AA1204" s="59" t="s">
        <v>14</v>
      </c>
      <c r="AB1204" s="61" t="s">
        <v>15</v>
      </c>
      <c r="AC1204" s="61" t="s">
        <v>16</v>
      </c>
      <c r="AD1204" s="107"/>
      <c r="AE1204" s="59" t="s">
        <v>14</v>
      </c>
      <c r="AF1204" s="61" t="s">
        <v>15</v>
      </c>
      <c r="AG1204" s="61" t="s">
        <v>16</v>
      </c>
      <c r="AH1204" s="1" t="str">
        <f aca="false">IF(AC1202="But Not Over",Y1199,"")</f>
        <v/>
      </c>
      <c r="AI1204" s="81" t="str">
        <f aca="false">IF(AC1202="But Not Over",VLOOKUP(AH1204,'CPI Data'!$A$19:$N$117,14),"")</f>
        <v/>
      </c>
    </row>
    <row r="1205" customFormat="false" ht="12" hidden="false" customHeight="false" outlineLevel="0" collapsed="false">
      <c r="A1205" s="91" t="n">
        <v>0.2</v>
      </c>
      <c r="B1205" s="95" t="n">
        <v>0</v>
      </c>
      <c r="C1205" s="95" t="n">
        <v>4000</v>
      </c>
      <c r="D1205" s="95"/>
      <c r="E1205" s="91" t="n">
        <v>0.2</v>
      </c>
      <c r="F1205" s="95" t="n">
        <v>0</v>
      </c>
      <c r="G1205" s="95" t="n">
        <v>2000</v>
      </c>
      <c r="H1205" s="102"/>
      <c r="I1205" s="91"/>
      <c r="J1205" s="95"/>
      <c r="K1205" s="95"/>
      <c r="L1205" s="104"/>
      <c r="M1205" s="91" t="n">
        <v>0.2</v>
      </c>
      <c r="N1205" s="95" t="n">
        <v>0</v>
      </c>
      <c r="O1205" s="95" t="n">
        <v>2000</v>
      </c>
      <c r="S1205" s="91" t="n">
        <v>0.2</v>
      </c>
      <c r="T1205" s="79" t="n">
        <f aca="false">B1205*$AI$23/$AI$1206</f>
        <v>0</v>
      </c>
      <c r="U1205" s="79" t="n">
        <f aca="false">C1205*$AI$23/$AI$1206</f>
        <v>31559.3127147766</v>
      </c>
      <c r="V1205" s="84" t="n">
        <f aca="false">D1205*$AI$23/$AI$1206</f>
        <v>0</v>
      </c>
      <c r="W1205" s="91" t="n">
        <v>0.2</v>
      </c>
      <c r="X1205" s="79" t="n">
        <f aca="false">F1205*$AI$23/$AI$1206</f>
        <v>0</v>
      </c>
      <c r="Y1205" s="79" t="n">
        <f aca="false">G1205*$AI$23/$AI$1206</f>
        <v>15779.6563573883</v>
      </c>
      <c r="Z1205" s="84" t="n">
        <f aca="false">H1205*$AI$23/$AI$1206</f>
        <v>0</v>
      </c>
      <c r="AA1205" s="79"/>
      <c r="AB1205" s="79"/>
      <c r="AC1205" s="79"/>
      <c r="AD1205" s="84" t="n">
        <f aca="false">L1205*$AI$23/$AI$1206</f>
        <v>0</v>
      </c>
      <c r="AE1205" s="91" t="n">
        <v>0.2</v>
      </c>
      <c r="AF1205" s="79" t="n">
        <f aca="false">N1205*$AI$23/$AI$1206</f>
        <v>0</v>
      </c>
      <c r="AG1205" s="79" t="n">
        <f aca="false">O1205*$AI$23/$AI$1206</f>
        <v>15779.6563573883</v>
      </c>
      <c r="AH1205" s="1" t="str">
        <f aca="false">IF(AC1203="But Not Over",Y1200,"")</f>
        <v/>
      </c>
      <c r="AI1205" s="81" t="str">
        <f aca="false">IF(AC1203="But Not Over",VLOOKUP(AH1205,'CPI Data'!$A$19:$N$117,14),"")</f>
        <v/>
      </c>
    </row>
    <row r="1206" customFormat="false" ht="12" hidden="false" customHeight="false" outlineLevel="0" collapsed="false">
      <c r="A1206" s="91" t="n">
        <v>0.22</v>
      </c>
      <c r="B1206" s="95" t="n">
        <v>4000</v>
      </c>
      <c r="C1206" s="95" t="n">
        <v>8000</v>
      </c>
      <c r="D1206" s="95"/>
      <c r="E1206" s="91" t="n">
        <v>0.22</v>
      </c>
      <c r="F1206" s="95" t="n">
        <v>2000</v>
      </c>
      <c r="G1206" s="95" t="n">
        <v>4000</v>
      </c>
      <c r="H1206" s="102"/>
      <c r="I1206" s="91"/>
      <c r="J1206" s="126" t="s">
        <v>39</v>
      </c>
      <c r="K1206" s="95"/>
      <c r="L1206" s="104"/>
      <c r="M1206" s="91" t="n">
        <v>0.21</v>
      </c>
      <c r="N1206" s="95" t="n">
        <v>2000</v>
      </c>
      <c r="O1206" s="95" t="n">
        <v>4000</v>
      </c>
      <c r="S1206" s="91" t="n">
        <v>0.22</v>
      </c>
      <c r="T1206" s="79" t="n">
        <f aca="false">B1206*$AI$23/$AI$1206</f>
        <v>31559.3127147766</v>
      </c>
      <c r="U1206" s="79" t="n">
        <f aca="false">C1206*$AI$23/$AI$1206</f>
        <v>63118.6254295533</v>
      </c>
      <c r="V1206" s="84"/>
      <c r="W1206" s="91" t="n">
        <v>0.22</v>
      </c>
      <c r="X1206" s="79" t="n">
        <f aca="false">F1206*$AI$23/$AI$1206</f>
        <v>15779.6563573883</v>
      </c>
      <c r="Y1206" s="79" t="n">
        <f aca="false">G1206*$AI$23/$AI$1206</f>
        <v>31559.3127147766</v>
      </c>
      <c r="Z1206" s="80"/>
      <c r="AA1206" s="91"/>
      <c r="AB1206" s="77" t="s">
        <v>39</v>
      </c>
      <c r="AC1206" s="79"/>
      <c r="AD1206" s="105"/>
      <c r="AE1206" s="91" t="n">
        <v>0.21</v>
      </c>
      <c r="AF1206" s="79" t="n">
        <f aca="false">N1206*$AI$23/$AI$1206</f>
        <v>15779.6563573883</v>
      </c>
      <c r="AG1206" s="79" t="n">
        <f aca="false">O1206*$AI$23/$AI$1206</f>
        <v>31559.3127147766</v>
      </c>
      <c r="AH1206" s="1" t="n">
        <f aca="false">IF(AC1204="But Not Over",Y1201,"")</f>
        <v>1959</v>
      </c>
      <c r="AI1206" s="81" t="n">
        <f aca="false">IF(AC1204="But Not Over",VLOOKUP(AH1206,'CPI Data'!$A$19:$N$117,14),"")</f>
        <v>29.1</v>
      </c>
    </row>
    <row r="1207" customFormat="false" ht="12" hidden="false" customHeight="false" outlineLevel="0" collapsed="false">
      <c r="A1207" s="91" t="n">
        <v>0.26</v>
      </c>
      <c r="B1207" s="95" t="n">
        <v>8000</v>
      </c>
      <c r="C1207" s="95" t="n">
        <v>12000</v>
      </c>
      <c r="D1207" s="95"/>
      <c r="E1207" s="91" t="n">
        <v>0.26</v>
      </c>
      <c r="F1207" s="95" t="n">
        <v>4000</v>
      </c>
      <c r="G1207" s="95" t="n">
        <v>6000</v>
      </c>
      <c r="H1207" s="102"/>
      <c r="I1207" s="91"/>
      <c r="J1207" s="126" t="s">
        <v>9</v>
      </c>
      <c r="K1207" s="95"/>
      <c r="L1207" s="104"/>
      <c r="M1207" s="91" t="n">
        <v>0.24</v>
      </c>
      <c r="N1207" s="95" t="n">
        <v>4000</v>
      </c>
      <c r="O1207" s="95" t="n">
        <v>6000</v>
      </c>
      <c r="S1207" s="91" t="n">
        <v>0.26</v>
      </c>
      <c r="T1207" s="79" t="n">
        <f aca="false">B1207*$AI$23/$AI$1206</f>
        <v>63118.6254295533</v>
      </c>
      <c r="U1207" s="79" t="n">
        <f aca="false">C1207*$AI$23/$AI$1206</f>
        <v>94677.9381443299</v>
      </c>
      <c r="V1207" s="84"/>
      <c r="W1207" s="91" t="n">
        <v>0.26</v>
      </c>
      <c r="X1207" s="79" t="n">
        <f aca="false">F1207*$AI$23/$AI$1206</f>
        <v>31559.3127147766</v>
      </c>
      <c r="Y1207" s="79" t="n">
        <f aca="false">G1207*$AI$23/$AI$1206</f>
        <v>47338.9690721649</v>
      </c>
      <c r="Z1207" s="80"/>
      <c r="AA1207" s="91"/>
      <c r="AB1207" s="77" t="s">
        <v>9</v>
      </c>
      <c r="AC1207" s="79"/>
      <c r="AD1207" s="105"/>
      <c r="AE1207" s="91" t="n">
        <v>0.24</v>
      </c>
      <c r="AF1207" s="79" t="n">
        <f aca="false">N1207*$AI$23/$AI$1206</f>
        <v>31559.3127147766</v>
      </c>
      <c r="AG1207" s="79" t="n">
        <f aca="false">O1207*$AI$23/$AI$1206</f>
        <v>47338.9690721649</v>
      </c>
      <c r="AH1207" s="1" t="str">
        <f aca="false">IF(AC1205="But Not Over",Y1202,"")</f>
        <v/>
      </c>
      <c r="AI1207" s="81" t="str">
        <f aca="false">IF(AC1205="But Not Over",VLOOKUP(AH1207,'CPI Data'!$A$19:$N$117,14),"")</f>
        <v/>
      </c>
    </row>
    <row r="1208" customFormat="false" ht="12" hidden="false" customHeight="false" outlineLevel="0" collapsed="false">
      <c r="A1208" s="91" t="n">
        <v>0.3</v>
      </c>
      <c r="B1208" s="95" t="n">
        <v>12000</v>
      </c>
      <c r="C1208" s="95" t="n">
        <v>16000</v>
      </c>
      <c r="D1208" s="95"/>
      <c r="E1208" s="91" t="n">
        <v>0.3</v>
      </c>
      <c r="F1208" s="95" t="n">
        <v>6000</v>
      </c>
      <c r="G1208" s="95" t="n">
        <v>8000</v>
      </c>
      <c r="H1208" s="102"/>
      <c r="I1208" s="91"/>
      <c r="J1208" s="95"/>
      <c r="K1208" s="95"/>
      <c r="L1208" s="104"/>
      <c r="M1208" s="91" t="n">
        <v>0.26</v>
      </c>
      <c r="N1208" s="95" t="n">
        <v>6000</v>
      </c>
      <c r="O1208" s="95" t="n">
        <v>8000</v>
      </c>
      <c r="S1208" s="91" t="n">
        <v>0.3</v>
      </c>
      <c r="T1208" s="79" t="n">
        <f aca="false">B1208*$AI$23/$AI$1206</f>
        <v>94677.9381443299</v>
      </c>
      <c r="U1208" s="79" t="n">
        <f aca="false">C1208*$AI$23/$AI$1206</f>
        <v>126237.250859107</v>
      </c>
      <c r="V1208" s="84"/>
      <c r="W1208" s="91" t="n">
        <v>0.3</v>
      </c>
      <c r="X1208" s="79" t="n">
        <f aca="false">F1208*$AI$23/$AI$1206</f>
        <v>47338.9690721649</v>
      </c>
      <c r="Y1208" s="79" t="n">
        <f aca="false">G1208*$AI$23/$AI$1206</f>
        <v>63118.6254295533</v>
      </c>
      <c r="Z1208" s="80"/>
      <c r="AA1208" s="91"/>
      <c r="AB1208" s="79"/>
      <c r="AC1208" s="79"/>
      <c r="AD1208" s="105"/>
      <c r="AE1208" s="91" t="n">
        <v>0.26</v>
      </c>
      <c r="AF1208" s="79" t="n">
        <f aca="false">N1208*$AI$23/$AI$1206</f>
        <v>47338.9690721649</v>
      </c>
      <c r="AG1208" s="79" t="n">
        <f aca="false">O1208*$AI$23/$AI$1206</f>
        <v>63118.6254295533</v>
      </c>
      <c r="AH1208" s="1" t="str">
        <f aca="false">IF(AC1206="But Not Over",Y1203,"")</f>
        <v/>
      </c>
      <c r="AI1208" s="81" t="str">
        <f aca="false">IF(AC1206="But Not Over",VLOOKUP(AH1208,'CPI Data'!$A$19:$N$117,14),"")</f>
        <v/>
      </c>
    </row>
    <row r="1209" customFormat="false" ht="12" hidden="false" customHeight="false" outlineLevel="0" collapsed="false">
      <c r="A1209" s="91" t="n">
        <v>0.34</v>
      </c>
      <c r="B1209" s="95" t="n">
        <v>16000</v>
      </c>
      <c r="C1209" s="95" t="n">
        <v>20000</v>
      </c>
      <c r="D1209" s="95"/>
      <c r="E1209" s="91" t="n">
        <v>0.34</v>
      </c>
      <c r="F1209" s="95" t="n">
        <v>8000</v>
      </c>
      <c r="G1209" s="95" t="n">
        <v>10000</v>
      </c>
      <c r="H1209" s="102"/>
      <c r="I1209" s="91"/>
      <c r="J1209" s="95"/>
      <c r="K1209" s="95"/>
      <c r="L1209" s="104"/>
      <c r="M1209" s="91" t="n">
        <v>0.3</v>
      </c>
      <c r="N1209" s="95" t="n">
        <v>8000</v>
      </c>
      <c r="O1209" s="95" t="n">
        <v>10000</v>
      </c>
      <c r="S1209" s="91" t="n">
        <v>0.34</v>
      </c>
      <c r="T1209" s="79" t="n">
        <f aca="false">B1209*$AI$23/$AI$1206</f>
        <v>126237.250859107</v>
      </c>
      <c r="U1209" s="79" t="n">
        <f aca="false">C1209*$AI$23/$AI$1206</f>
        <v>157796.563573883</v>
      </c>
      <c r="V1209" s="84"/>
      <c r="W1209" s="91" t="n">
        <v>0.34</v>
      </c>
      <c r="X1209" s="79" t="n">
        <f aca="false">F1209*$AI$23/$AI$1206</f>
        <v>63118.6254295533</v>
      </c>
      <c r="Y1209" s="79" t="n">
        <f aca="false">G1209*$AI$23/$AI$1206</f>
        <v>78898.2817869416</v>
      </c>
      <c r="Z1209" s="80"/>
      <c r="AA1209" s="91"/>
      <c r="AB1209" s="79"/>
      <c r="AC1209" s="79"/>
      <c r="AD1209" s="105"/>
      <c r="AE1209" s="91" t="n">
        <v>0.3</v>
      </c>
      <c r="AF1209" s="79" t="n">
        <f aca="false">N1209*$AI$23/$AI$1206</f>
        <v>63118.6254295533</v>
      </c>
      <c r="AG1209" s="79" t="n">
        <f aca="false">O1209*$AI$23/$AI$1206</f>
        <v>78898.2817869416</v>
      </c>
      <c r="AH1209" s="1" t="str">
        <f aca="false">IF(AC1207="But Not Over",Y1204,"")</f>
        <v/>
      </c>
      <c r="AI1209" s="81" t="str">
        <f aca="false">IF(AC1207="But Not Over",VLOOKUP(AH1209,'CPI Data'!$A$19:$N$117,14),"")</f>
        <v/>
      </c>
    </row>
    <row r="1210" customFormat="false" ht="12" hidden="false" customHeight="false" outlineLevel="0" collapsed="false">
      <c r="A1210" s="91" t="n">
        <v>0.38</v>
      </c>
      <c r="B1210" s="95" t="n">
        <v>20000</v>
      </c>
      <c r="C1210" s="95" t="n">
        <v>24000</v>
      </c>
      <c r="D1210" s="95"/>
      <c r="E1210" s="91" t="n">
        <v>0.38</v>
      </c>
      <c r="F1210" s="95" t="n">
        <v>10000</v>
      </c>
      <c r="G1210" s="95" t="n">
        <v>12000</v>
      </c>
      <c r="H1210" s="102"/>
      <c r="I1210" s="91"/>
      <c r="J1210" s="95"/>
      <c r="K1210" s="95"/>
      <c r="L1210" s="104"/>
      <c r="M1210" s="91" t="n">
        <v>0.32</v>
      </c>
      <c r="N1210" s="95" t="n">
        <v>10000</v>
      </c>
      <c r="O1210" s="95" t="n">
        <v>12000</v>
      </c>
      <c r="S1210" s="91" t="n">
        <v>0.38</v>
      </c>
      <c r="T1210" s="79" t="n">
        <f aca="false">B1210*$AI$23/$AI$1206</f>
        <v>157796.563573883</v>
      </c>
      <c r="U1210" s="79" t="n">
        <f aca="false">C1210*$AI$23/$AI$1206</f>
        <v>189355.87628866</v>
      </c>
      <c r="V1210" s="84"/>
      <c r="W1210" s="91" t="n">
        <v>0.38</v>
      </c>
      <c r="X1210" s="79" t="n">
        <f aca="false">F1210*$AI$23/$AI$1206</f>
        <v>78898.2817869416</v>
      </c>
      <c r="Y1210" s="79" t="n">
        <f aca="false">G1210*$AI$23/$AI$1206</f>
        <v>94677.9381443299</v>
      </c>
      <c r="Z1210" s="80"/>
      <c r="AA1210" s="91"/>
      <c r="AB1210" s="79"/>
      <c r="AC1210" s="79"/>
      <c r="AD1210" s="105"/>
      <c r="AE1210" s="91" t="n">
        <v>0.32</v>
      </c>
      <c r="AF1210" s="79" t="n">
        <f aca="false">N1210*$AI$23/$AI$1206</f>
        <v>78898.2817869416</v>
      </c>
      <c r="AG1210" s="79" t="n">
        <f aca="false">O1210*$AI$23/$AI$1206</f>
        <v>94677.9381443299</v>
      </c>
      <c r="AH1210" s="1" t="str">
        <f aca="false">IF(AC1208="But Not Over",Y1205,"")</f>
        <v/>
      </c>
      <c r="AI1210" s="81" t="str">
        <f aca="false">IF(AC1208="But Not Over",VLOOKUP(AH1210,'CPI Data'!$A$19:$N$117,14),"")</f>
        <v/>
      </c>
    </row>
    <row r="1211" customFormat="false" ht="12" hidden="false" customHeight="false" outlineLevel="0" collapsed="false">
      <c r="A1211" s="91" t="n">
        <v>0.43</v>
      </c>
      <c r="B1211" s="95" t="n">
        <v>24000</v>
      </c>
      <c r="C1211" s="95" t="n">
        <v>28000</v>
      </c>
      <c r="D1211" s="95"/>
      <c r="E1211" s="91" t="n">
        <v>0.43</v>
      </c>
      <c r="F1211" s="95" t="n">
        <v>12000</v>
      </c>
      <c r="G1211" s="95" t="n">
        <v>14000</v>
      </c>
      <c r="H1211" s="102"/>
      <c r="I1211" s="91"/>
      <c r="J1211" s="95"/>
      <c r="K1211" s="95"/>
      <c r="L1211" s="104"/>
      <c r="M1211" s="91" t="n">
        <v>0.36</v>
      </c>
      <c r="N1211" s="95" t="n">
        <v>12000</v>
      </c>
      <c r="O1211" s="95" t="n">
        <v>14000</v>
      </c>
      <c r="S1211" s="91" t="n">
        <v>0.43</v>
      </c>
      <c r="T1211" s="79" t="n">
        <f aca="false">B1211*$AI$23/$AI$1206</f>
        <v>189355.87628866</v>
      </c>
      <c r="U1211" s="79" t="n">
        <f aca="false">C1211*$AI$23/$AI$1206</f>
        <v>220915.189003436</v>
      </c>
      <c r="V1211" s="84"/>
      <c r="W1211" s="91" t="n">
        <v>0.43</v>
      </c>
      <c r="X1211" s="79" t="n">
        <f aca="false">F1211*$AI$23/$AI$1206</f>
        <v>94677.9381443299</v>
      </c>
      <c r="Y1211" s="79" t="n">
        <f aca="false">G1211*$AI$23/$AI$1206</f>
        <v>110457.594501718</v>
      </c>
      <c r="Z1211" s="80"/>
      <c r="AA1211" s="91"/>
      <c r="AB1211" s="79"/>
      <c r="AC1211" s="79"/>
      <c r="AD1211" s="105"/>
      <c r="AE1211" s="91" t="n">
        <v>0.36</v>
      </c>
      <c r="AF1211" s="79" t="n">
        <f aca="false">N1211*$AI$23/$AI$1206</f>
        <v>94677.9381443299</v>
      </c>
      <c r="AG1211" s="79" t="n">
        <f aca="false">O1211*$AI$23/$AI$1206</f>
        <v>110457.594501718</v>
      </c>
      <c r="AH1211" s="1" t="str">
        <f aca="false">IF(AC1209="But Not Over",Y1206,"")</f>
        <v/>
      </c>
      <c r="AI1211" s="81" t="str">
        <f aca="false">IF(AC1209="But Not Over",VLOOKUP(AH1211,'CPI Data'!$A$19:$N$117,14),"")</f>
        <v/>
      </c>
    </row>
    <row r="1212" customFormat="false" ht="12" hidden="false" customHeight="false" outlineLevel="0" collapsed="false">
      <c r="A1212" s="91" t="n">
        <v>0.47</v>
      </c>
      <c r="B1212" s="95" t="n">
        <v>28000</v>
      </c>
      <c r="C1212" s="95" t="n">
        <v>32000</v>
      </c>
      <c r="D1212" s="95"/>
      <c r="E1212" s="91" t="n">
        <v>0.47</v>
      </c>
      <c r="F1212" s="95" t="n">
        <v>14000</v>
      </c>
      <c r="G1212" s="95" t="n">
        <v>16000</v>
      </c>
      <c r="H1212" s="102"/>
      <c r="I1212" s="91"/>
      <c r="J1212" s="95"/>
      <c r="K1212" s="95"/>
      <c r="L1212" s="104"/>
      <c r="M1212" s="91" t="n">
        <v>0.39</v>
      </c>
      <c r="N1212" s="95" t="n">
        <v>14000</v>
      </c>
      <c r="O1212" s="95" t="n">
        <v>16000</v>
      </c>
      <c r="S1212" s="91" t="n">
        <v>0.47</v>
      </c>
      <c r="T1212" s="79" t="n">
        <f aca="false">B1212*$AI$23/$AI$1206</f>
        <v>220915.189003436</v>
      </c>
      <c r="U1212" s="79" t="n">
        <f aca="false">C1212*$AI$23/$AI$1206</f>
        <v>252474.501718213</v>
      </c>
      <c r="V1212" s="84"/>
      <c r="W1212" s="91" t="n">
        <v>0.47</v>
      </c>
      <c r="X1212" s="79" t="n">
        <f aca="false">F1212*$AI$23/$AI$1206</f>
        <v>110457.594501718</v>
      </c>
      <c r="Y1212" s="79" t="n">
        <f aca="false">G1212*$AI$23/$AI$1206</f>
        <v>126237.250859107</v>
      </c>
      <c r="Z1212" s="80"/>
      <c r="AA1212" s="91"/>
      <c r="AB1212" s="79"/>
      <c r="AC1212" s="79"/>
      <c r="AD1212" s="105"/>
      <c r="AE1212" s="91" t="n">
        <v>0.39</v>
      </c>
      <c r="AF1212" s="79" t="n">
        <f aca="false">N1212*$AI$23/$AI$1206</f>
        <v>110457.594501718</v>
      </c>
      <c r="AG1212" s="79" t="n">
        <f aca="false">O1212*$AI$23/$AI$1206</f>
        <v>126237.250859107</v>
      </c>
      <c r="AH1212" s="1" t="str">
        <f aca="false">IF(AC1210="But Not Over",Y1207,"")</f>
        <v/>
      </c>
      <c r="AI1212" s="81" t="str">
        <f aca="false">IF(AC1210="But Not Over",VLOOKUP(AH1212,'CPI Data'!$A$19:$N$117,14),"")</f>
        <v/>
      </c>
    </row>
    <row r="1213" customFormat="false" ht="12" hidden="false" customHeight="false" outlineLevel="0" collapsed="false">
      <c r="A1213" s="91" t="n">
        <v>0.5</v>
      </c>
      <c r="B1213" s="95" t="n">
        <v>32000</v>
      </c>
      <c r="C1213" s="95" t="n">
        <v>36000</v>
      </c>
      <c r="D1213" s="95"/>
      <c r="E1213" s="91" t="n">
        <v>0.5</v>
      </c>
      <c r="F1213" s="95" t="n">
        <v>16000</v>
      </c>
      <c r="G1213" s="95" t="n">
        <v>18000</v>
      </c>
      <c r="H1213" s="102"/>
      <c r="I1213" s="91"/>
      <c r="J1213" s="95"/>
      <c r="K1213" s="95"/>
      <c r="L1213" s="104"/>
      <c r="M1213" s="91" t="n">
        <v>0.42</v>
      </c>
      <c r="N1213" s="95" t="n">
        <v>16000</v>
      </c>
      <c r="O1213" s="95" t="n">
        <v>18000</v>
      </c>
      <c r="S1213" s="91" t="n">
        <v>0.5</v>
      </c>
      <c r="T1213" s="79" t="n">
        <f aca="false">B1213*$AI$23/$AI$1206</f>
        <v>252474.501718213</v>
      </c>
      <c r="U1213" s="79" t="n">
        <f aca="false">C1213*$AI$23/$AI$1206</f>
        <v>284033.81443299</v>
      </c>
      <c r="V1213" s="84"/>
      <c r="W1213" s="91" t="n">
        <v>0.5</v>
      </c>
      <c r="X1213" s="79" t="n">
        <f aca="false">F1213*$AI$23/$AI$1206</f>
        <v>126237.250859107</v>
      </c>
      <c r="Y1213" s="79" t="n">
        <f aca="false">G1213*$AI$23/$AI$1206</f>
        <v>142016.907216495</v>
      </c>
      <c r="Z1213" s="80"/>
      <c r="AA1213" s="91"/>
      <c r="AB1213" s="79"/>
      <c r="AC1213" s="79"/>
      <c r="AD1213" s="105"/>
      <c r="AE1213" s="91" t="n">
        <v>0.42</v>
      </c>
      <c r="AF1213" s="79" t="n">
        <f aca="false">N1213*$AI$23/$AI$1206</f>
        <v>126237.250859107</v>
      </c>
      <c r="AG1213" s="79" t="n">
        <f aca="false">O1213*$AI$23/$AI$1206</f>
        <v>142016.907216495</v>
      </c>
      <c r="AH1213" s="1" t="str">
        <f aca="false">IF(AC1211="But Not Over",Y1208,"")</f>
        <v/>
      </c>
      <c r="AI1213" s="81" t="str">
        <f aca="false">IF(AC1211="But Not Over",VLOOKUP(AH1213,'CPI Data'!$A$19:$N$117,14),"")</f>
        <v/>
      </c>
    </row>
    <row r="1214" customFormat="false" ht="12" hidden="false" customHeight="false" outlineLevel="0" collapsed="false">
      <c r="A1214" s="91" t="n">
        <v>0.53</v>
      </c>
      <c r="B1214" s="95" t="n">
        <v>36000</v>
      </c>
      <c r="C1214" s="95" t="n">
        <v>40000</v>
      </c>
      <c r="D1214" s="95"/>
      <c r="E1214" s="91" t="n">
        <v>0.53</v>
      </c>
      <c r="F1214" s="95" t="n">
        <v>18000</v>
      </c>
      <c r="G1214" s="95" t="n">
        <v>20000</v>
      </c>
      <c r="H1214" s="102"/>
      <c r="I1214" s="91"/>
      <c r="J1214" s="95"/>
      <c r="K1214" s="95"/>
      <c r="L1214" s="104"/>
      <c r="M1214" s="91" t="n">
        <v>0.43</v>
      </c>
      <c r="N1214" s="95" t="n">
        <v>18000</v>
      </c>
      <c r="O1214" s="95" t="n">
        <v>20000</v>
      </c>
      <c r="S1214" s="91" t="n">
        <v>0.53</v>
      </c>
      <c r="T1214" s="79" t="n">
        <f aca="false">B1214*$AI$23/$AI$1206</f>
        <v>284033.81443299</v>
      </c>
      <c r="U1214" s="79" t="n">
        <f aca="false">C1214*$AI$23/$AI$1206</f>
        <v>315593.127147766</v>
      </c>
      <c r="V1214" s="84"/>
      <c r="W1214" s="91" t="n">
        <v>0.53</v>
      </c>
      <c r="X1214" s="79" t="n">
        <f aca="false">F1214*$AI$23/$AI$1206</f>
        <v>142016.907216495</v>
      </c>
      <c r="Y1214" s="79" t="n">
        <f aca="false">G1214*$AI$23/$AI$1206</f>
        <v>157796.563573883</v>
      </c>
      <c r="Z1214" s="80"/>
      <c r="AA1214" s="91"/>
      <c r="AB1214" s="79"/>
      <c r="AC1214" s="79"/>
      <c r="AD1214" s="105"/>
      <c r="AE1214" s="91" t="n">
        <v>0.43</v>
      </c>
      <c r="AF1214" s="79" t="n">
        <f aca="false">N1214*$AI$23/$AI$1206</f>
        <v>142016.907216495</v>
      </c>
      <c r="AG1214" s="79" t="n">
        <f aca="false">O1214*$AI$23/$AI$1206</f>
        <v>157796.563573883</v>
      </c>
      <c r="AH1214" s="1" t="str">
        <f aca="false">IF(AC1212="But Not Over",Y1209,"")</f>
        <v/>
      </c>
      <c r="AI1214" s="81" t="str">
        <f aca="false">IF(AC1212="But Not Over",VLOOKUP(AH1214,'CPI Data'!$A$19:$N$117,14),"")</f>
        <v/>
      </c>
    </row>
    <row r="1215" customFormat="false" ht="12" hidden="false" customHeight="false" outlineLevel="0" collapsed="false">
      <c r="A1215" s="91" t="n">
        <v>0.56</v>
      </c>
      <c r="B1215" s="95" t="n">
        <v>40000</v>
      </c>
      <c r="C1215" s="95" t="n">
        <v>44000</v>
      </c>
      <c r="D1215" s="95"/>
      <c r="E1215" s="91" t="n">
        <v>0.56</v>
      </c>
      <c r="F1215" s="95" t="n">
        <v>20000</v>
      </c>
      <c r="G1215" s="95" t="n">
        <v>22000</v>
      </c>
      <c r="H1215" s="102"/>
      <c r="I1215" s="91"/>
      <c r="J1215" s="95"/>
      <c r="K1215" s="95"/>
      <c r="L1215" s="104"/>
      <c r="M1215" s="91" t="n">
        <v>0.47</v>
      </c>
      <c r="N1215" s="95" t="n">
        <v>20000</v>
      </c>
      <c r="O1215" s="95" t="n">
        <v>22000</v>
      </c>
      <c r="S1215" s="91" t="n">
        <v>0.56</v>
      </c>
      <c r="T1215" s="79" t="n">
        <f aca="false">B1215*$AI$23/$AI$1206</f>
        <v>315593.127147766</v>
      </c>
      <c r="U1215" s="79" t="n">
        <f aca="false">C1215*$AI$23/$AI$1206</f>
        <v>347152.439862543</v>
      </c>
      <c r="V1215" s="84"/>
      <c r="W1215" s="91" t="n">
        <v>0.56</v>
      </c>
      <c r="X1215" s="79" t="n">
        <f aca="false">F1215*$AI$23/$AI$1206</f>
        <v>157796.563573883</v>
      </c>
      <c r="Y1215" s="79" t="n">
        <f aca="false">G1215*$AI$23/$AI$1206</f>
        <v>173576.219931271</v>
      </c>
      <c r="Z1215" s="80"/>
      <c r="AA1215" s="91"/>
      <c r="AB1215" s="79"/>
      <c r="AC1215" s="79"/>
      <c r="AD1215" s="105"/>
      <c r="AE1215" s="91" t="n">
        <v>0.47</v>
      </c>
      <c r="AF1215" s="79" t="n">
        <f aca="false">N1215*$AI$23/$AI$1206</f>
        <v>157796.563573883</v>
      </c>
      <c r="AG1215" s="79" t="n">
        <f aca="false">O1215*$AI$23/$AI$1206</f>
        <v>173576.219931271</v>
      </c>
      <c r="AH1215" s="1" t="str">
        <f aca="false">IF(AC1213="But Not Over",Y1210,"")</f>
        <v/>
      </c>
      <c r="AI1215" s="81" t="str">
        <f aca="false">IF(AC1213="But Not Over",VLOOKUP(AH1215,'CPI Data'!$A$19:$N$117,14),"")</f>
        <v/>
      </c>
    </row>
    <row r="1216" customFormat="false" ht="12" hidden="false" customHeight="false" outlineLevel="0" collapsed="false">
      <c r="A1216" s="91" t="n">
        <v>0.59</v>
      </c>
      <c r="B1216" s="95" t="n">
        <v>44000</v>
      </c>
      <c r="C1216" s="95" t="n">
        <v>52000</v>
      </c>
      <c r="D1216" s="95"/>
      <c r="E1216" s="91" t="n">
        <v>0.59</v>
      </c>
      <c r="F1216" s="95" t="n">
        <v>22000</v>
      </c>
      <c r="G1216" s="95" t="n">
        <v>26000</v>
      </c>
      <c r="H1216" s="102"/>
      <c r="I1216" s="91"/>
      <c r="J1216" s="95"/>
      <c r="K1216" s="95"/>
      <c r="L1216" s="104"/>
      <c r="M1216" s="91" t="n">
        <v>0.49</v>
      </c>
      <c r="N1216" s="95" t="n">
        <v>22000</v>
      </c>
      <c r="O1216" s="95" t="n">
        <v>24000</v>
      </c>
      <c r="S1216" s="91" t="n">
        <v>0.59</v>
      </c>
      <c r="T1216" s="79" t="n">
        <f aca="false">B1216*$AI$23/$AI$1206</f>
        <v>347152.439862543</v>
      </c>
      <c r="U1216" s="79" t="n">
        <f aca="false">C1216*$AI$23/$AI$1206</f>
        <v>410271.065292096</v>
      </c>
      <c r="V1216" s="84"/>
      <c r="W1216" s="91" t="n">
        <v>0.59</v>
      </c>
      <c r="X1216" s="79" t="n">
        <f aca="false">F1216*$AI$23/$AI$1206</f>
        <v>173576.219931271</v>
      </c>
      <c r="Y1216" s="79" t="n">
        <f aca="false">G1216*$AI$23/$AI$1206</f>
        <v>205135.532646048</v>
      </c>
      <c r="Z1216" s="80"/>
      <c r="AA1216" s="91"/>
      <c r="AB1216" s="79"/>
      <c r="AC1216" s="79"/>
      <c r="AD1216" s="105"/>
      <c r="AE1216" s="91" t="n">
        <v>0.49</v>
      </c>
      <c r="AF1216" s="79" t="n">
        <f aca="false">N1216*$AI$23/$AI$1206</f>
        <v>173576.219931271</v>
      </c>
      <c r="AG1216" s="79" t="n">
        <f aca="false">O1216*$AI$23/$AI$1206</f>
        <v>189355.87628866</v>
      </c>
      <c r="AH1216" s="1" t="str">
        <f aca="false">IF(AC1214="But Not Over",Y1211,"")</f>
        <v/>
      </c>
      <c r="AI1216" s="81" t="str">
        <f aca="false">IF(AC1214="But Not Over",VLOOKUP(AH1216,'CPI Data'!$A$19:$N$117,14),"")</f>
        <v/>
      </c>
    </row>
    <row r="1217" customFormat="false" ht="12" hidden="false" customHeight="false" outlineLevel="0" collapsed="false">
      <c r="A1217" s="91" t="n">
        <v>0.62</v>
      </c>
      <c r="B1217" s="95" t="n">
        <v>52000</v>
      </c>
      <c r="C1217" s="92" t="n">
        <v>64000</v>
      </c>
      <c r="D1217" s="92"/>
      <c r="E1217" s="91" t="n">
        <v>0.62</v>
      </c>
      <c r="F1217" s="95" t="n">
        <v>26000</v>
      </c>
      <c r="G1217" s="92" t="n">
        <v>32000</v>
      </c>
      <c r="H1217" s="102"/>
      <c r="I1217" s="91"/>
      <c r="J1217" s="95"/>
      <c r="K1217" s="92"/>
      <c r="L1217" s="103"/>
      <c r="M1217" s="91" t="n">
        <v>0.52</v>
      </c>
      <c r="N1217" s="95" t="n">
        <v>24000</v>
      </c>
      <c r="O1217" s="95" t="n">
        <v>28000</v>
      </c>
      <c r="S1217" s="91" t="n">
        <v>0.62</v>
      </c>
      <c r="T1217" s="79" t="n">
        <f aca="false">B1217*$AI$23/$AI$1206</f>
        <v>410271.065292096</v>
      </c>
      <c r="U1217" s="79" t="n">
        <f aca="false">C1217*$AI$23/$AI$1206</f>
        <v>504949.003436426</v>
      </c>
      <c r="W1217" s="91" t="n">
        <v>0.62</v>
      </c>
      <c r="X1217" s="79" t="n">
        <f aca="false">F1217*$AI$23/$AI$1206</f>
        <v>205135.532646048</v>
      </c>
      <c r="Y1217" s="79" t="n">
        <f aca="false">G1217*$AI$23/$AI$1206</f>
        <v>252474.501718213</v>
      </c>
      <c r="Z1217" s="80"/>
      <c r="AA1217" s="91"/>
      <c r="AB1217" s="79"/>
      <c r="AD1217" s="98"/>
      <c r="AE1217" s="91" t="n">
        <v>0.52</v>
      </c>
      <c r="AF1217" s="79" t="n">
        <f aca="false">N1217*$AI$23/$AI$1206</f>
        <v>189355.87628866</v>
      </c>
      <c r="AG1217" s="79" t="n">
        <f aca="false">O1217*$AI$23/$AI$1206</f>
        <v>220915.189003436</v>
      </c>
      <c r="AH1217" s="1" t="str">
        <f aca="false">IF(AC1215="But Not Over",Y1212,"")</f>
        <v/>
      </c>
      <c r="AI1217" s="81" t="str">
        <f aca="false">IF(AC1215="But Not Over",VLOOKUP(AH1217,'CPI Data'!$A$19:$N$117,14),"")</f>
        <v/>
      </c>
    </row>
    <row r="1218" customFormat="false" ht="12" hidden="false" customHeight="false" outlineLevel="0" collapsed="false">
      <c r="A1218" s="91" t="n">
        <v>0.65</v>
      </c>
      <c r="B1218" s="92" t="n">
        <v>64000</v>
      </c>
      <c r="C1218" s="92" t="n">
        <v>76000</v>
      </c>
      <c r="D1218" s="92"/>
      <c r="E1218" s="91" t="n">
        <v>0.65</v>
      </c>
      <c r="F1218" s="92" t="n">
        <v>32000</v>
      </c>
      <c r="G1218" s="92" t="n">
        <v>38000</v>
      </c>
      <c r="H1218" s="102"/>
      <c r="I1218" s="91"/>
      <c r="J1218" s="92"/>
      <c r="K1218" s="92"/>
      <c r="L1218" s="103"/>
      <c r="M1218" s="91" t="n">
        <v>0.54</v>
      </c>
      <c r="N1218" s="95" t="n">
        <v>28000</v>
      </c>
      <c r="O1218" s="92" t="n">
        <v>32000</v>
      </c>
      <c r="S1218" s="91" t="n">
        <v>0.65</v>
      </c>
      <c r="T1218" s="79" t="n">
        <f aca="false">B1218*$AI$23/$AI$1206</f>
        <v>504949.003436426</v>
      </c>
      <c r="U1218" s="79" t="n">
        <f aca="false">C1218*$AI$23/$AI$1206</f>
        <v>599626.941580756</v>
      </c>
      <c r="W1218" s="91" t="n">
        <v>0.65</v>
      </c>
      <c r="X1218" s="79" t="n">
        <f aca="false">F1218*$AI$23/$AI$1206</f>
        <v>252474.501718213</v>
      </c>
      <c r="Y1218" s="79" t="n">
        <f aca="false">G1218*$AI$23/$AI$1206</f>
        <v>299813.470790378</v>
      </c>
      <c r="Z1218" s="80"/>
      <c r="AA1218" s="91"/>
      <c r="AD1218" s="98"/>
      <c r="AE1218" s="91" t="n">
        <v>0.54</v>
      </c>
      <c r="AF1218" s="79" t="n">
        <f aca="false">N1218*$AI$23/$AI$1206</f>
        <v>220915.189003436</v>
      </c>
      <c r="AG1218" s="79" t="n">
        <f aca="false">O1218*$AI$23/$AI$1206</f>
        <v>252474.501718213</v>
      </c>
      <c r="AH1218" s="1" t="str">
        <f aca="false">IF(AC1216="But Not Over",Y1213,"")</f>
        <v/>
      </c>
      <c r="AI1218" s="81" t="str">
        <f aca="false">IF(AC1216="But Not Over",VLOOKUP(AH1218,'CPI Data'!$A$19:$N$117,14),"")</f>
        <v/>
      </c>
    </row>
    <row r="1219" customFormat="false" ht="12" hidden="false" customHeight="false" outlineLevel="0" collapsed="false">
      <c r="A1219" s="91" t="n">
        <v>0.69</v>
      </c>
      <c r="B1219" s="92" t="n">
        <v>76000</v>
      </c>
      <c r="C1219" s="92" t="n">
        <v>88000</v>
      </c>
      <c r="D1219" s="92"/>
      <c r="E1219" s="91" t="n">
        <v>0.69</v>
      </c>
      <c r="F1219" s="92" t="n">
        <v>38000</v>
      </c>
      <c r="G1219" s="92" t="n">
        <v>44000</v>
      </c>
      <c r="H1219" s="102"/>
      <c r="I1219" s="91"/>
      <c r="J1219" s="92"/>
      <c r="K1219" s="92"/>
      <c r="L1219" s="103"/>
      <c r="M1219" s="91" t="n">
        <v>0.58</v>
      </c>
      <c r="N1219" s="92" t="n">
        <v>32000</v>
      </c>
      <c r="O1219" s="92" t="n">
        <v>38000</v>
      </c>
      <c r="S1219" s="91" t="n">
        <v>0.69</v>
      </c>
      <c r="T1219" s="79" t="n">
        <f aca="false">B1219*$AI$23/$AI$1206</f>
        <v>599626.941580756</v>
      </c>
      <c r="U1219" s="79" t="n">
        <f aca="false">C1219*$AI$23/$AI$1206</f>
        <v>694304.879725086</v>
      </c>
      <c r="W1219" s="91" t="n">
        <v>0.69</v>
      </c>
      <c r="X1219" s="79" t="n">
        <f aca="false">F1219*$AI$23/$AI$1206</f>
        <v>299813.470790378</v>
      </c>
      <c r="Y1219" s="79" t="n">
        <f aca="false">G1219*$AI$23/$AI$1206</f>
        <v>347152.439862543</v>
      </c>
      <c r="Z1219" s="80"/>
      <c r="AA1219" s="91"/>
      <c r="AD1219" s="98"/>
      <c r="AE1219" s="91" t="n">
        <v>0.58</v>
      </c>
      <c r="AF1219" s="79" t="n">
        <f aca="false">N1219*$AI$23/$AI$1206</f>
        <v>252474.501718213</v>
      </c>
      <c r="AG1219" s="79" t="n">
        <f aca="false">O1219*$AI$23/$AI$1206</f>
        <v>299813.470790378</v>
      </c>
      <c r="AH1219" s="1" t="str">
        <f aca="false">IF(AC1217="But Not Over",Y1214,"")</f>
        <v/>
      </c>
      <c r="AI1219" s="81" t="str">
        <f aca="false">IF(AC1217="But Not Over",VLOOKUP(AH1219,'CPI Data'!$A$19:$N$117,14),"")</f>
        <v/>
      </c>
    </row>
    <row r="1220" customFormat="false" ht="12" hidden="false" customHeight="false" outlineLevel="0" collapsed="false">
      <c r="A1220" s="91" t="n">
        <v>0.72</v>
      </c>
      <c r="B1220" s="92" t="n">
        <v>88000</v>
      </c>
      <c r="C1220" s="92" t="n">
        <v>100000</v>
      </c>
      <c r="D1220" s="95"/>
      <c r="E1220" s="91" t="n">
        <v>0.72</v>
      </c>
      <c r="F1220" s="92" t="n">
        <v>44000</v>
      </c>
      <c r="G1220" s="92" t="n">
        <v>50000</v>
      </c>
      <c r="H1220" s="102"/>
      <c r="I1220" s="91"/>
      <c r="J1220" s="92"/>
      <c r="K1220" s="92"/>
      <c r="L1220" s="104"/>
      <c r="M1220" s="91" t="n">
        <v>0.62</v>
      </c>
      <c r="N1220" s="92" t="n">
        <v>38000</v>
      </c>
      <c r="O1220" s="92" t="n">
        <v>44000</v>
      </c>
      <c r="S1220" s="91" t="n">
        <v>0.72</v>
      </c>
      <c r="T1220" s="79" t="n">
        <f aca="false">B1220*$AI$23/$AI$1206</f>
        <v>694304.879725086</v>
      </c>
      <c r="U1220" s="79" t="n">
        <f aca="false">C1220*$AI$23/$AI$1206</f>
        <v>788982.817869416</v>
      </c>
      <c r="V1220" s="84"/>
      <c r="W1220" s="91" t="n">
        <v>0.72</v>
      </c>
      <c r="X1220" s="79" t="n">
        <f aca="false">F1220*$AI$23/$AI$1206</f>
        <v>347152.439862543</v>
      </c>
      <c r="Y1220" s="79" t="n">
        <f aca="false">G1220*$AI$23/$AI$1206</f>
        <v>394491.408934708</v>
      </c>
      <c r="Z1220" s="80"/>
      <c r="AA1220" s="91"/>
      <c r="AD1220" s="105"/>
      <c r="AE1220" s="91" t="n">
        <v>0.62</v>
      </c>
      <c r="AF1220" s="79" t="n">
        <f aca="false">N1220*$AI$23/$AI$1206</f>
        <v>299813.470790378</v>
      </c>
      <c r="AG1220" s="79" t="n">
        <f aca="false">O1220*$AI$23/$AI$1206</f>
        <v>347152.439862543</v>
      </c>
      <c r="AH1220" s="1" t="str">
        <f aca="false">IF(AC1218="But Not Over",Y1215,"")</f>
        <v/>
      </c>
      <c r="AI1220" s="81" t="str">
        <f aca="false">IF(AC1218="But Not Over",VLOOKUP(AH1220,'CPI Data'!$A$19:$N$117,14),"")</f>
        <v/>
      </c>
    </row>
    <row r="1221" customFormat="false" ht="12" hidden="false" customHeight="false" outlineLevel="0" collapsed="false">
      <c r="A1221" s="91" t="n">
        <v>0.75</v>
      </c>
      <c r="B1221" s="92" t="n">
        <v>100000</v>
      </c>
      <c r="C1221" s="92" t="n">
        <v>120000</v>
      </c>
      <c r="E1221" s="91" t="n">
        <v>0.75</v>
      </c>
      <c r="F1221" s="92" t="n">
        <v>50000</v>
      </c>
      <c r="G1221" s="92" t="n">
        <v>60000</v>
      </c>
      <c r="H1221" s="64"/>
      <c r="I1221" s="91"/>
      <c r="J1221" s="92"/>
      <c r="K1221" s="92"/>
      <c r="L1221" s="97"/>
      <c r="M1221" s="91" t="n">
        <v>0.66</v>
      </c>
      <c r="N1221" s="92" t="n">
        <v>44000</v>
      </c>
      <c r="O1221" s="92" t="n">
        <v>50000</v>
      </c>
      <c r="S1221" s="91" t="n">
        <v>0.75</v>
      </c>
      <c r="T1221" s="79" t="n">
        <f aca="false">B1221*$AI$23/$AI$1206</f>
        <v>788982.817869416</v>
      </c>
      <c r="U1221" s="79" t="n">
        <f aca="false">C1221*$AI$23/$AI$1206</f>
        <v>946779.381443299</v>
      </c>
      <c r="W1221" s="91" t="n">
        <v>0.75</v>
      </c>
      <c r="X1221" s="79" t="n">
        <f aca="false">F1221*$AI$23/$AI$1206</f>
        <v>394491.408934708</v>
      </c>
      <c r="Y1221" s="79" t="n">
        <f aca="false">G1221*$AI$23/$AI$1206</f>
        <v>473389.690721649</v>
      </c>
      <c r="Z1221" s="80"/>
      <c r="AA1221" s="91"/>
      <c r="AD1221" s="98"/>
      <c r="AE1221" s="91" t="n">
        <v>0.66</v>
      </c>
      <c r="AF1221" s="79" t="n">
        <f aca="false">N1221*$AI$23/$AI$1206</f>
        <v>347152.439862543</v>
      </c>
      <c r="AG1221" s="79" t="n">
        <f aca="false">O1221*$AI$23/$AI$1206</f>
        <v>394491.408934708</v>
      </c>
      <c r="AH1221" s="1" t="str">
        <f aca="false">IF(AC1219="But Not Over",Y1216,"")</f>
        <v/>
      </c>
      <c r="AI1221" s="81" t="str">
        <f aca="false">IF(AC1219="But Not Over",VLOOKUP(AH1221,'CPI Data'!$A$19:$N$117,14),"")</f>
        <v/>
      </c>
    </row>
    <row r="1222" customFormat="false" ht="12" hidden="false" customHeight="false" outlineLevel="0" collapsed="false">
      <c r="A1222" s="91" t="n">
        <v>0.78</v>
      </c>
      <c r="B1222" s="92" t="n">
        <v>120000</v>
      </c>
      <c r="C1222" s="92" t="n">
        <v>140000</v>
      </c>
      <c r="E1222" s="91" t="n">
        <v>0.78</v>
      </c>
      <c r="F1222" s="92" t="n">
        <v>60000</v>
      </c>
      <c r="G1222" s="92" t="n">
        <v>70000</v>
      </c>
      <c r="H1222" s="64"/>
      <c r="I1222" s="91"/>
      <c r="J1222" s="92"/>
      <c r="K1222" s="92"/>
      <c r="L1222" s="97"/>
      <c r="M1222" s="91" t="n">
        <v>0.68</v>
      </c>
      <c r="N1222" s="92" t="n">
        <v>50000</v>
      </c>
      <c r="O1222" s="92" t="n">
        <v>60000</v>
      </c>
      <c r="S1222" s="91" t="n">
        <v>0.78</v>
      </c>
      <c r="T1222" s="79" t="n">
        <f aca="false">B1222*$AI$23/$AI$1206</f>
        <v>946779.381443299</v>
      </c>
      <c r="U1222" s="125" t="n">
        <f aca="false">C1222*$AI$23/$AI$1206</f>
        <v>1104575.94501718</v>
      </c>
      <c r="W1222" s="91" t="n">
        <v>0.78</v>
      </c>
      <c r="X1222" s="79" t="n">
        <f aca="false">F1222*$AI$23/$AI$1206</f>
        <v>473389.690721649</v>
      </c>
      <c r="Y1222" s="79" t="n">
        <f aca="false">G1222*$AI$23/$AI$1206</f>
        <v>552287.972508591</v>
      </c>
      <c r="Z1222" s="80"/>
      <c r="AA1222" s="91"/>
      <c r="AD1222" s="98"/>
      <c r="AE1222" s="91" t="n">
        <v>0.68</v>
      </c>
      <c r="AF1222" s="79" t="n">
        <f aca="false">N1222*$AI$23/$AI$1206</f>
        <v>394491.408934708</v>
      </c>
      <c r="AG1222" s="79" t="n">
        <f aca="false">O1222*$AI$23/$AI$1206</f>
        <v>473389.690721649</v>
      </c>
      <c r="AH1222" s="1" t="str">
        <f aca="false">IF(AC1220="But Not Over",Y1217,"")</f>
        <v/>
      </c>
      <c r="AI1222" s="81" t="str">
        <f aca="false">IF(AC1220="But Not Over",VLOOKUP(AH1222,'CPI Data'!$A$19:$N$117,14),"")</f>
        <v/>
      </c>
    </row>
    <row r="1223" customFormat="false" ht="12" hidden="false" customHeight="false" outlineLevel="0" collapsed="false">
      <c r="A1223" s="91" t="n">
        <v>0.81</v>
      </c>
      <c r="B1223" s="92" t="n">
        <v>140000</v>
      </c>
      <c r="C1223" s="92" t="n">
        <v>160000</v>
      </c>
      <c r="E1223" s="91" t="n">
        <v>0.81</v>
      </c>
      <c r="F1223" s="92" t="n">
        <v>70000</v>
      </c>
      <c r="G1223" s="92" t="n">
        <v>80000</v>
      </c>
      <c r="H1223" s="64"/>
      <c r="I1223" s="91"/>
      <c r="J1223" s="92"/>
      <c r="K1223" s="92"/>
      <c r="L1223" s="97"/>
      <c r="M1223" s="91" t="n">
        <v>0.71</v>
      </c>
      <c r="N1223" s="92" t="n">
        <v>60000</v>
      </c>
      <c r="O1223" s="92" t="n">
        <v>70000</v>
      </c>
      <c r="S1223" s="91" t="n">
        <v>0.81</v>
      </c>
      <c r="T1223" s="79" t="n">
        <f aca="false">B1223*$AI$23/$AI$1206</f>
        <v>1104575.94501718</v>
      </c>
      <c r="U1223" s="125" t="n">
        <f aca="false">C1223*$AI$23/$AI$1206</f>
        <v>1262372.50859107</v>
      </c>
      <c r="W1223" s="91" t="n">
        <v>0.81</v>
      </c>
      <c r="X1223" s="79" t="n">
        <f aca="false">F1223*$AI$23/$AI$1206</f>
        <v>552287.972508591</v>
      </c>
      <c r="Y1223" s="79" t="n">
        <f aca="false">G1223*$AI$23/$AI$1206</f>
        <v>631186.254295533</v>
      </c>
      <c r="Z1223" s="80"/>
      <c r="AA1223" s="91"/>
      <c r="AD1223" s="98"/>
      <c r="AE1223" s="91" t="n">
        <v>0.71</v>
      </c>
      <c r="AF1223" s="79" t="n">
        <f aca="false">N1223*$AI$23/$AI$1206</f>
        <v>473389.690721649</v>
      </c>
      <c r="AG1223" s="79" t="n">
        <f aca="false">O1223*$AI$23/$AI$1206</f>
        <v>552287.972508591</v>
      </c>
      <c r="AH1223" s="1" t="str">
        <f aca="false">IF(AC1221="But Not Over",Y1218,"")</f>
        <v/>
      </c>
      <c r="AI1223" s="81" t="str">
        <f aca="false">IF(AC1221="But Not Over",VLOOKUP(AH1223,'CPI Data'!$A$19:$N$117,14),"")</f>
        <v/>
      </c>
    </row>
    <row r="1224" customFormat="false" ht="12" hidden="false" customHeight="false" outlineLevel="0" collapsed="false">
      <c r="A1224" s="91" t="n">
        <v>0.84</v>
      </c>
      <c r="B1224" s="92" t="n">
        <v>160000</v>
      </c>
      <c r="C1224" s="92" t="n">
        <v>180000</v>
      </c>
      <c r="E1224" s="91" t="n">
        <v>0.84</v>
      </c>
      <c r="F1224" s="92" t="n">
        <v>80000</v>
      </c>
      <c r="G1224" s="92" t="n">
        <v>90000</v>
      </c>
      <c r="H1224" s="64"/>
      <c r="I1224" s="91"/>
      <c r="J1224" s="92"/>
      <c r="K1224" s="92"/>
      <c r="L1224" s="97"/>
      <c r="M1224" s="91" t="n">
        <v>0.74</v>
      </c>
      <c r="N1224" s="92" t="n">
        <v>70000</v>
      </c>
      <c r="O1224" s="92" t="n">
        <v>80000</v>
      </c>
      <c r="S1224" s="91" t="n">
        <v>0.84</v>
      </c>
      <c r="T1224" s="79" t="n">
        <f aca="false">B1224*$AI$23/$AI$1206</f>
        <v>1262372.50859107</v>
      </c>
      <c r="U1224" s="125" t="n">
        <f aca="false">C1224*$AI$23/$AI$1206</f>
        <v>1420169.07216495</v>
      </c>
      <c r="W1224" s="91" t="n">
        <v>0.84</v>
      </c>
      <c r="X1224" s="79" t="n">
        <f aca="false">F1224*$AI$23/$AI$1206</f>
        <v>631186.254295533</v>
      </c>
      <c r="Y1224" s="79" t="n">
        <f aca="false">G1224*$AI$23/$AI$1206</f>
        <v>710084.536082474</v>
      </c>
      <c r="Z1224" s="80"/>
      <c r="AA1224" s="91"/>
      <c r="AD1224" s="98"/>
      <c r="AE1224" s="91" t="n">
        <v>0.74</v>
      </c>
      <c r="AF1224" s="79" t="n">
        <f aca="false">N1224*$AI$23/$AI$1206</f>
        <v>552287.972508591</v>
      </c>
      <c r="AG1224" s="79" t="n">
        <f aca="false">O1224*$AI$23/$AI$1206</f>
        <v>631186.254295533</v>
      </c>
      <c r="AH1224" s="1" t="str">
        <f aca="false">IF(AC1222="But Not Over",Y1219,"")</f>
        <v/>
      </c>
      <c r="AI1224" s="81" t="str">
        <f aca="false">IF(AC1222="But Not Over",VLOOKUP(AH1224,'CPI Data'!$A$19:$N$117,14),"")</f>
        <v/>
      </c>
    </row>
    <row r="1225" customFormat="false" ht="12" hidden="false" customHeight="false" outlineLevel="0" collapsed="false">
      <c r="A1225" s="91" t="n">
        <v>0.87</v>
      </c>
      <c r="B1225" s="92" t="n">
        <v>180000</v>
      </c>
      <c r="C1225" s="92" t="n">
        <v>200000</v>
      </c>
      <c r="E1225" s="91" t="n">
        <v>0.87</v>
      </c>
      <c r="F1225" s="92" t="n">
        <v>90000</v>
      </c>
      <c r="G1225" s="92" t="n">
        <v>100000</v>
      </c>
      <c r="H1225" s="64"/>
      <c r="I1225" s="91"/>
      <c r="J1225" s="92"/>
      <c r="K1225" s="92"/>
      <c r="L1225" s="97"/>
      <c r="M1225" s="91" t="n">
        <v>0.76</v>
      </c>
      <c r="N1225" s="92" t="n">
        <v>80000</v>
      </c>
      <c r="O1225" s="92" t="n">
        <v>90000</v>
      </c>
      <c r="S1225" s="91" t="n">
        <v>0.87</v>
      </c>
      <c r="T1225" s="79" t="n">
        <f aca="false">B1225*$AI$23/$AI$1206</f>
        <v>1420169.07216495</v>
      </c>
      <c r="U1225" s="125" t="n">
        <f aca="false">C1225*$AI$23/$AI$1206</f>
        <v>1577965.63573883</v>
      </c>
      <c r="W1225" s="91" t="n">
        <v>0.87</v>
      </c>
      <c r="X1225" s="79" t="n">
        <f aca="false">F1225*$AI$23/$AI$1206</f>
        <v>710084.536082474</v>
      </c>
      <c r="Y1225" s="79" t="n">
        <f aca="false">G1225*$AI$23/$AI$1206</f>
        <v>788982.817869416</v>
      </c>
      <c r="Z1225" s="80"/>
      <c r="AA1225" s="91"/>
      <c r="AD1225" s="98"/>
      <c r="AE1225" s="91" t="n">
        <v>0.76</v>
      </c>
      <c r="AF1225" s="79" t="n">
        <f aca="false">N1225*$AI$23/$AI$1206</f>
        <v>631186.254295533</v>
      </c>
      <c r="AG1225" s="79" t="n">
        <f aca="false">O1225*$AI$23/$AI$1206</f>
        <v>710084.536082474</v>
      </c>
      <c r="AH1225" s="1" t="str">
        <f aca="false">IF(AC1223="But Not Over",Y1220,"")</f>
        <v/>
      </c>
      <c r="AI1225" s="81" t="str">
        <f aca="false">IF(AC1223="But Not Over",VLOOKUP(AH1225,'CPI Data'!$A$19:$N$117,14),"")</f>
        <v/>
      </c>
    </row>
    <row r="1226" customFormat="false" ht="12" hidden="false" customHeight="false" outlineLevel="0" collapsed="false">
      <c r="A1226" s="91" t="n">
        <v>0.89</v>
      </c>
      <c r="B1226" s="92" t="n">
        <v>200000</v>
      </c>
      <c r="C1226" s="92" t="n">
        <v>300000</v>
      </c>
      <c r="E1226" s="91" t="n">
        <v>0.89</v>
      </c>
      <c r="F1226" s="92" t="n">
        <v>100000</v>
      </c>
      <c r="G1226" s="92" t="n">
        <v>150000</v>
      </c>
      <c r="H1226" s="64"/>
      <c r="I1226" s="91"/>
      <c r="J1226" s="92"/>
      <c r="K1226" s="92"/>
      <c r="L1226" s="97"/>
      <c r="M1226" s="91" t="n">
        <v>0.8</v>
      </c>
      <c r="N1226" s="92" t="n">
        <v>90000</v>
      </c>
      <c r="O1226" s="92" t="n">
        <v>100000</v>
      </c>
      <c r="S1226" s="91" t="n">
        <v>0.89</v>
      </c>
      <c r="T1226" s="79" t="n">
        <f aca="false">B1226*$AI$23/$AI$1206</f>
        <v>1577965.63573883</v>
      </c>
      <c r="U1226" s="125" t="n">
        <f aca="false">C1226*$AI$23/$AI$1206</f>
        <v>2366948.45360825</v>
      </c>
      <c r="W1226" s="91" t="n">
        <v>0.89</v>
      </c>
      <c r="X1226" s="79" t="n">
        <f aca="false">F1226*$AI$23/$AI$1206</f>
        <v>788982.817869416</v>
      </c>
      <c r="Y1226" s="79" t="n">
        <f aca="false">G1226*$AI$23/$AI$1206</f>
        <v>1183474.22680412</v>
      </c>
      <c r="Z1226" s="80"/>
      <c r="AA1226" s="91"/>
      <c r="AD1226" s="98"/>
      <c r="AE1226" s="91" t="n">
        <v>0.8</v>
      </c>
      <c r="AF1226" s="79" t="n">
        <f aca="false">N1226*$AI$23/$AI$1206</f>
        <v>710084.536082474</v>
      </c>
      <c r="AG1226" s="79" t="n">
        <f aca="false">O1226*$AI$23/$AI$1206</f>
        <v>788982.817869416</v>
      </c>
      <c r="AH1226" s="1" t="str">
        <f aca="false">IF(AC1224="But Not Over",Y1221,"")</f>
        <v/>
      </c>
      <c r="AI1226" s="81" t="str">
        <f aca="false">IF(AC1224="But Not Over",VLOOKUP(AH1226,'CPI Data'!$A$19:$N$117,14),"")</f>
        <v/>
      </c>
    </row>
    <row r="1227" customFormat="false" ht="12" hidden="false" customHeight="false" outlineLevel="0" collapsed="false">
      <c r="A1227" s="91" t="n">
        <v>0.9</v>
      </c>
      <c r="B1227" s="92" t="n">
        <v>300000</v>
      </c>
      <c r="C1227" s="92" t="n">
        <v>400000</v>
      </c>
      <c r="E1227" s="91" t="n">
        <v>0.9</v>
      </c>
      <c r="F1227" s="92" t="n">
        <v>150000</v>
      </c>
      <c r="G1227" s="92" t="n">
        <v>200000</v>
      </c>
      <c r="H1227" s="64"/>
      <c r="I1227" s="91"/>
      <c r="J1227" s="92"/>
      <c r="K1227" s="92"/>
      <c r="L1227" s="97"/>
      <c r="M1227" s="91" t="n">
        <v>0.83</v>
      </c>
      <c r="N1227" s="92" t="n">
        <v>100000</v>
      </c>
      <c r="O1227" s="92" t="n">
        <v>150000</v>
      </c>
      <c r="S1227" s="91" t="n">
        <v>0.9</v>
      </c>
      <c r="T1227" s="79" t="n">
        <f aca="false">B1227*$AI$23/$AI$1206</f>
        <v>2366948.45360825</v>
      </c>
      <c r="U1227" s="125" t="n">
        <f aca="false">C1227*$AI$23/$AI$1206</f>
        <v>3155931.27147766</v>
      </c>
      <c r="W1227" s="91" t="n">
        <v>0.9</v>
      </c>
      <c r="X1227" s="79" t="n">
        <f aca="false">F1227*$AI$23/$AI$1206</f>
        <v>1183474.22680412</v>
      </c>
      <c r="Y1227" s="79" t="n">
        <f aca="false">G1227*$AI$23/$AI$1206</f>
        <v>1577965.63573883</v>
      </c>
      <c r="Z1227" s="80"/>
      <c r="AA1227" s="91"/>
      <c r="AD1227" s="98"/>
      <c r="AE1227" s="91" t="n">
        <v>0.83</v>
      </c>
      <c r="AF1227" s="79" t="n">
        <f aca="false">N1227*$AI$23/$AI$1206</f>
        <v>788982.817869416</v>
      </c>
      <c r="AG1227" s="79" t="n">
        <f aca="false">O1227*$AI$23/$AI$1206</f>
        <v>1183474.22680412</v>
      </c>
      <c r="AH1227" s="1" t="str">
        <f aca="false">IF(AC1225="But Not Over",Y1222,"")</f>
        <v/>
      </c>
      <c r="AI1227" s="81" t="str">
        <f aca="false">IF(AC1225="But Not Over",VLOOKUP(AH1227,'CPI Data'!$A$19:$N$117,14),"")</f>
        <v/>
      </c>
    </row>
    <row r="1228" customFormat="false" ht="12" hidden="false" customHeight="false" outlineLevel="0" collapsed="false">
      <c r="A1228" s="91" t="n">
        <v>0.91</v>
      </c>
      <c r="B1228" s="92" t="n">
        <v>400000</v>
      </c>
      <c r="C1228" s="95" t="s">
        <v>18</v>
      </c>
      <c r="E1228" s="91" t="n">
        <v>0.91</v>
      </c>
      <c r="F1228" s="92" t="n">
        <v>200000</v>
      </c>
      <c r="G1228" s="95" t="s">
        <v>18</v>
      </c>
      <c r="H1228" s="64"/>
      <c r="I1228" s="91"/>
      <c r="J1228" s="92"/>
      <c r="K1228" s="92"/>
      <c r="L1228" s="97"/>
      <c r="M1228" s="91" t="n">
        <v>0.87</v>
      </c>
      <c r="N1228" s="92" t="n">
        <v>150000</v>
      </c>
      <c r="O1228" s="92" t="n">
        <v>200000</v>
      </c>
      <c r="S1228" s="91" t="n">
        <v>0.91</v>
      </c>
      <c r="T1228" s="79" t="n">
        <f aca="false">B1228*$AI$23/$AI$1206</f>
        <v>3155931.27147766</v>
      </c>
      <c r="U1228" s="79" t="s">
        <v>18</v>
      </c>
      <c r="W1228" s="91" t="n">
        <v>0.91</v>
      </c>
      <c r="X1228" s="79" t="n">
        <f aca="false">F1228*$AI$23/$AI$1206</f>
        <v>1577965.63573883</v>
      </c>
      <c r="Y1228" s="79" t="s">
        <v>18</v>
      </c>
      <c r="Z1228" s="80"/>
      <c r="AA1228" s="91"/>
      <c r="AD1228" s="98"/>
      <c r="AE1228" s="91" t="n">
        <v>0.87</v>
      </c>
      <c r="AF1228" s="125" t="n">
        <f aca="false">N1228*$AI$23/$AI$1206</f>
        <v>1183474.22680412</v>
      </c>
      <c r="AG1228" s="79" t="n">
        <f aca="false">O1228*$AI$23/$AI$1206</f>
        <v>1577965.63573883</v>
      </c>
      <c r="AH1228" s="1" t="str">
        <f aca="false">IF(AC1226="But Not Over",Y1223,"")</f>
        <v/>
      </c>
      <c r="AI1228" s="81" t="str">
        <f aca="false">IF(AC1226="But Not Over",VLOOKUP(AH1228,'CPI Data'!$A$19:$N$117,14),"")</f>
        <v/>
      </c>
    </row>
    <row r="1229" customFormat="false" ht="12" hidden="false" customHeight="false" outlineLevel="0" collapsed="false">
      <c r="A1229" s="91"/>
      <c r="B1229" s="92"/>
      <c r="C1229" s="92"/>
      <c r="E1229" s="91"/>
      <c r="F1229" s="92"/>
      <c r="G1229" s="92"/>
      <c r="H1229" s="64"/>
      <c r="I1229" s="91"/>
      <c r="J1229" s="92"/>
      <c r="K1229" s="92"/>
      <c r="L1229" s="97"/>
      <c r="M1229" s="91" t="n">
        <v>0.9</v>
      </c>
      <c r="N1229" s="92" t="n">
        <v>200000</v>
      </c>
      <c r="O1229" s="92" t="n">
        <v>300000</v>
      </c>
      <c r="S1229" s="91"/>
      <c r="W1229" s="91"/>
      <c r="Z1229" s="80"/>
      <c r="AA1229" s="91"/>
      <c r="AD1229" s="98"/>
      <c r="AE1229" s="91" t="n">
        <v>0.9</v>
      </c>
      <c r="AF1229" s="125" t="n">
        <f aca="false">N1229*$AI$23/$AI$1206</f>
        <v>1577965.63573883</v>
      </c>
      <c r="AG1229" s="79" t="n">
        <f aca="false">O1229*$AI$23/$AI$1206</f>
        <v>2366948.45360825</v>
      </c>
      <c r="AH1229" s="1" t="str">
        <f aca="false">IF(AC1227="But Not Over",Y1224,"")</f>
        <v/>
      </c>
      <c r="AI1229" s="81" t="str">
        <f aca="false">IF(AC1227="But Not Over",VLOOKUP(AH1229,'CPI Data'!$A$19:$N$117,14),"")</f>
        <v/>
      </c>
    </row>
    <row r="1230" customFormat="false" ht="12" hidden="false" customHeight="false" outlineLevel="0" collapsed="false">
      <c r="A1230" s="91"/>
      <c r="B1230" s="92"/>
      <c r="C1230" s="95"/>
      <c r="E1230" s="91"/>
      <c r="F1230" s="92"/>
      <c r="G1230" s="95"/>
      <c r="H1230" s="64"/>
      <c r="I1230" s="91"/>
      <c r="J1230" s="92"/>
      <c r="K1230" s="95"/>
      <c r="L1230" s="97"/>
      <c r="M1230" s="91" t="n">
        <v>0.91</v>
      </c>
      <c r="N1230" s="92" t="n">
        <v>300000</v>
      </c>
      <c r="O1230" s="95" t="s">
        <v>18</v>
      </c>
      <c r="S1230" s="91"/>
      <c r="U1230" s="79"/>
      <c r="W1230" s="91"/>
      <c r="Y1230" s="79"/>
      <c r="Z1230" s="80"/>
      <c r="AA1230" s="91"/>
      <c r="AC1230" s="79"/>
      <c r="AD1230" s="98"/>
      <c r="AE1230" s="91" t="n">
        <v>0.91</v>
      </c>
      <c r="AF1230" s="125" t="n">
        <f aca="false">N1230*$AI$23/$AI$1206</f>
        <v>2366948.45360825</v>
      </c>
      <c r="AG1230" s="79" t="s">
        <v>18</v>
      </c>
      <c r="AH1230" s="1" t="str">
        <f aca="false">IF(AC1228="But Not Over",Y1225,"")</f>
        <v/>
      </c>
      <c r="AI1230" s="81" t="str">
        <f aca="false">IF(AC1228="But Not Over",VLOOKUP(AH1230,'CPI Data'!$A$19:$N$117,14),"")</f>
        <v/>
      </c>
    </row>
    <row r="1231" customFormat="false" ht="12" hidden="false" customHeight="false" outlineLevel="0" collapsed="false">
      <c r="A1231" s="122" t="s">
        <v>44</v>
      </c>
      <c r="E1231" s="64"/>
      <c r="H1231" s="64"/>
      <c r="I1231" s="64"/>
      <c r="L1231" s="97"/>
      <c r="M1231" s="91"/>
      <c r="N1231" s="92"/>
      <c r="O1231" s="95"/>
      <c r="S1231" s="122" t="s">
        <v>44</v>
      </c>
      <c r="W1231" s="64"/>
      <c r="Z1231" s="80"/>
      <c r="AA1231" s="64"/>
      <c r="AD1231" s="98"/>
      <c r="AE1231" s="91"/>
      <c r="AG1231" s="79"/>
      <c r="AH1231" s="1" t="str">
        <f aca="false">IF(AC1229="But Not Over",Y1226,"")</f>
        <v/>
      </c>
      <c r="AI1231" s="81" t="str">
        <f aca="false">IF(AC1229="But Not Over",VLOOKUP(AH1231,'CPI Data'!$A$19:$N$117,14),"")</f>
        <v/>
      </c>
    </row>
    <row r="1232" customFormat="false" ht="12" hidden="false" customHeight="false" outlineLevel="0" collapsed="false">
      <c r="A1232" s="64"/>
      <c r="E1232" s="64"/>
      <c r="H1232" s="64"/>
      <c r="I1232" s="64"/>
      <c r="L1232" s="97"/>
      <c r="M1232" s="64"/>
      <c r="S1232" s="64"/>
      <c r="W1232" s="64"/>
      <c r="Z1232" s="80"/>
      <c r="AA1232" s="64"/>
      <c r="AD1232" s="98"/>
      <c r="AE1232" s="64"/>
      <c r="AH1232" s="1" t="str">
        <f aca="false">IF(AC1230="But Not Over",Y1227,"")</f>
        <v/>
      </c>
      <c r="AI1232" s="81" t="str">
        <f aca="false">IF(AC1230="But Not Over",VLOOKUP(AH1232,'CPI Data'!$A$19:$N$117,14),"")</f>
        <v/>
      </c>
    </row>
    <row r="1233" customFormat="false" ht="12.75" hidden="false" customHeight="false" outlineLevel="0" collapsed="false">
      <c r="A1233" s="64"/>
      <c r="B1233" s="74"/>
      <c r="C1233" s="43" t="s">
        <v>7</v>
      </c>
      <c r="E1233" s="64"/>
      <c r="F1233" s="74"/>
      <c r="G1233" s="75" t="n">
        <v>1958</v>
      </c>
      <c r="H1233" s="75"/>
      <c r="I1233" s="75"/>
      <c r="L1233" s="97"/>
      <c r="M1233" s="64"/>
      <c r="N1233" s="74"/>
      <c r="S1233" s="64"/>
      <c r="T1233" s="77"/>
      <c r="U1233" s="69" t="s">
        <v>21</v>
      </c>
      <c r="W1233" s="64"/>
      <c r="X1233" s="77"/>
      <c r="Y1233" s="75" t="n">
        <v>1958</v>
      </c>
      <c r="Z1233" s="75"/>
      <c r="AA1233" s="75"/>
      <c r="AB1233" s="46" t="str">
        <f aca="false">CONCATENATE("CPI: ",AI1238)</f>
        <v>CPI: 28.9</v>
      </c>
      <c r="AD1233" s="98"/>
      <c r="AE1233" s="64"/>
      <c r="AF1233" s="77"/>
      <c r="AH1233" s="1" t="str">
        <f aca="false">IF(AC1231="But Not Over",Y1228,"")</f>
        <v/>
      </c>
      <c r="AI1233" s="81" t="str">
        <f aca="false">IF(AC1231="But Not Over",VLOOKUP(AH1233,'CPI Data'!$A$19:$N$117,14),"")</f>
        <v/>
      </c>
    </row>
    <row r="1234" customFormat="false" ht="12" hidden="false" customHeight="false" outlineLevel="0" collapsed="false">
      <c r="A1234" s="49"/>
      <c r="B1234" s="49" t="s">
        <v>8</v>
      </c>
      <c r="C1234" s="50"/>
      <c r="D1234" s="50"/>
      <c r="E1234" s="49"/>
      <c r="F1234" s="49" t="s">
        <v>9</v>
      </c>
      <c r="G1234" s="50"/>
      <c r="H1234" s="49"/>
      <c r="I1234" s="49"/>
      <c r="J1234" s="49" t="s">
        <v>10</v>
      </c>
      <c r="K1234" s="48"/>
      <c r="L1234" s="48"/>
      <c r="M1234" s="48"/>
      <c r="N1234" s="49" t="s">
        <v>11</v>
      </c>
      <c r="O1234" s="50"/>
      <c r="S1234" s="49"/>
      <c r="T1234" s="51" t="s">
        <v>8</v>
      </c>
      <c r="U1234" s="99"/>
      <c r="V1234" s="53"/>
      <c r="W1234" s="49"/>
      <c r="X1234" s="51" t="s">
        <v>9</v>
      </c>
      <c r="Y1234" s="99"/>
      <c r="Z1234" s="54"/>
      <c r="AA1234" s="49"/>
      <c r="AB1234" s="51" t="s">
        <v>10</v>
      </c>
      <c r="AC1234" s="52"/>
      <c r="AD1234" s="55"/>
      <c r="AE1234" s="48"/>
      <c r="AF1234" s="51" t="s">
        <v>11</v>
      </c>
      <c r="AG1234" s="99"/>
      <c r="AH1234" s="1" t="str">
        <f aca="false">IF(AC1232="But Not Over",Y1229,"")</f>
        <v/>
      </c>
      <c r="AI1234" s="81" t="str">
        <f aca="false">IF(AC1232="But Not Over",VLOOKUP(AH1234,'CPI Data'!$A$19:$N$117,14),"")</f>
        <v/>
      </c>
    </row>
    <row r="1235" customFormat="false" ht="12" hidden="false" customHeight="false" outlineLevel="0" collapsed="false">
      <c r="A1235" s="56" t="s">
        <v>12</v>
      </c>
      <c r="B1235" s="57" t="s">
        <v>13</v>
      </c>
      <c r="C1235" s="57"/>
      <c r="D1235" s="100"/>
      <c r="E1235" s="56" t="s">
        <v>12</v>
      </c>
      <c r="F1235" s="57" t="s">
        <v>13</v>
      </c>
      <c r="G1235" s="57"/>
      <c r="H1235" s="100"/>
      <c r="I1235" s="56" t="s">
        <v>12</v>
      </c>
      <c r="J1235" s="57" t="s">
        <v>13</v>
      </c>
      <c r="K1235" s="57"/>
      <c r="L1235" s="106"/>
      <c r="M1235" s="56" t="s">
        <v>12</v>
      </c>
      <c r="N1235" s="57" t="s">
        <v>13</v>
      </c>
      <c r="O1235" s="57"/>
      <c r="S1235" s="56" t="s">
        <v>12</v>
      </c>
      <c r="T1235" s="58" t="s">
        <v>13</v>
      </c>
      <c r="U1235" s="58"/>
      <c r="V1235" s="101"/>
      <c r="W1235" s="56" t="s">
        <v>12</v>
      </c>
      <c r="X1235" s="58" t="s">
        <v>13</v>
      </c>
      <c r="Y1235" s="58"/>
      <c r="Z1235" s="101"/>
      <c r="AA1235" s="56" t="s">
        <v>12</v>
      </c>
      <c r="AB1235" s="58" t="s">
        <v>13</v>
      </c>
      <c r="AC1235" s="58"/>
      <c r="AD1235" s="107"/>
      <c r="AE1235" s="56" t="s">
        <v>12</v>
      </c>
      <c r="AF1235" s="58" t="s">
        <v>13</v>
      </c>
      <c r="AG1235" s="58"/>
      <c r="AH1235" s="1" t="str">
        <f aca="false">IF(AC1233="But Not Over",Y1230,"")</f>
        <v/>
      </c>
      <c r="AI1235" s="81" t="str">
        <f aca="false">IF(AC1233="But Not Over",VLOOKUP(AH1235,'CPI Data'!$A$19:$N$117,14),"")</f>
        <v/>
      </c>
    </row>
    <row r="1236" customFormat="false" ht="12" hidden="false" customHeight="false" outlineLevel="0" collapsed="false">
      <c r="A1236" s="59" t="s">
        <v>14</v>
      </c>
      <c r="B1236" s="60" t="s">
        <v>15</v>
      </c>
      <c r="C1236" s="60" t="s">
        <v>16</v>
      </c>
      <c r="D1236" s="100"/>
      <c r="E1236" s="59" t="s">
        <v>14</v>
      </c>
      <c r="F1236" s="60" t="s">
        <v>15</v>
      </c>
      <c r="G1236" s="60" t="s">
        <v>16</v>
      </c>
      <c r="H1236" s="100"/>
      <c r="I1236" s="59" t="s">
        <v>14</v>
      </c>
      <c r="J1236" s="60" t="s">
        <v>15</v>
      </c>
      <c r="K1236" s="60" t="s">
        <v>16</v>
      </c>
      <c r="L1236" s="106"/>
      <c r="M1236" s="59" t="s">
        <v>14</v>
      </c>
      <c r="N1236" s="60" t="s">
        <v>15</v>
      </c>
      <c r="O1236" s="60" t="s">
        <v>16</v>
      </c>
      <c r="S1236" s="59" t="s">
        <v>14</v>
      </c>
      <c r="T1236" s="61" t="s">
        <v>15</v>
      </c>
      <c r="U1236" s="61" t="s">
        <v>16</v>
      </c>
      <c r="V1236" s="101"/>
      <c r="W1236" s="59" t="s">
        <v>14</v>
      </c>
      <c r="X1236" s="61" t="s">
        <v>15</v>
      </c>
      <c r="Y1236" s="61" t="s">
        <v>16</v>
      </c>
      <c r="Z1236" s="101"/>
      <c r="AA1236" s="59" t="s">
        <v>14</v>
      </c>
      <c r="AB1236" s="61" t="s">
        <v>15</v>
      </c>
      <c r="AC1236" s="61" t="s">
        <v>16</v>
      </c>
      <c r="AD1236" s="107"/>
      <c r="AE1236" s="59" t="s">
        <v>14</v>
      </c>
      <c r="AF1236" s="61" t="s">
        <v>15</v>
      </c>
      <c r="AG1236" s="61" t="s">
        <v>16</v>
      </c>
      <c r="AH1236" s="1" t="str">
        <f aca="false">IF(AC1234="But Not Over",Y1231,"")</f>
        <v/>
      </c>
      <c r="AI1236" s="81" t="str">
        <f aca="false">IF(AC1234="But Not Over",VLOOKUP(AH1236,'CPI Data'!$A$19:$N$117,14),"")</f>
        <v/>
      </c>
    </row>
    <row r="1237" customFormat="false" ht="12" hidden="false" customHeight="false" outlineLevel="0" collapsed="false">
      <c r="A1237" s="91" t="n">
        <v>0.2</v>
      </c>
      <c r="B1237" s="95" t="n">
        <v>0</v>
      </c>
      <c r="C1237" s="95" t="n">
        <v>4000</v>
      </c>
      <c r="D1237" s="95"/>
      <c r="E1237" s="91" t="n">
        <v>0.2</v>
      </c>
      <c r="F1237" s="95" t="n">
        <v>0</v>
      </c>
      <c r="G1237" s="95" t="n">
        <v>2000</v>
      </c>
      <c r="H1237" s="102"/>
      <c r="I1237" s="91"/>
      <c r="J1237" s="95"/>
      <c r="K1237" s="95"/>
      <c r="L1237" s="104"/>
      <c r="M1237" s="91" t="n">
        <v>0.2</v>
      </c>
      <c r="N1237" s="95" t="n">
        <v>0</v>
      </c>
      <c r="O1237" s="95" t="n">
        <v>2000</v>
      </c>
      <c r="S1237" s="91" t="n">
        <v>0.2</v>
      </c>
      <c r="T1237" s="79" t="n">
        <f aca="false">B1237*$AI$23/$AI$1238</f>
        <v>0</v>
      </c>
      <c r="U1237" s="79" t="n">
        <f aca="false">C1237*$AI$23/$AI$1238</f>
        <v>31777.7162629758</v>
      </c>
      <c r="V1237" s="84" t="n">
        <f aca="false">D1237*$AI$23/$AI$1238</f>
        <v>0</v>
      </c>
      <c r="W1237" s="91" t="n">
        <v>0.2</v>
      </c>
      <c r="X1237" s="79" t="n">
        <f aca="false">F1237*$AI$23/$AI$1238</f>
        <v>0</v>
      </c>
      <c r="Y1237" s="79" t="n">
        <f aca="false">G1237*$AI$23/$AI$1238</f>
        <v>15888.8581314879</v>
      </c>
      <c r="Z1237" s="84" t="n">
        <f aca="false">H1237*$AI$23/$AI$1238</f>
        <v>0</v>
      </c>
      <c r="AA1237" s="79"/>
      <c r="AB1237" s="79"/>
      <c r="AC1237" s="79"/>
      <c r="AD1237" s="84"/>
      <c r="AE1237" s="91" t="n">
        <v>0.2</v>
      </c>
      <c r="AF1237" s="79" t="n">
        <f aca="false">N1237*$AI$23/$AI$1238</f>
        <v>0</v>
      </c>
      <c r="AG1237" s="79" t="n">
        <f aca="false">O1237*$AI$23/$AI$1238</f>
        <v>15888.8581314879</v>
      </c>
      <c r="AH1237" s="1" t="str">
        <f aca="false">IF(AC1235="But Not Over",Y1232,"")</f>
        <v/>
      </c>
      <c r="AI1237" s="81" t="str">
        <f aca="false">IF(AC1235="But Not Over",VLOOKUP(AH1237,'CPI Data'!$A$19:$N$117,14),"")</f>
        <v/>
      </c>
    </row>
    <row r="1238" customFormat="false" ht="12" hidden="false" customHeight="false" outlineLevel="0" collapsed="false">
      <c r="A1238" s="91" t="n">
        <v>0.22</v>
      </c>
      <c r="B1238" s="95" t="n">
        <v>4000</v>
      </c>
      <c r="C1238" s="95" t="n">
        <v>8000</v>
      </c>
      <c r="D1238" s="95"/>
      <c r="E1238" s="91" t="n">
        <v>0.22</v>
      </c>
      <c r="F1238" s="95" t="n">
        <v>2000</v>
      </c>
      <c r="G1238" s="95" t="n">
        <v>4000</v>
      </c>
      <c r="H1238" s="102"/>
      <c r="I1238" s="91"/>
      <c r="J1238" s="126" t="s">
        <v>39</v>
      </c>
      <c r="K1238" s="95"/>
      <c r="L1238" s="104"/>
      <c r="M1238" s="91" t="n">
        <v>0.21</v>
      </c>
      <c r="N1238" s="95" t="n">
        <v>2000</v>
      </c>
      <c r="O1238" s="95" t="n">
        <v>4000</v>
      </c>
      <c r="S1238" s="91" t="n">
        <v>0.22</v>
      </c>
      <c r="T1238" s="79" t="n">
        <f aca="false">B1238*$AI$23/$AI$1238</f>
        <v>31777.7162629758</v>
      </c>
      <c r="U1238" s="79" t="n">
        <f aca="false">C1238*$AI$23/$AI$1238</f>
        <v>63555.4325259516</v>
      </c>
      <c r="V1238" s="84"/>
      <c r="W1238" s="91" t="n">
        <v>0.22</v>
      </c>
      <c r="X1238" s="79" t="n">
        <f aca="false">F1238*$AI$23/$AI$1238</f>
        <v>15888.8581314879</v>
      </c>
      <c r="Y1238" s="79" t="n">
        <f aca="false">G1238*$AI$23/$AI$1238</f>
        <v>31777.7162629758</v>
      </c>
      <c r="Z1238" s="80"/>
      <c r="AA1238" s="91"/>
      <c r="AB1238" s="77" t="s">
        <v>39</v>
      </c>
      <c r="AC1238" s="79"/>
      <c r="AD1238" s="105"/>
      <c r="AE1238" s="91" t="n">
        <v>0.21</v>
      </c>
      <c r="AF1238" s="79" t="n">
        <f aca="false">N1238*$AI$23/$AI$1238</f>
        <v>15888.8581314879</v>
      </c>
      <c r="AG1238" s="79" t="n">
        <f aca="false">O1238*$AI$23/$AI$1238</f>
        <v>31777.7162629758</v>
      </c>
      <c r="AH1238" s="1" t="n">
        <f aca="false">IF(AC1236="But Not Over",Y1233,"")</f>
        <v>1958</v>
      </c>
      <c r="AI1238" s="81" t="n">
        <f aca="false">IF(AC1236="But Not Over",VLOOKUP(AH1238,'CPI Data'!$A$19:$N$117,14),"")</f>
        <v>28.9</v>
      </c>
    </row>
    <row r="1239" customFormat="false" ht="12" hidden="false" customHeight="false" outlineLevel="0" collapsed="false">
      <c r="A1239" s="91" t="n">
        <v>0.26</v>
      </c>
      <c r="B1239" s="95" t="n">
        <v>8000</v>
      </c>
      <c r="C1239" s="95" t="n">
        <v>12000</v>
      </c>
      <c r="D1239" s="95"/>
      <c r="E1239" s="91" t="n">
        <v>0.26</v>
      </c>
      <c r="F1239" s="95" t="n">
        <v>4000</v>
      </c>
      <c r="G1239" s="95" t="n">
        <v>6000</v>
      </c>
      <c r="H1239" s="102"/>
      <c r="I1239" s="91"/>
      <c r="J1239" s="126" t="s">
        <v>9</v>
      </c>
      <c r="K1239" s="95"/>
      <c r="L1239" s="104"/>
      <c r="M1239" s="91" t="n">
        <v>0.24</v>
      </c>
      <c r="N1239" s="95" t="n">
        <v>4000</v>
      </c>
      <c r="O1239" s="95" t="n">
        <v>6000</v>
      </c>
      <c r="S1239" s="91" t="n">
        <v>0.26</v>
      </c>
      <c r="T1239" s="79" t="n">
        <f aca="false">B1239*$AI$23/$AI$1238</f>
        <v>63555.4325259516</v>
      </c>
      <c r="U1239" s="79" t="n">
        <f aca="false">C1239*$AI$23/$AI$1238</f>
        <v>95333.1487889273</v>
      </c>
      <c r="V1239" s="84"/>
      <c r="W1239" s="91" t="n">
        <v>0.26</v>
      </c>
      <c r="X1239" s="79" t="n">
        <f aca="false">F1239*$AI$23/$AI$1238</f>
        <v>31777.7162629758</v>
      </c>
      <c r="Y1239" s="79" t="n">
        <f aca="false">G1239*$AI$23/$AI$1238</f>
        <v>47666.5743944637</v>
      </c>
      <c r="Z1239" s="80"/>
      <c r="AA1239" s="91"/>
      <c r="AB1239" s="77" t="s">
        <v>9</v>
      </c>
      <c r="AC1239" s="79"/>
      <c r="AD1239" s="105"/>
      <c r="AE1239" s="91" t="n">
        <v>0.24</v>
      </c>
      <c r="AF1239" s="79" t="n">
        <f aca="false">N1239*$AI$23/$AI$1238</f>
        <v>31777.7162629758</v>
      </c>
      <c r="AG1239" s="79" t="n">
        <f aca="false">O1239*$AI$23/$AI$1238</f>
        <v>47666.5743944637</v>
      </c>
      <c r="AH1239" s="1" t="str">
        <f aca="false">IF(AC1237="But Not Over",Y1234,"")</f>
        <v/>
      </c>
      <c r="AI1239" s="81" t="str">
        <f aca="false">IF(AC1237="But Not Over",VLOOKUP(AH1239,'CPI Data'!$A$19:$N$117,14),"")</f>
        <v/>
      </c>
    </row>
    <row r="1240" customFormat="false" ht="12" hidden="false" customHeight="false" outlineLevel="0" collapsed="false">
      <c r="A1240" s="91" t="n">
        <v>0.3</v>
      </c>
      <c r="B1240" s="95" t="n">
        <v>12000</v>
      </c>
      <c r="C1240" s="95" t="n">
        <v>16000</v>
      </c>
      <c r="D1240" s="95"/>
      <c r="E1240" s="91" t="n">
        <v>0.3</v>
      </c>
      <c r="F1240" s="95" t="n">
        <v>6000</v>
      </c>
      <c r="G1240" s="95" t="n">
        <v>8000</v>
      </c>
      <c r="H1240" s="102"/>
      <c r="I1240" s="91"/>
      <c r="J1240" s="95"/>
      <c r="K1240" s="95"/>
      <c r="L1240" s="104"/>
      <c r="M1240" s="91" t="n">
        <v>0.26</v>
      </c>
      <c r="N1240" s="95" t="n">
        <v>6000</v>
      </c>
      <c r="O1240" s="95" t="n">
        <v>8000</v>
      </c>
      <c r="S1240" s="91" t="n">
        <v>0.3</v>
      </c>
      <c r="T1240" s="79" t="n">
        <f aca="false">B1240*$AI$23/$AI$1238</f>
        <v>95333.1487889273</v>
      </c>
      <c r="U1240" s="79" t="n">
        <f aca="false">C1240*$AI$23/$AI$1238</f>
        <v>127110.865051903</v>
      </c>
      <c r="V1240" s="84"/>
      <c r="W1240" s="91" t="n">
        <v>0.3</v>
      </c>
      <c r="X1240" s="79" t="n">
        <f aca="false">F1240*$AI$23/$AI$1238</f>
        <v>47666.5743944637</v>
      </c>
      <c r="Y1240" s="79" t="n">
        <f aca="false">G1240*$AI$23/$AI$1238</f>
        <v>63555.4325259516</v>
      </c>
      <c r="Z1240" s="80"/>
      <c r="AA1240" s="91"/>
      <c r="AB1240" s="79"/>
      <c r="AC1240" s="79"/>
      <c r="AD1240" s="105"/>
      <c r="AE1240" s="91" t="n">
        <v>0.26</v>
      </c>
      <c r="AF1240" s="79" t="n">
        <f aca="false">N1240*$AI$23/$AI$1238</f>
        <v>47666.5743944637</v>
      </c>
      <c r="AG1240" s="79" t="n">
        <f aca="false">O1240*$AI$23/$AI$1238</f>
        <v>63555.4325259516</v>
      </c>
      <c r="AH1240" s="1" t="str">
        <f aca="false">IF(AC1238="But Not Over",Y1235,"")</f>
        <v/>
      </c>
      <c r="AI1240" s="81" t="str">
        <f aca="false">IF(AC1238="But Not Over",VLOOKUP(AH1240,'CPI Data'!$A$19:$N$117,14),"")</f>
        <v/>
      </c>
    </row>
    <row r="1241" customFormat="false" ht="12" hidden="false" customHeight="false" outlineLevel="0" collapsed="false">
      <c r="A1241" s="91" t="n">
        <v>0.34</v>
      </c>
      <c r="B1241" s="95" t="n">
        <v>16000</v>
      </c>
      <c r="C1241" s="95" t="n">
        <v>20000</v>
      </c>
      <c r="D1241" s="95"/>
      <c r="E1241" s="91" t="n">
        <v>0.34</v>
      </c>
      <c r="F1241" s="95" t="n">
        <v>8000</v>
      </c>
      <c r="G1241" s="95" t="n">
        <v>10000</v>
      </c>
      <c r="H1241" s="102"/>
      <c r="I1241" s="91"/>
      <c r="J1241" s="95"/>
      <c r="K1241" s="95"/>
      <c r="L1241" s="104"/>
      <c r="M1241" s="91" t="n">
        <v>0.3</v>
      </c>
      <c r="N1241" s="95" t="n">
        <v>8000</v>
      </c>
      <c r="O1241" s="95" t="n">
        <v>10000</v>
      </c>
      <c r="S1241" s="91" t="n">
        <v>0.34</v>
      </c>
      <c r="T1241" s="79" t="n">
        <f aca="false">B1241*$AI$23/$AI$1238</f>
        <v>127110.865051903</v>
      </c>
      <c r="U1241" s="79" t="n">
        <f aca="false">C1241*$AI$23/$AI$1238</f>
        <v>158888.581314879</v>
      </c>
      <c r="V1241" s="84"/>
      <c r="W1241" s="91" t="n">
        <v>0.34</v>
      </c>
      <c r="X1241" s="79" t="n">
        <f aca="false">F1241*$AI$23/$AI$1238</f>
        <v>63555.4325259516</v>
      </c>
      <c r="Y1241" s="79" t="n">
        <f aca="false">G1241*$AI$23/$AI$1238</f>
        <v>79444.2906574394</v>
      </c>
      <c r="Z1241" s="80"/>
      <c r="AA1241" s="91"/>
      <c r="AB1241" s="79"/>
      <c r="AC1241" s="79"/>
      <c r="AD1241" s="105"/>
      <c r="AE1241" s="91" t="n">
        <v>0.3</v>
      </c>
      <c r="AF1241" s="79" t="n">
        <f aca="false">N1241*$AI$23/$AI$1238</f>
        <v>63555.4325259516</v>
      </c>
      <c r="AG1241" s="79" t="n">
        <f aca="false">O1241*$AI$23/$AI$1238</f>
        <v>79444.2906574394</v>
      </c>
      <c r="AH1241" s="1" t="str">
        <f aca="false">IF(AC1239="But Not Over",Y1236,"")</f>
        <v/>
      </c>
      <c r="AI1241" s="81" t="str">
        <f aca="false">IF(AC1239="But Not Over",VLOOKUP(AH1241,'CPI Data'!$A$19:$N$117,14),"")</f>
        <v/>
      </c>
    </row>
    <row r="1242" customFormat="false" ht="12" hidden="false" customHeight="false" outlineLevel="0" collapsed="false">
      <c r="A1242" s="91" t="n">
        <v>0.38</v>
      </c>
      <c r="B1242" s="95" t="n">
        <v>20000</v>
      </c>
      <c r="C1242" s="95" t="n">
        <v>24000</v>
      </c>
      <c r="D1242" s="95"/>
      <c r="E1242" s="91" t="n">
        <v>0.38</v>
      </c>
      <c r="F1242" s="95" t="n">
        <v>10000</v>
      </c>
      <c r="G1242" s="95" t="n">
        <v>12000</v>
      </c>
      <c r="H1242" s="102"/>
      <c r="I1242" s="91"/>
      <c r="J1242" s="95"/>
      <c r="K1242" s="95"/>
      <c r="L1242" s="104"/>
      <c r="M1242" s="91" t="n">
        <v>0.32</v>
      </c>
      <c r="N1242" s="95" t="n">
        <v>10000</v>
      </c>
      <c r="O1242" s="95" t="n">
        <v>12000</v>
      </c>
      <c r="S1242" s="91" t="n">
        <v>0.38</v>
      </c>
      <c r="T1242" s="79" t="n">
        <f aca="false">B1242*$AI$23/$AI$1238</f>
        <v>158888.581314879</v>
      </c>
      <c r="U1242" s="79" t="n">
        <f aca="false">C1242*$AI$23/$AI$1238</f>
        <v>190666.297577855</v>
      </c>
      <c r="V1242" s="84"/>
      <c r="W1242" s="91" t="n">
        <v>0.38</v>
      </c>
      <c r="X1242" s="79" t="n">
        <f aca="false">F1242*$AI$23/$AI$1238</f>
        <v>79444.2906574394</v>
      </c>
      <c r="Y1242" s="79" t="n">
        <f aca="false">G1242*$AI$23/$AI$1238</f>
        <v>95333.1487889273</v>
      </c>
      <c r="Z1242" s="80"/>
      <c r="AA1242" s="91"/>
      <c r="AB1242" s="79"/>
      <c r="AC1242" s="79"/>
      <c r="AD1242" s="105"/>
      <c r="AE1242" s="91" t="n">
        <v>0.32</v>
      </c>
      <c r="AF1242" s="79" t="n">
        <f aca="false">N1242*$AI$23/$AI$1238</f>
        <v>79444.2906574394</v>
      </c>
      <c r="AG1242" s="79" t="n">
        <f aca="false">O1242*$AI$23/$AI$1238</f>
        <v>95333.1487889273</v>
      </c>
      <c r="AH1242" s="1" t="str">
        <f aca="false">IF(AC1240="But Not Over",Y1237,"")</f>
        <v/>
      </c>
      <c r="AI1242" s="81" t="str">
        <f aca="false">IF(AC1240="But Not Over",VLOOKUP(AH1242,'CPI Data'!$A$19:$N$117,14),"")</f>
        <v/>
      </c>
    </row>
    <row r="1243" customFormat="false" ht="12" hidden="false" customHeight="false" outlineLevel="0" collapsed="false">
      <c r="A1243" s="91" t="n">
        <v>0.43</v>
      </c>
      <c r="B1243" s="95" t="n">
        <v>24000</v>
      </c>
      <c r="C1243" s="95" t="n">
        <v>28000</v>
      </c>
      <c r="D1243" s="95"/>
      <c r="E1243" s="91" t="n">
        <v>0.43</v>
      </c>
      <c r="F1243" s="95" t="n">
        <v>12000</v>
      </c>
      <c r="G1243" s="95" t="n">
        <v>14000</v>
      </c>
      <c r="H1243" s="102"/>
      <c r="I1243" s="91"/>
      <c r="J1243" s="95"/>
      <c r="K1243" s="95"/>
      <c r="L1243" s="104"/>
      <c r="M1243" s="91" t="n">
        <v>0.36</v>
      </c>
      <c r="N1243" s="95" t="n">
        <v>12000</v>
      </c>
      <c r="O1243" s="95" t="n">
        <v>14000</v>
      </c>
      <c r="S1243" s="91" t="n">
        <v>0.43</v>
      </c>
      <c r="T1243" s="79" t="n">
        <f aca="false">B1243*$AI$23/$AI$1238</f>
        <v>190666.297577855</v>
      </c>
      <c r="U1243" s="79" t="n">
        <f aca="false">C1243*$AI$23/$AI$1238</f>
        <v>222444.01384083</v>
      </c>
      <c r="V1243" s="84"/>
      <c r="W1243" s="91" t="n">
        <v>0.43</v>
      </c>
      <c r="X1243" s="79" t="n">
        <f aca="false">F1243*$AI$23/$AI$1238</f>
        <v>95333.1487889273</v>
      </c>
      <c r="Y1243" s="79" t="n">
        <f aca="false">G1243*$AI$23/$AI$1238</f>
        <v>111222.006920415</v>
      </c>
      <c r="Z1243" s="80"/>
      <c r="AA1243" s="91"/>
      <c r="AB1243" s="79"/>
      <c r="AC1243" s="79"/>
      <c r="AD1243" s="105"/>
      <c r="AE1243" s="91" t="n">
        <v>0.36</v>
      </c>
      <c r="AF1243" s="79" t="n">
        <f aca="false">N1243*$AI$23/$AI$1238</f>
        <v>95333.1487889273</v>
      </c>
      <c r="AG1243" s="79" t="n">
        <f aca="false">O1243*$AI$23/$AI$1238</f>
        <v>111222.006920415</v>
      </c>
      <c r="AH1243" s="1" t="str">
        <f aca="false">IF(AC1241="But Not Over",Y1238,"")</f>
        <v/>
      </c>
      <c r="AI1243" s="81" t="str">
        <f aca="false">IF(AC1241="But Not Over",VLOOKUP(AH1243,'CPI Data'!$A$19:$N$117,14),"")</f>
        <v/>
      </c>
    </row>
    <row r="1244" customFormat="false" ht="12" hidden="false" customHeight="false" outlineLevel="0" collapsed="false">
      <c r="A1244" s="91" t="n">
        <v>0.47</v>
      </c>
      <c r="B1244" s="95" t="n">
        <v>28000</v>
      </c>
      <c r="C1244" s="95" t="n">
        <v>32000</v>
      </c>
      <c r="D1244" s="95"/>
      <c r="E1244" s="91" t="n">
        <v>0.47</v>
      </c>
      <c r="F1244" s="95" t="n">
        <v>14000</v>
      </c>
      <c r="G1244" s="95" t="n">
        <v>16000</v>
      </c>
      <c r="H1244" s="102"/>
      <c r="I1244" s="91"/>
      <c r="J1244" s="95"/>
      <c r="K1244" s="95"/>
      <c r="L1244" s="104"/>
      <c r="M1244" s="91" t="n">
        <v>0.39</v>
      </c>
      <c r="N1244" s="95" t="n">
        <v>14000</v>
      </c>
      <c r="O1244" s="95" t="n">
        <v>16000</v>
      </c>
      <c r="S1244" s="91" t="n">
        <v>0.47</v>
      </c>
      <c r="T1244" s="79" t="n">
        <f aca="false">B1244*$AI$23/$AI$1238</f>
        <v>222444.01384083</v>
      </c>
      <c r="U1244" s="79" t="n">
        <f aca="false">C1244*$AI$23/$AI$1238</f>
        <v>254221.730103806</v>
      </c>
      <c r="V1244" s="84"/>
      <c r="W1244" s="91" t="n">
        <v>0.47</v>
      </c>
      <c r="X1244" s="79" t="n">
        <f aca="false">F1244*$AI$23/$AI$1238</f>
        <v>111222.006920415</v>
      </c>
      <c r="Y1244" s="79" t="n">
        <f aca="false">G1244*$AI$23/$AI$1238</f>
        <v>127110.865051903</v>
      </c>
      <c r="Z1244" s="80"/>
      <c r="AA1244" s="91"/>
      <c r="AB1244" s="79"/>
      <c r="AC1244" s="79"/>
      <c r="AD1244" s="105"/>
      <c r="AE1244" s="91" t="n">
        <v>0.39</v>
      </c>
      <c r="AF1244" s="79" t="n">
        <f aca="false">N1244*$AI$23/$AI$1238</f>
        <v>111222.006920415</v>
      </c>
      <c r="AG1244" s="79" t="n">
        <f aca="false">O1244*$AI$23/$AI$1238</f>
        <v>127110.865051903</v>
      </c>
      <c r="AH1244" s="1" t="str">
        <f aca="false">IF(AC1242="But Not Over",Y1239,"")</f>
        <v/>
      </c>
      <c r="AI1244" s="81" t="str">
        <f aca="false">IF(AC1242="But Not Over",VLOOKUP(AH1244,'CPI Data'!$A$19:$N$117,14),"")</f>
        <v/>
      </c>
    </row>
    <row r="1245" customFormat="false" ht="12" hidden="false" customHeight="false" outlineLevel="0" collapsed="false">
      <c r="A1245" s="91" t="n">
        <v>0.5</v>
      </c>
      <c r="B1245" s="95" t="n">
        <v>32000</v>
      </c>
      <c r="C1245" s="95" t="n">
        <v>36000</v>
      </c>
      <c r="D1245" s="95"/>
      <c r="E1245" s="91" t="n">
        <v>0.5</v>
      </c>
      <c r="F1245" s="95" t="n">
        <v>16000</v>
      </c>
      <c r="G1245" s="95" t="n">
        <v>18000</v>
      </c>
      <c r="H1245" s="102"/>
      <c r="I1245" s="91"/>
      <c r="J1245" s="95"/>
      <c r="K1245" s="95"/>
      <c r="L1245" s="104"/>
      <c r="M1245" s="91" t="n">
        <v>0.42</v>
      </c>
      <c r="N1245" s="95" t="n">
        <v>16000</v>
      </c>
      <c r="O1245" s="95" t="n">
        <v>18000</v>
      </c>
      <c r="S1245" s="91" t="n">
        <v>0.5</v>
      </c>
      <c r="T1245" s="79" t="n">
        <f aca="false">B1245*$AI$23/$AI$1238</f>
        <v>254221.730103806</v>
      </c>
      <c r="U1245" s="79" t="n">
        <f aca="false">C1245*$AI$23/$AI$1238</f>
        <v>285999.446366782</v>
      </c>
      <c r="V1245" s="84"/>
      <c r="W1245" s="91" t="n">
        <v>0.5</v>
      </c>
      <c r="X1245" s="79" t="n">
        <f aca="false">F1245*$AI$23/$AI$1238</f>
        <v>127110.865051903</v>
      </c>
      <c r="Y1245" s="79" t="n">
        <f aca="false">G1245*$AI$23/$AI$1238</f>
        <v>142999.723183391</v>
      </c>
      <c r="Z1245" s="80"/>
      <c r="AA1245" s="91"/>
      <c r="AB1245" s="79"/>
      <c r="AC1245" s="79"/>
      <c r="AD1245" s="105"/>
      <c r="AE1245" s="91" t="n">
        <v>0.42</v>
      </c>
      <c r="AF1245" s="79" t="n">
        <f aca="false">N1245*$AI$23/$AI$1238</f>
        <v>127110.865051903</v>
      </c>
      <c r="AG1245" s="79" t="n">
        <f aca="false">O1245*$AI$23/$AI$1238</f>
        <v>142999.723183391</v>
      </c>
      <c r="AH1245" s="1" t="str">
        <f aca="false">IF(AC1243="But Not Over",Y1240,"")</f>
        <v/>
      </c>
      <c r="AI1245" s="81" t="str">
        <f aca="false">IF(AC1243="But Not Over",VLOOKUP(AH1245,'CPI Data'!$A$19:$N$117,14),"")</f>
        <v/>
      </c>
    </row>
    <row r="1246" customFormat="false" ht="12" hidden="false" customHeight="false" outlineLevel="0" collapsed="false">
      <c r="A1246" s="91" t="n">
        <v>0.53</v>
      </c>
      <c r="B1246" s="95" t="n">
        <v>36000</v>
      </c>
      <c r="C1246" s="95" t="n">
        <v>40000</v>
      </c>
      <c r="D1246" s="95"/>
      <c r="E1246" s="91" t="n">
        <v>0.53</v>
      </c>
      <c r="F1246" s="95" t="n">
        <v>18000</v>
      </c>
      <c r="G1246" s="95" t="n">
        <v>20000</v>
      </c>
      <c r="H1246" s="102"/>
      <c r="I1246" s="91"/>
      <c r="J1246" s="95"/>
      <c r="K1246" s="95"/>
      <c r="L1246" s="104"/>
      <c r="M1246" s="91" t="n">
        <v>0.43</v>
      </c>
      <c r="N1246" s="95" t="n">
        <v>18000</v>
      </c>
      <c r="O1246" s="95" t="n">
        <v>20000</v>
      </c>
      <c r="S1246" s="91" t="n">
        <v>0.53</v>
      </c>
      <c r="T1246" s="79" t="n">
        <f aca="false">B1246*$AI$23/$AI$1238</f>
        <v>285999.446366782</v>
      </c>
      <c r="U1246" s="79" t="n">
        <f aca="false">C1246*$AI$23/$AI$1238</f>
        <v>317777.162629758</v>
      </c>
      <c r="V1246" s="84"/>
      <c r="W1246" s="91" t="n">
        <v>0.53</v>
      </c>
      <c r="X1246" s="79" t="n">
        <f aca="false">F1246*$AI$23/$AI$1238</f>
        <v>142999.723183391</v>
      </c>
      <c r="Y1246" s="79" t="n">
        <f aca="false">G1246*$AI$23/$AI$1238</f>
        <v>158888.581314879</v>
      </c>
      <c r="Z1246" s="80"/>
      <c r="AA1246" s="91"/>
      <c r="AB1246" s="79"/>
      <c r="AC1246" s="79"/>
      <c r="AD1246" s="105"/>
      <c r="AE1246" s="91" t="n">
        <v>0.43</v>
      </c>
      <c r="AF1246" s="79" t="n">
        <f aca="false">N1246*$AI$23/$AI$1238</f>
        <v>142999.723183391</v>
      </c>
      <c r="AG1246" s="79" t="n">
        <f aca="false">O1246*$AI$23/$AI$1238</f>
        <v>158888.581314879</v>
      </c>
      <c r="AH1246" s="1" t="str">
        <f aca="false">IF(AC1244="But Not Over",Y1241,"")</f>
        <v/>
      </c>
      <c r="AI1246" s="81" t="str">
        <f aca="false">IF(AC1244="But Not Over",VLOOKUP(AH1246,'CPI Data'!$A$19:$N$117,14),"")</f>
        <v/>
      </c>
    </row>
    <row r="1247" customFormat="false" ht="12" hidden="false" customHeight="false" outlineLevel="0" collapsed="false">
      <c r="A1247" s="91" t="n">
        <v>0.56</v>
      </c>
      <c r="B1247" s="95" t="n">
        <v>40000</v>
      </c>
      <c r="C1247" s="95" t="n">
        <v>44000</v>
      </c>
      <c r="D1247" s="95"/>
      <c r="E1247" s="91" t="n">
        <v>0.56</v>
      </c>
      <c r="F1247" s="95" t="n">
        <v>20000</v>
      </c>
      <c r="G1247" s="95" t="n">
        <v>22000</v>
      </c>
      <c r="H1247" s="102"/>
      <c r="I1247" s="91"/>
      <c r="J1247" s="95"/>
      <c r="K1247" s="95"/>
      <c r="L1247" s="104"/>
      <c r="M1247" s="91" t="n">
        <v>0.47</v>
      </c>
      <c r="N1247" s="95" t="n">
        <v>20000</v>
      </c>
      <c r="O1247" s="95" t="n">
        <v>22000</v>
      </c>
      <c r="S1247" s="91" t="n">
        <v>0.56</v>
      </c>
      <c r="T1247" s="79" t="n">
        <f aca="false">B1247*$AI$23/$AI$1238</f>
        <v>317777.162629758</v>
      </c>
      <c r="U1247" s="79" t="n">
        <f aca="false">C1247*$AI$23/$AI$1238</f>
        <v>349554.878892734</v>
      </c>
      <c r="V1247" s="84"/>
      <c r="W1247" s="91" t="n">
        <v>0.56</v>
      </c>
      <c r="X1247" s="79" t="n">
        <f aca="false">F1247*$AI$23/$AI$1238</f>
        <v>158888.581314879</v>
      </c>
      <c r="Y1247" s="79" t="n">
        <f aca="false">G1247*$AI$23/$AI$1238</f>
        <v>174777.439446367</v>
      </c>
      <c r="Z1247" s="80"/>
      <c r="AA1247" s="91"/>
      <c r="AB1247" s="79"/>
      <c r="AC1247" s="79"/>
      <c r="AD1247" s="105"/>
      <c r="AE1247" s="91" t="n">
        <v>0.47</v>
      </c>
      <c r="AF1247" s="79" t="n">
        <f aca="false">N1247*$AI$23/$AI$1238</f>
        <v>158888.581314879</v>
      </c>
      <c r="AG1247" s="79" t="n">
        <f aca="false">O1247*$AI$23/$AI$1238</f>
        <v>174777.439446367</v>
      </c>
      <c r="AH1247" s="1" t="str">
        <f aca="false">IF(AC1245="But Not Over",Y1242,"")</f>
        <v/>
      </c>
      <c r="AI1247" s="81" t="str">
        <f aca="false">IF(AC1245="But Not Over",VLOOKUP(AH1247,'CPI Data'!$A$19:$N$117,14),"")</f>
        <v/>
      </c>
    </row>
    <row r="1248" customFormat="false" ht="12" hidden="false" customHeight="false" outlineLevel="0" collapsed="false">
      <c r="A1248" s="91" t="n">
        <v>0.59</v>
      </c>
      <c r="B1248" s="95" t="n">
        <v>44000</v>
      </c>
      <c r="C1248" s="95" t="n">
        <v>52000</v>
      </c>
      <c r="D1248" s="95"/>
      <c r="E1248" s="91" t="n">
        <v>0.59</v>
      </c>
      <c r="F1248" s="95" t="n">
        <v>22000</v>
      </c>
      <c r="G1248" s="95" t="n">
        <v>26000</v>
      </c>
      <c r="H1248" s="102"/>
      <c r="I1248" s="91"/>
      <c r="J1248" s="95"/>
      <c r="K1248" s="95"/>
      <c r="L1248" s="104"/>
      <c r="M1248" s="91" t="n">
        <v>0.49</v>
      </c>
      <c r="N1248" s="95" t="n">
        <v>22000</v>
      </c>
      <c r="O1248" s="95" t="n">
        <v>24000</v>
      </c>
      <c r="S1248" s="91" t="n">
        <v>0.59</v>
      </c>
      <c r="T1248" s="79" t="n">
        <f aca="false">B1248*$AI$23/$AI$1238</f>
        <v>349554.878892734</v>
      </c>
      <c r="U1248" s="79" t="n">
        <f aca="false">C1248*$AI$23/$AI$1238</f>
        <v>413110.311418685</v>
      </c>
      <c r="V1248" s="84"/>
      <c r="W1248" s="91" t="n">
        <v>0.59</v>
      </c>
      <c r="X1248" s="79" t="n">
        <f aca="false">F1248*$AI$23/$AI$1238</f>
        <v>174777.439446367</v>
      </c>
      <c r="Y1248" s="79" t="n">
        <f aca="false">G1248*$AI$23/$AI$1238</f>
        <v>206555.155709343</v>
      </c>
      <c r="Z1248" s="80"/>
      <c r="AA1248" s="91"/>
      <c r="AB1248" s="79"/>
      <c r="AC1248" s="79"/>
      <c r="AD1248" s="105"/>
      <c r="AE1248" s="91" t="n">
        <v>0.49</v>
      </c>
      <c r="AF1248" s="79" t="n">
        <f aca="false">N1248*$AI$23/$AI$1238</f>
        <v>174777.439446367</v>
      </c>
      <c r="AG1248" s="79" t="n">
        <f aca="false">O1248*$AI$23/$AI$1238</f>
        <v>190666.297577855</v>
      </c>
      <c r="AH1248" s="1" t="str">
        <f aca="false">IF(AC1246="But Not Over",Y1243,"")</f>
        <v/>
      </c>
      <c r="AI1248" s="81" t="str">
        <f aca="false">IF(AC1246="But Not Over",VLOOKUP(AH1248,'CPI Data'!$A$19:$N$117,14),"")</f>
        <v/>
      </c>
    </row>
    <row r="1249" customFormat="false" ht="12" hidden="false" customHeight="false" outlineLevel="0" collapsed="false">
      <c r="A1249" s="91" t="n">
        <v>0.62</v>
      </c>
      <c r="B1249" s="95" t="n">
        <v>52000</v>
      </c>
      <c r="C1249" s="92" t="n">
        <v>64000</v>
      </c>
      <c r="D1249" s="92"/>
      <c r="E1249" s="91" t="n">
        <v>0.62</v>
      </c>
      <c r="F1249" s="95" t="n">
        <v>26000</v>
      </c>
      <c r="G1249" s="92" t="n">
        <v>32000</v>
      </c>
      <c r="H1249" s="102"/>
      <c r="I1249" s="91"/>
      <c r="J1249" s="95"/>
      <c r="K1249" s="92"/>
      <c r="L1249" s="103"/>
      <c r="M1249" s="91" t="n">
        <v>0.52</v>
      </c>
      <c r="N1249" s="95" t="n">
        <v>24000</v>
      </c>
      <c r="O1249" s="95" t="n">
        <v>28000</v>
      </c>
      <c r="S1249" s="91" t="n">
        <v>0.62</v>
      </c>
      <c r="T1249" s="79" t="n">
        <f aca="false">B1249*$AI$23/$AI$1238</f>
        <v>413110.311418685</v>
      </c>
      <c r="U1249" s="79" t="n">
        <f aca="false">C1249*$AI$23/$AI$1238</f>
        <v>508443.460207613</v>
      </c>
      <c r="W1249" s="91" t="n">
        <v>0.62</v>
      </c>
      <c r="X1249" s="79" t="n">
        <f aca="false">F1249*$AI$23/$AI$1238</f>
        <v>206555.155709343</v>
      </c>
      <c r="Y1249" s="79" t="n">
        <f aca="false">G1249*$AI$23/$AI$1238</f>
        <v>254221.730103806</v>
      </c>
      <c r="Z1249" s="80"/>
      <c r="AA1249" s="91"/>
      <c r="AB1249" s="79"/>
      <c r="AD1249" s="98"/>
      <c r="AE1249" s="91" t="n">
        <v>0.52</v>
      </c>
      <c r="AF1249" s="79" t="n">
        <f aca="false">N1249*$AI$23/$AI$1238</f>
        <v>190666.297577855</v>
      </c>
      <c r="AG1249" s="79" t="n">
        <f aca="false">O1249*$AI$23/$AI$1238</f>
        <v>222444.01384083</v>
      </c>
      <c r="AH1249" s="1" t="str">
        <f aca="false">IF(AC1247="But Not Over",Y1244,"")</f>
        <v/>
      </c>
      <c r="AI1249" s="81" t="str">
        <f aca="false">IF(AC1247="But Not Over",VLOOKUP(AH1249,'CPI Data'!$A$19:$N$117,14),"")</f>
        <v/>
      </c>
    </row>
    <row r="1250" customFormat="false" ht="12" hidden="false" customHeight="false" outlineLevel="0" collapsed="false">
      <c r="A1250" s="91" t="n">
        <v>0.65</v>
      </c>
      <c r="B1250" s="92" t="n">
        <v>64000</v>
      </c>
      <c r="C1250" s="92" t="n">
        <v>76000</v>
      </c>
      <c r="D1250" s="92"/>
      <c r="E1250" s="91" t="n">
        <v>0.65</v>
      </c>
      <c r="F1250" s="92" t="n">
        <v>32000</v>
      </c>
      <c r="G1250" s="92" t="n">
        <v>38000</v>
      </c>
      <c r="H1250" s="102"/>
      <c r="I1250" s="91"/>
      <c r="J1250" s="92"/>
      <c r="K1250" s="92"/>
      <c r="L1250" s="103"/>
      <c r="M1250" s="91" t="n">
        <v>0.54</v>
      </c>
      <c r="N1250" s="95" t="n">
        <v>28000</v>
      </c>
      <c r="O1250" s="92" t="n">
        <v>32000</v>
      </c>
      <c r="S1250" s="91" t="n">
        <v>0.65</v>
      </c>
      <c r="T1250" s="79" t="n">
        <f aca="false">B1250*$AI$23/$AI$1238</f>
        <v>508443.460207613</v>
      </c>
      <c r="U1250" s="79" t="n">
        <f aca="false">C1250*$AI$23/$AI$1238</f>
        <v>603776.60899654</v>
      </c>
      <c r="W1250" s="91" t="n">
        <v>0.65</v>
      </c>
      <c r="X1250" s="79" t="n">
        <f aca="false">F1250*$AI$23/$AI$1238</f>
        <v>254221.730103806</v>
      </c>
      <c r="Y1250" s="79" t="n">
        <f aca="false">G1250*$AI$23/$AI$1238</f>
        <v>301888.30449827</v>
      </c>
      <c r="Z1250" s="80"/>
      <c r="AA1250" s="91"/>
      <c r="AD1250" s="98"/>
      <c r="AE1250" s="91" t="n">
        <v>0.54</v>
      </c>
      <c r="AF1250" s="79" t="n">
        <f aca="false">N1250*$AI$23/$AI$1238</f>
        <v>222444.01384083</v>
      </c>
      <c r="AG1250" s="79" t="n">
        <f aca="false">O1250*$AI$23/$AI$1238</f>
        <v>254221.730103806</v>
      </c>
      <c r="AH1250" s="1" t="str">
        <f aca="false">IF(AC1248="But Not Over",Y1245,"")</f>
        <v/>
      </c>
      <c r="AI1250" s="81" t="str">
        <f aca="false">IF(AC1248="But Not Over",VLOOKUP(AH1250,'CPI Data'!$A$19:$N$117,14),"")</f>
        <v/>
      </c>
    </row>
    <row r="1251" customFormat="false" ht="12" hidden="false" customHeight="false" outlineLevel="0" collapsed="false">
      <c r="A1251" s="91" t="n">
        <v>0.69</v>
      </c>
      <c r="B1251" s="92" t="n">
        <v>76000</v>
      </c>
      <c r="C1251" s="92" t="n">
        <v>88000</v>
      </c>
      <c r="D1251" s="92"/>
      <c r="E1251" s="91" t="n">
        <v>0.69</v>
      </c>
      <c r="F1251" s="92" t="n">
        <v>38000</v>
      </c>
      <c r="G1251" s="92" t="n">
        <v>44000</v>
      </c>
      <c r="H1251" s="102"/>
      <c r="I1251" s="91"/>
      <c r="J1251" s="92"/>
      <c r="K1251" s="92"/>
      <c r="L1251" s="103"/>
      <c r="M1251" s="91" t="n">
        <v>0.58</v>
      </c>
      <c r="N1251" s="92" t="n">
        <v>32000</v>
      </c>
      <c r="O1251" s="92" t="n">
        <v>38000</v>
      </c>
      <c r="S1251" s="91" t="n">
        <v>0.69</v>
      </c>
      <c r="T1251" s="79" t="n">
        <f aca="false">B1251*$AI$23/$AI$1238</f>
        <v>603776.60899654</v>
      </c>
      <c r="U1251" s="79" t="n">
        <f aca="false">C1251*$AI$23/$AI$1238</f>
        <v>699109.757785467</v>
      </c>
      <c r="W1251" s="91" t="n">
        <v>0.69</v>
      </c>
      <c r="X1251" s="79" t="n">
        <f aca="false">F1251*$AI$23/$AI$1238</f>
        <v>301888.30449827</v>
      </c>
      <c r="Y1251" s="79" t="n">
        <f aca="false">G1251*$AI$23/$AI$1238</f>
        <v>349554.878892734</v>
      </c>
      <c r="Z1251" s="80"/>
      <c r="AA1251" s="91"/>
      <c r="AD1251" s="98"/>
      <c r="AE1251" s="91" t="n">
        <v>0.58</v>
      </c>
      <c r="AF1251" s="79" t="n">
        <f aca="false">N1251*$AI$23/$AI$1238</f>
        <v>254221.730103806</v>
      </c>
      <c r="AG1251" s="79" t="n">
        <f aca="false">O1251*$AI$23/$AI$1238</f>
        <v>301888.30449827</v>
      </c>
      <c r="AH1251" s="1" t="str">
        <f aca="false">IF(AC1249="But Not Over",Y1246,"")</f>
        <v/>
      </c>
      <c r="AI1251" s="81" t="str">
        <f aca="false">IF(AC1249="But Not Over",VLOOKUP(AH1251,'CPI Data'!$A$19:$N$117,14),"")</f>
        <v/>
      </c>
    </row>
    <row r="1252" customFormat="false" ht="12" hidden="false" customHeight="false" outlineLevel="0" collapsed="false">
      <c r="A1252" s="91" t="n">
        <v>0.72</v>
      </c>
      <c r="B1252" s="92" t="n">
        <v>88000</v>
      </c>
      <c r="C1252" s="92" t="n">
        <v>100000</v>
      </c>
      <c r="D1252" s="95"/>
      <c r="E1252" s="91" t="n">
        <v>0.72</v>
      </c>
      <c r="F1252" s="92" t="n">
        <v>44000</v>
      </c>
      <c r="G1252" s="92" t="n">
        <v>50000</v>
      </c>
      <c r="H1252" s="102"/>
      <c r="I1252" s="91"/>
      <c r="J1252" s="92"/>
      <c r="K1252" s="92"/>
      <c r="L1252" s="104"/>
      <c r="M1252" s="91" t="n">
        <v>0.62</v>
      </c>
      <c r="N1252" s="92" t="n">
        <v>38000</v>
      </c>
      <c r="O1252" s="92" t="n">
        <v>44000</v>
      </c>
      <c r="S1252" s="91" t="n">
        <v>0.72</v>
      </c>
      <c r="T1252" s="79" t="n">
        <f aca="false">B1252*$AI$23/$AI$1238</f>
        <v>699109.757785467</v>
      </c>
      <c r="U1252" s="79" t="n">
        <f aca="false">C1252*$AI$23/$AI$1238</f>
        <v>794442.906574395</v>
      </c>
      <c r="V1252" s="84"/>
      <c r="W1252" s="91" t="n">
        <v>0.72</v>
      </c>
      <c r="X1252" s="79" t="n">
        <f aca="false">F1252*$AI$23/$AI$1238</f>
        <v>349554.878892734</v>
      </c>
      <c r="Y1252" s="79" t="n">
        <f aca="false">G1252*$AI$23/$AI$1238</f>
        <v>397221.453287197</v>
      </c>
      <c r="Z1252" s="80"/>
      <c r="AA1252" s="91"/>
      <c r="AD1252" s="105"/>
      <c r="AE1252" s="91" t="n">
        <v>0.62</v>
      </c>
      <c r="AF1252" s="79" t="n">
        <f aca="false">N1252*$AI$23/$AI$1238</f>
        <v>301888.30449827</v>
      </c>
      <c r="AG1252" s="79" t="n">
        <f aca="false">O1252*$AI$23/$AI$1238</f>
        <v>349554.878892734</v>
      </c>
      <c r="AH1252" s="1" t="str">
        <f aca="false">IF(AC1250="But Not Over",Y1247,"")</f>
        <v/>
      </c>
      <c r="AI1252" s="81" t="str">
        <f aca="false">IF(AC1250="But Not Over",VLOOKUP(AH1252,'CPI Data'!$A$19:$N$117,14),"")</f>
        <v/>
      </c>
    </row>
    <row r="1253" customFormat="false" ht="12" hidden="false" customHeight="false" outlineLevel="0" collapsed="false">
      <c r="A1253" s="91" t="n">
        <v>0.75</v>
      </c>
      <c r="B1253" s="92" t="n">
        <v>100000</v>
      </c>
      <c r="C1253" s="92" t="n">
        <v>120000</v>
      </c>
      <c r="E1253" s="91" t="n">
        <v>0.75</v>
      </c>
      <c r="F1253" s="92" t="n">
        <v>50000</v>
      </c>
      <c r="G1253" s="92" t="n">
        <v>60000</v>
      </c>
      <c r="H1253" s="64"/>
      <c r="I1253" s="91"/>
      <c r="J1253" s="92"/>
      <c r="K1253" s="92"/>
      <c r="L1253" s="97"/>
      <c r="M1253" s="91" t="n">
        <v>0.66</v>
      </c>
      <c r="N1253" s="92" t="n">
        <v>44000</v>
      </c>
      <c r="O1253" s="92" t="n">
        <v>50000</v>
      </c>
      <c r="S1253" s="91" t="n">
        <v>0.75</v>
      </c>
      <c r="T1253" s="79" t="n">
        <f aca="false">B1253*$AI$23/$AI$1238</f>
        <v>794442.906574395</v>
      </c>
      <c r="U1253" s="79" t="n">
        <f aca="false">C1253*$AI$23/$AI$1238</f>
        <v>953331.487889273</v>
      </c>
      <c r="W1253" s="91" t="n">
        <v>0.75</v>
      </c>
      <c r="X1253" s="79" t="n">
        <f aca="false">F1253*$AI$23/$AI$1238</f>
        <v>397221.453287197</v>
      </c>
      <c r="Y1253" s="79" t="n">
        <f aca="false">G1253*$AI$23/$AI$1238</f>
        <v>476665.743944637</v>
      </c>
      <c r="Z1253" s="80"/>
      <c r="AA1253" s="91"/>
      <c r="AD1253" s="98"/>
      <c r="AE1253" s="91" t="n">
        <v>0.66</v>
      </c>
      <c r="AF1253" s="79" t="n">
        <f aca="false">N1253*$AI$23/$AI$1238</f>
        <v>349554.878892734</v>
      </c>
      <c r="AG1253" s="79" t="n">
        <f aca="false">O1253*$AI$23/$AI$1238</f>
        <v>397221.453287197</v>
      </c>
      <c r="AH1253" s="1" t="str">
        <f aca="false">IF(AC1251="But Not Over",Y1248,"")</f>
        <v/>
      </c>
      <c r="AI1253" s="81" t="str">
        <f aca="false">IF(AC1251="But Not Over",VLOOKUP(AH1253,'CPI Data'!$A$19:$N$117,14),"")</f>
        <v/>
      </c>
    </row>
    <row r="1254" customFormat="false" ht="12" hidden="false" customHeight="false" outlineLevel="0" collapsed="false">
      <c r="A1254" s="91" t="n">
        <v>0.78</v>
      </c>
      <c r="B1254" s="92" t="n">
        <v>120000</v>
      </c>
      <c r="C1254" s="92" t="n">
        <v>140000</v>
      </c>
      <c r="E1254" s="91" t="n">
        <v>0.78</v>
      </c>
      <c r="F1254" s="92" t="n">
        <v>60000</v>
      </c>
      <c r="G1254" s="92" t="n">
        <v>70000</v>
      </c>
      <c r="H1254" s="64"/>
      <c r="I1254" s="91"/>
      <c r="J1254" s="92"/>
      <c r="K1254" s="92"/>
      <c r="L1254" s="97"/>
      <c r="M1254" s="91" t="n">
        <v>0.68</v>
      </c>
      <c r="N1254" s="92" t="n">
        <v>50000</v>
      </c>
      <c r="O1254" s="92" t="n">
        <v>60000</v>
      </c>
      <c r="S1254" s="91" t="n">
        <v>0.78</v>
      </c>
      <c r="T1254" s="79" t="n">
        <f aca="false">B1254*$AI$23/$AI$1238</f>
        <v>953331.487889273</v>
      </c>
      <c r="U1254" s="125" t="n">
        <f aca="false">C1254*$AI$23/$AI$1238</f>
        <v>1112220.06920415</v>
      </c>
      <c r="W1254" s="91" t="n">
        <v>0.78</v>
      </c>
      <c r="X1254" s="79" t="n">
        <f aca="false">F1254*$AI$23/$AI$1238</f>
        <v>476665.743944637</v>
      </c>
      <c r="Y1254" s="79" t="n">
        <f aca="false">G1254*$AI$23/$AI$1238</f>
        <v>556110.034602076</v>
      </c>
      <c r="Z1254" s="80"/>
      <c r="AA1254" s="91"/>
      <c r="AD1254" s="98"/>
      <c r="AE1254" s="91" t="n">
        <v>0.68</v>
      </c>
      <c r="AF1254" s="79" t="n">
        <f aca="false">N1254*$AI$23/$AI$1238</f>
        <v>397221.453287197</v>
      </c>
      <c r="AG1254" s="79" t="n">
        <f aca="false">O1254*$AI$23/$AI$1238</f>
        <v>476665.743944637</v>
      </c>
      <c r="AH1254" s="1" t="str">
        <f aca="false">IF(AC1252="But Not Over",Y1249,"")</f>
        <v/>
      </c>
      <c r="AI1254" s="81" t="str">
        <f aca="false">IF(AC1252="But Not Over",VLOOKUP(AH1254,'CPI Data'!$A$19:$N$117,14),"")</f>
        <v/>
      </c>
    </row>
    <row r="1255" customFormat="false" ht="12" hidden="false" customHeight="false" outlineLevel="0" collapsed="false">
      <c r="A1255" s="91" t="n">
        <v>0.81</v>
      </c>
      <c r="B1255" s="92" t="n">
        <v>140000</v>
      </c>
      <c r="C1255" s="92" t="n">
        <v>160000</v>
      </c>
      <c r="E1255" s="91" t="n">
        <v>0.81</v>
      </c>
      <c r="F1255" s="92" t="n">
        <v>70000</v>
      </c>
      <c r="G1255" s="92" t="n">
        <v>80000</v>
      </c>
      <c r="H1255" s="64"/>
      <c r="I1255" s="91"/>
      <c r="J1255" s="92"/>
      <c r="K1255" s="92"/>
      <c r="L1255" s="97"/>
      <c r="M1255" s="91" t="n">
        <v>0.71</v>
      </c>
      <c r="N1255" s="92" t="n">
        <v>60000</v>
      </c>
      <c r="O1255" s="92" t="n">
        <v>70000</v>
      </c>
      <c r="S1255" s="91" t="n">
        <v>0.81</v>
      </c>
      <c r="T1255" s="79" t="n">
        <f aca="false">B1255*$AI$23/$AI$1238</f>
        <v>1112220.06920415</v>
      </c>
      <c r="U1255" s="125" t="n">
        <f aca="false">C1255*$AI$23/$AI$1238</f>
        <v>1271108.65051903</v>
      </c>
      <c r="W1255" s="91" t="n">
        <v>0.81</v>
      </c>
      <c r="X1255" s="79" t="n">
        <f aca="false">F1255*$AI$23/$AI$1238</f>
        <v>556110.034602076</v>
      </c>
      <c r="Y1255" s="79" t="n">
        <f aca="false">G1255*$AI$23/$AI$1238</f>
        <v>635554.325259516</v>
      </c>
      <c r="Z1255" s="80"/>
      <c r="AA1255" s="91"/>
      <c r="AD1255" s="98"/>
      <c r="AE1255" s="91" t="n">
        <v>0.71</v>
      </c>
      <c r="AF1255" s="79" t="n">
        <f aca="false">N1255*$AI$23/$AI$1238</f>
        <v>476665.743944637</v>
      </c>
      <c r="AG1255" s="79" t="n">
        <f aca="false">O1255*$AI$23/$AI$1238</f>
        <v>556110.034602076</v>
      </c>
      <c r="AH1255" s="1" t="str">
        <f aca="false">IF(AC1253="But Not Over",Y1250,"")</f>
        <v/>
      </c>
      <c r="AI1255" s="81" t="str">
        <f aca="false">IF(AC1253="But Not Over",VLOOKUP(AH1255,'CPI Data'!$A$19:$N$117,14),"")</f>
        <v/>
      </c>
    </row>
    <row r="1256" customFormat="false" ht="12" hidden="false" customHeight="false" outlineLevel="0" collapsed="false">
      <c r="A1256" s="91" t="n">
        <v>0.84</v>
      </c>
      <c r="B1256" s="92" t="n">
        <v>160000</v>
      </c>
      <c r="C1256" s="92" t="n">
        <v>180000</v>
      </c>
      <c r="E1256" s="91" t="n">
        <v>0.84</v>
      </c>
      <c r="F1256" s="92" t="n">
        <v>80000</v>
      </c>
      <c r="G1256" s="92" t="n">
        <v>90000</v>
      </c>
      <c r="H1256" s="64"/>
      <c r="I1256" s="91"/>
      <c r="J1256" s="92"/>
      <c r="K1256" s="92"/>
      <c r="L1256" s="97"/>
      <c r="M1256" s="91" t="n">
        <v>0.74</v>
      </c>
      <c r="N1256" s="92" t="n">
        <v>70000</v>
      </c>
      <c r="O1256" s="92" t="n">
        <v>80000</v>
      </c>
      <c r="S1256" s="91" t="n">
        <v>0.84</v>
      </c>
      <c r="T1256" s="79" t="n">
        <f aca="false">B1256*$AI$23/$AI$1238</f>
        <v>1271108.65051903</v>
      </c>
      <c r="U1256" s="125" t="n">
        <f aca="false">C1256*$AI$23/$AI$1238</f>
        <v>1429997.23183391</v>
      </c>
      <c r="W1256" s="91" t="n">
        <v>0.84</v>
      </c>
      <c r="X1256" s="79" t="n">
        <f aca="false">F1256*$AI$23/$AI$1238</f>
        <v>635554.325259516</v>
      </c>
      <c r="Y1256" s="79" t="n">
        <f aca="false">G1256*$AI$23/$AI$1238</f>
        <v>714998.615916955</v>
      </c>
      <c r="Z1256" s="80"/>
      <c r="AA1256" s="91"/>
      <c r="AD1256" s="98"/>
      <c r="AE1256" s="91" t="n">
        <v>0.74</v>
      </c>
      <c r="AF1256" s="79" t="n">
        <f aca="false">N1256*$AI$23/$AI$1238</f>
        <v>556110.034602076</v>
      </c>
      <c r="AG1256" s="79" t="n">
        <f aca="false">O1256*$AI$23/$AI$1238</f>
        <v>635554.325259516</v>
      </c>
      <c r="AH1256" s="1" t="str">
        <f aca="false">IF(AC1254="But Not Over",Y1251,"")</f>
        <v/>
      </c>
      <c r="AI1256" s="81" t="str">
        <f aca="false">IF(AC1254="But Not Over",VLOOKUP(AH1256,'CPI Data'!$A$19:$N$117,14),"")</f>
        <v/>
      </c>
    </row>
    <row r="1257" customFormat="false" ht="12" hidden="false" customHeight="false" outlineLevel="0" collapsed="false">
      <c r="A1257" s="91" t="n">
        <v>0.87</v>
      </c>
      <c r="B1257" s="92" t="n">
        <v>180000</v>
      </c>
      <c r="C1257" s="92" t="n">
        <v>200000</v>
      </c>
      <c r="E1257" s="91" t="n">
        <v>0.87</v>
      </c>
      <c r="F1257" s="92" t="n">
        <v>90000</v>
      </c>
      <c r="G1257" s="92" t="n">
        <v>100000</v>
      </c>
      <c r="H1257" s="64"/>
      <c r="I1257" s="91"/>
      <c r="J1257" s="92"/>
      <c r="K1257" s="92"/>
      <c r="L1257" s="97"/>
      <c r="M1257" s="91" t="n">
        <v>0.76</v>
      </c>
      <c r="N1257" s="92" t="n">
        <v>80000</v>
      </c>
      <c r="O1257" s="92" t="n">
        <v>90000</v>
      </c>
      <c r="S1257" s="91" t="n">
        <v>0.87</v>
      </c>
      <c r="T1257" s="79" t="n">
        <f aca="false">B1257*$AI$23/$AI$1238</f>
        <v>1429997.23183391</v>
      </c>
      <c r="U1257" s="125" t="n">
        <f aca="false">C1257*$AI$23/$AI$1238</f>
        <v>1588885.81314879</v>
      </c>
      <c r="W1257" s="91" t="n">
        <v>0.87</v>
      </c>
      <c r="X1257" s="79" t="n">
        <f aca="false">F1257*$AI$23/$AI$1238</f>
        <v>714998.615916955</v>
      </c>
      <c r="Y1257" s="79" t="n">
        <f aca="false">G1257*$AI$23/$AI$1238</f>
        <v>794442.906574395</v>
      </c>
      <c r="Z1257" s="80"/>
      <c r="AA1257" s="91"/>
      <c r="AD1257" s="98"/>
      <c r="AE1257" s="91" t="n">
        <v>0.76</v>
      </c>
      <c r="AF1257" s="79" t="n">
        <f aca="false">N1257*$AI$23/$AI$1238</f>
        <v>635554.325259516</v>
      </c>
      <c r="AG1257" s="79" t="n">
        <f aca="false">O1257*$AI$23/$AI$1238</f>
        <v>714998.615916955</v>
      </c>
      <c r="AH1257" s="1" t="str">
        <f aca="false">IF(AC1255="But Not Over",Y1252,"")</f>
        <v/>
      </c>
      <c r="AI1257" s="81" t="str">
        <f aca="false">IF(AC1255="But Not Over",VLOOKUP(AH1257,'CPI Data'!$A$19:$N$117,14),"")</f>
        <v/>
      </c>
    </row>
    <row r="1258" customFormat="false" ht="12" hidden="false" customHeight="false" outlineLevel="0" collapsed="false">
      <c r="A1258" s="91" t="n">
        <v>0.89</v>
      </c>
      <c r="B1258" s="92" t="n">
        <v>200000</v>
      </c>
      <c r="C1258" s="92" t="n">
        <v>300000</v>
      </c>
      <c r="E1258" s="91" t="n">
        <v>0.89</v>
      </c>
      <c r="F1258" s="92" t="n">
        <v>100000</v>
      </c>
      <c r="G1258" s="92" t="n">
        <v>150000</v>
      </c>
      <c r="H1258" s="64"/>
      <c r="I1258" s="91"/>
      <c r="J1258" s="92"/>
      <c r="K1258" s="92"/>
      <c r="L1258" s="97"/>
      <c r="M1258" s="91" t="n">
        <v>0.8</v>
      </c>
      <c r="N1258" s="92" t="n">
        <v>90000</v>
      </c>
      <c r="O1258" s="92" t="n">
        <v>100000</v>
      </c>
      <c r="S1258" s="91" t="n">
        <v>0.89</v>
      </c>
      <c r="T1258" s="79" t="n">
        <f aca="false">B1258*$AI$23/$AI$1238</f>
        <v>1588885.81314879</v>
      </c>
      <c r="U1258" s="125" t="n">
        <f aca="false">C1258*$AI$23/$AI$1238</f>
        <v>2383328.71972318</v>
      </c>
      <c r="W1258" s="91" t="n">
        <v>0.89</v>
      </c>
      <c r="X1258" s="79" t="n">
        <f aca="false">F1258*$AI$23/$AI$1238</f>
        <v>794442.906574395</v>
      </c>
      <c r="Y1258" s="79" t="n">
        <f aca="false">G1258*$AI$23/$AI$1238</f>
        <v>1191664.35986159</v>
      </c>
      <c r="Z1258" s="80"/>
      <c r="AA1258" s="91"/>
      <c r="AD1258" s="98"/>
      <c r="AE1258" s="91" t="n">
        <v>0.8</v>
      </c>
      <c r="AF1258" s="79" t="n">
        <f aca="false">N1258*$AI$23/$AI$1238</f>
        <v>714998.615916955</v>
      </c>
      <c r="AG1258" s="79" t="n">
        <f aca="false">O1258*$AI$23/$AI$1238</f>
        <v>794442.906574395</v>
      </c>
      <c r="AH1258" s="1" t="str">
        <f aca="false">IF(AC1256="But Not Over",Y1253,"")</f>
        <v/>
      </c>
      <c r="AI1258" s="81" t="str">
        <f aca="false">IF(AC1256="But Not Over",VLOOKUP(AH1258,'CPI Data'!$A$19:$N$117,14),"")</f>
        <v/>
      </c>
    </row>
    <row r="1259" customFormat="false" ht="12" hidden="false" customHeight="false" outlineLevel="0" collapsed="false">
      <c r="A1259" s="91" t="n">
        <v>0.9</v>
      </c>
      <c r="B1259" s="92" t="n">
        <v>300000</v>
      </c>
      <c r="C1259" s="92" t="n">
        <v>400000</v>
      </c>
      <c r="E1259" s="91" t="n">
        <v>0.9</v>
      </c>
      <c r="F1259" s="92" t="n">
        <v>150000</v>
      </c>
      <c r="G1259" s="92" t="n">
        <v>200000</v>
      </c>
      <c r="H1259" s="64"/>
      <c r="I1259" s="91"/>
      <c r="J1259" s="92"/>
      <c r="K1259" s="92"/>
      <c r="L1259" s="97"/>
      <c r="M1259" s="91" t="n">
        <v>0.83</v>
      </c>
      <c r="N1259" s="92" t="n">
        <v>100000</v>
      </c>
      <c r="O1259" s="92" t="n">
        <v>150000</v>
      </c>
      <c r="S1259" s="91" t="n">
        <v>0.9</v>
      </c>
      <c r="T1259" s="79" t="n">
        <f aca="false">B1259*$AI$23/$AI$1238</f>
        <v>2383328.71972318</v>
      </c>
      <c r="U1259" s="125" t="n">
        <f aca="false">C1259*$AI$23/$AI$1238</f>
        <v>3177771.62629758</v>
      </c>
      <c r="W1259" s="91" t="n">
        <v>0.9</v>
      </c>
      <c r="X1259" s="79" t="n">
        <f aca="false">F1259*$AI$23/$AI$1238</f>
        <v>1191664.35986159</v>
      </c>
      <c r="Y1259" s="79" t="n">
        <f aca="false">G1259*$AI$23/$AI$1238</f>
        <v>1588885.81314879</v>
      </c>
      <c r="Z1259" s="80"/>
      <c r="AA1259" s="91"/>
      <c r="AD1259" s="98"/>
      <c r="AE1259" s="91" t="n">
        <v>0.83</v>
      </c>
      <c r="AF1259" s="79" t="n">
        <f aca="false">N1259*$AI$23/$AI$1238</f>
        <v>794442.906574395</v>
      </c>
      <c r="AG1259" s="79" t="n">
        <f aca="false">O1259*$AI$23/$AI$1238</f>
        <v>1191664.35986159</v>
      </c>
      <c r="AH1259" s="1" t="str">
        <f aca="false">IF(AC1257="But Not Over",Y1254,"")</f>
        <v/>
      </c>
      <c r="AI1259" s="81" t="str">
        <f aca="false">IF(AC1257="But Not Over",VLOOKUP(AH1259,'CPI Data'!$A$19:$N$117,14),"")</f>
        <v/>
      </c>
    </row>
    <row r="1260" customFormat="false" ht="12" hidden="false" customHeight="false" outlineLevel="0" collapsed="false">
      <c r="A1260" s="91" t="n">
        <v>0.91</v>
      </c>
      <c r="B1260" s="92" t="n">
        <v>400000</v>
      </c>
      <c r="C1260" s="95" t="s">
        <v>18</v>
      </c>
      <c r="E1260" s="91" t="n">
        <v>0.91</v>
      </c>
      <c r="F1260" s="92" t="n">
        <v>200000</v>
      </c>
      <c r="G1260" s="95" t="s">
        <v>18</v>
      </c>
      <c r="H1260" s="64"/>
      <c r="I1260" s="91"/>
      <c r="J1260" s="92"/>
      <c r="K1260" s="92"/>
      <c r="L1260" s="97"/>
      <c r="M1260" s="91" t="n">
        <v>0.87</v>
      </c>
      <c r="N1260" s="92" t="n">
        <v>150000</v>
      </c>
      <c r="O1260" s="92" t="n">
        <v>200000</v>
      </c>
      <c r="S1260" s="91" t="n">
        <v>0.91</v>
      </c>
      <c r="T1260" s="79" t="n">
        <f aca="false">B1260*$AI$23/$AI$1238</f>
        <v>3177771.62629758</v>
      </c>
      <c r="U1260" s="79" t="s">
        <v>18</v>
      </c>
      <c r="W1260" s="91" t="n">
        <v>0.91</v>
      </c>
      <c r="X1260" s="79" t="n">
        <f aca="false">F1260*$AI$23/$AI$1238</f>
        <v>1588885.81314879</v>
      </c>
      <c r="Y1260" s="79" t="s">
        <v>18</v>
      </c>
      <c r="Z1260" s="80"/>
      <c r="AA1260" s="91"/>
      <c r="AD1260" s="98"/>
      <c r="AE1260" s="91" t="n">
        <v>0.87</v>
      </c>
      <c r="AF1260" s="125" t="n">
        <f aca="false">N1260*$AI$23/$AI$1238</f>
        <v>1191664.35986159</v>
      </c>
      <c r="AG1260" s="79" t="n">
        <f aca="false">O1260*$AI$23/$AI$1238</f>
        <v>1588885.81314879</v>
      </c>
      <c r="AH1260" s="1" t="str">
        <f aca="false">IF(AC1258="But Not Over",Y1255,"")</f>
        <v/>
      </c>
      <c r="AI1260" s="81" t="str">
        <f aca="false">IF(AC1258="But Not Over",VLOOKUP(AH1260,'CPI Data'!$A$19:$N$117,14),"")</f>
        <v/>
      </c>
    </row>
    <row r="1261" customFormat="false" ht="12" hidden="false" customHeight="false" outlineLevel="0" collapsed="false">
      <c r="A1261" s="91"/>
      <c r="B1261" s="92"/>
      <c r="C1261" s="92"/>
      <c r="E1261" s="91"/>
      <c r="F1261" s="92"/>
      <c r="G1261" s="92"/>
      <c r="H1261" s="64"/>
      <c r="I1261" s="91"/>
      <c r="J1261" s="92"/>
      <c r="K1261" s="92"/>
      <c r="L1261" s="97"/>
      <c r="M1261" s="91" t="n">
        <v>0.9</v>
      </c>
      <c r="N1261" s="92" t="n">
        <v>200000</v>
      </c>
      <c r="O1261" s="92" t="n">
        <v>300000</v>
      </c>
      <c r="S1261" s="91"/>
      <c r="W1261" s="91"/>
      <c r="Z1261" s="80"/>
      <c r="AA1261" s="91"/>
      <c r="AD1261" s="98"/>
      <c r="AE1261" s="91" t="n">
        <v>0.9</v>
      </c>
      <c r="AF1261" s="125" t="n">
        <f aca="false">N1261*$AI$23/$AI$1238</f>
        <v>1588885.81314879</v>
      </c>
      <c r="AG1261" s="79" t="n">
        <f aca="false">O1261*$AI$23/$AI$1238</f>
        <v>2383328.71972318</v>
      </c>
      <c r="AH1261" s="1" t="str">
        <f aca="false">IF(AC1259="But Not Over",Y1256,"")</f>
        <v/>
      </c>
      <c r="AI1261" s="81" t="str">
        <f aca="false">IF(AC1259="But Not Over",VLOOKUP(AH1261,'CPI Data'!$A$19:$N$117,14),"")</f>
        <v/>
      </c>
    </row>
    <row r="1262" customFormat="false" ht="12" hidden="false" customHeight="false" outlineLevel="0" collapsed="false">
      <c r="A1262" s="91"/>
      <c r="B1262" s="92"/>
      <c r="C1262" s="95"/>
      <c r="E1262" s="91"/>
      <c r="F1262" s="92"/>
      <c r="G1262" s="95"/>
      <c r="H1262" s="64"/>
      <c r="I1262" s="91"/>
      <c r="J1262" s="92"/>
      <c r="K1262" s="95"/>
      <c r="L1262" s="97"/>
      <c r="M1262" s="91" t="n">
        <v>0.91</v>
      </c>
      <c r="N1262" s="92" t="n">
        <v>300000</v>
      </c>
      <c r="O1262" s="95" t="s">
        <v>18</v>
      </c>
      <c r="S1262" s="91"/>
      <c r="U1262" s="79"/>
      <c r="W1262" s="91"/>
      <c r="Y1262" s="79"/>
      <c r="Z1262" s="80"/>
      <c r="AA1262" s="91"/>
      <c r="AC1262" s="79"/>
      <c r="AD1262" s="98"/>
      <c r="AE1262" s="91" t="n">
        <v>0.91</v>
      </c>
      <c r="AF1262" s="125" t="n">
        <f aca="false">N1262*$AI$23/$AI$1238</f>
        <v>2383328.71972318</v>
      </c>
      <c r="AG1262" s="79" t="s">
        <v>18</v>
      </c>
      <c r="AH1262" s="1" t="str">
        <f aca="false">IF(AC1260="But Not Over",Y1257,"")</f>
        <v/>
      </c>
      <c r="AI1262" s="81" t="str">
        <f aca="false">IF(AC1260="But Not Over",VLOOKUP(AH1262,'CPI Data'!$A$19:$N$117,14),"")</f>
        <v/>
      </c>
    </row>
    <row r="1263" customFormat="false" ht="12" hidden="false" customHeight="false" outlineLevel="0" collapsed="false">
      <c r="A1263" s="122" t="s">
        <v>44</v>
      </c>
      <c r="E1263" s="64"/>
      <c r="H1263" s="64"/>
      <c r="I1263" s="64"/>
      <c r="L1263" s="97"/>
      <c r="M1263" s="91"/>
      <c r="N1263" s="92"/>
      <c r="O1263" s="95"/>
      <c r="S1263" s="122" t="s">
        <v>44</v>
      </c>
      <c r="W1263" s="64"/>
      <c r="Z1263" s="80"/>
      <c r="AA1263" s="64"/>
      <c r="AD1263" s="98"/>
      <c r="AE1263" s="91"/>
      <c r="AG1263" s="79"/>
      <c r="AH1263" s="1" t="str">
        <f aca="false">IF(AC1261="But Not Over",Y1258,"")</f>
        <v/>
      </c>
      <c r="AI1263" s="81" t="str">
        <f aca="false">IF(AC1261="But Not Over",VLOOKUP(AH1263,'CPI Data'!$A$19:$N$117,14),"")</f>
        <v/>
      </c>
    </row>
    <row r="1264" customFormat="false" ht="12" hidden="false" customHeight="false" outlineLevel="0" collapsed="false">
      <c r="A1264" s="64"/>
      <c r="E1264" s="64"/>
      <c r="H1264" s="64"/>
      <c r="I1264" s="64"/>
      <c r="L1264" s="97"/>
      <c r="M1264" s="64"/>
      <c r="S1264" s="64"/>
      <c r="W1264" s="64"/>
      <c r="Z1264" s="80"/>
      <c r="AA1264" s="64"/>
      <c r="AD1264" s="98"/>
      <c r="AE1264" s="64"/>
      <c r="AH1264" s="1" t="str">
        <f aca="false">IF(AC1262="But Not Over",Y1259,"")</f>
        <v/>
      </c>
      <c r="AI1264" s="81" t="str">
        <f aca="false">IF(AC1262="But Not Over",VLOOKUP(AH1264,'CPI Data'!$A$19:$N$117,14),"")</f>
        <v/>
      </c>
    </row>
    <row r="1265" customFormat="false" ht="12.75" hidden="false" customHeight="false" outlineLevel="0" collapsed="false">
      <c r="A1265" s="64"/>
      <c r="B1265" s="74"/>
      <c r="C1265" s="43" t="s">
        <v>7</v>
      </c>
      <c r="E1265" s="64"/>
      <c r="G1265" s="75" t="n">
        <v>1957</v>
      </c>
      <c r="H1265" s="75"/>
      <c r="I1265" s="75"/>
      <c r="J1265" s="74"/>
      <c r="L1265" s="97"/>
      <c r="M1265" s="64"/>
      <c r="N1265" s="74"/>
      <c r="S1265" s="64"/>
      <c r="T1265" s="77"/>
      <c r="U1265" s="69" t="s">
        <v>21</v>
      </c>
      <c r="W1265" s="64"/>
      <c r="Y1265" s="75" t="n">
        <v>1957</v>
      </c>
      <c r="Z1265" s="75"/>
      <c r="AA1265" s="75"/>
      <c r="AB1265" s="46" t="str">
        <f aca="false">CONCATENATE("CPI: ",AI1270)</f>
        <v>CPI: 28.1</v>
      </c>
      <c r="AD1265" s="98"/>
      <c r="AE1265" s="64"/>
      <c r="AF1265" s="77"/>
      <c r="AH1265" s="1" t="str">
        <f aca="false">IF(AC1263="But Not Over",Y1260,"")</f>
        <v/>
      </c>
      <c r="AI1265" s="81" t="str">
        <f aca="false">IF(AC1263="But Not Over",VLOOKUP(AH1265,'CPI Data'!$A$19:$N$117,14),"")</f>
        <v/>
      </c>
    </row>
    <row r="1266" customFormat="false" ht="12" hidden="false" customHeight="false" outlineLevel="0" collapsed="false">
      <c r="A1266" s="49"/>
      <c r="B1266" s="49" t="s">
        <v>8</v>
      </c>
      <c r="C1266" s="50"/>
      <c r="D1266" s="50"/>
      <c r="E1266" s="49"/>
      <c r="F1266" s="49" t="s">
        <v>9</v>
      </c>
      <c r="G1266" s="50"/>
      <c r="H1266" s="49"/>
      <c r="I1266" s="49"/>
      <c r="J1266" s="49" t="s">
        <v>10</v>
      </c>
      <c r="K1266" s="48"/>
      <c r="L1266" s="48"/>
      <c r="M1266" s="48"/>
      <c r="N1266" s="49" t="s">
        <v>11</v>
      </c>
      <c r="O1266" s="50"/>
      <c r="S1266" s="49"/>
      <c r="T1266" s="51" t="s">
        <v>8</v>
      </c>
      <c r="U1266" s="99"/>
      <c r="V1266" s="53"/>
      <c r="W1266" s="49"/>
      <c r="X1266" s="51" t="s">
        <v>9</v>
      </c>
      <c r="Y1266" s="99"/>
      <c r="Z1266" s="54"/>
      <c r="AA1266" s="49"/>
      <c r="AB1266" s="51" t="s">
        <v>10</v>
      </c>
      <c r="AC1266" s="52"/>
      <c r="AD1266" s="55"/>
      <c r="AE1266" s="48"/>
      <c r="AF1266" s="51" t="s">
        <v>11</v>
      </c>
      <c r="AG1266" s="99"/>
      <c r="AH1266" s="1" t="str">
        <f aca="false">IF(AC1264="But Not Over",Y1261,"")</f>
        <v/>
      </c>
      <c r="AI1266" s="81" t="str">
        <f aca="false">IF(AC1264="But Not Over",VLOOKUP(AH1266,'CPI Data'!$A$19:$N$117,14),"")</f>
        <v/>
      </c>
    </row>
    <row r="1267" customFormat="false" ht="12" hidden="false" customHeight="false" outlineLevel="0" collapsed="false">
      <c r="A1267" s="56" t="s">
        <v>12</v>
      </c>
      <c r="B1267" s="57" t="s">
        <v>13</v>
      </c>
      <c r="C1267" s="57"/>
      <c r="D1267" s="100"/>
      <c r="E1267" s="56" t="s">
        <v>12</v>
      </c>
      <c r="F1267" s="57" t="s">
        <v>13</v>
      </c>
      <c r="G1267" s="57"/>
      <c r="H1267" s="100"/>
      <c r="I1267" s="56" t="s">
        <v>12</v>
      </c>
      <c r="J1267" s="57" t="s">
        <v>13</v>
      </c>
      <c r="K1267" s="57"/>
      <c r="L1267" s="106"/>
      <c r="M1267" s="56" t="s">
        <v>12</v>
      </c>
      <c r="N1267" s="57" t="s">
        <v>13</v>
      </c>
      <c r="O1267" s="57"/>
      <c r="S1267" s="56" t="s">
        <v>12</v>
      </c>
      <c r="T1267" s="58" t="s">
        <v>13</v>
      </c>
      <c r="U1267" s="58"/>
      <c r="V1267" s="101"/>
      <c r="W1267" s="56" t="s">
        <v>12</v>
      </c>
      <c r="X1267" s="58" t="s">
        <v>13</v>
      </c>
      <c r="Y1267" s="58"/>
      <c r="Z1267" s="101"/>
      <c r="AA1267" s="56" t="s">
        <v>12</v>
      </c>
      <c r="AB1267" s="58" t="s">
        <v>13</v>
      </c>
      <c r="AC1267" s="58"/>
      <c r="AD1267" s="107"/>
      <c r="AE1267" s="56" t="s">
        <v>12</v>
      </c>
      <c r="AF1267" s="58" t="s">
        <v>13</v>
      </c>
      <c r="AG1267" s="58"/>
      <c r="AH1267" s="1" t="str">
        <f aca="false">IF(AC1265="But Not Over",Y1262,"")</f>
        <v/>
      </c>
      <c r="AI1267" s="81" t="str">
        <f aca="false">IF(AC1265="But Not Over",VLOOKUP(AH1267,'CPI Data'!$A$19:$N$117,14),"")</f>
        <v/>
      </c>
    </row>
    <row r="1268" customFormat="false" ht="12" hidden="false" customHeight="false" outlineLevel="0" collapsed="false">
      <c r="A1268" s="59" t="s">
        <v>14</v>
      </c>
      <c r="B1268" s="60" t="s">
        <v>15</v>
      </c>
      <c r="C1268" s="60" t="s">
        <v>16</v>
      </c>
      <c r="D1268" s="100"/>
      <c r="E1268" s="59" t="s">
        <v>14</v>
      </c>
      <c r="F1268" s="60" t="s">
        <v>15</v>
      </c>
      <c r="G1268" s="60" t="s">
        <v>16</v>
      </c>
      <c r="H1268" s="100"/>
      <c r="I1268" s="59" t="s">
        <v>14</v>
      </c>
      <c r="J1268" s="60" t="s">
        <v>15</v>
      </c>
      <c r="K1268" s="60" t="s">
        <v>16</v>
      </c>
      <c r="L1268" s="106"/>
      <c r="M1268" s="59" t="s">
        <v>14</v>
      </c>
      <c r="N1268" s="60" t="s">
        <v>15</v>
      </c>
      <c r="O1268" s="60" t="s">
        <v>16</v>
      </c>
      <c r="S1268" s="59" t="s">
        <v>14</v>
      </c>
      <c r="T1268" s="61" t="s">
        <v>15</v>
      </c>
      <c r="U1268" s="61" t="s">
        <v>16</v>
      </c>
      <c r="V1268" s="101"/>
      <c r="W1268" s="59" t="s">
        <v>14</v>
      </c>
      <c r="X1268" s="61" t="s">
        <v>15</v>
      </c>
      <c r="Y1268" s="61" t="s">
        <v>16</v>
      </c>
      <c r="Z1268" s="101"/>
      <c r="AA1268" s="59" t="s">
        <v>14</v>
      </c>
      <c r="AB1268" s="61" t="s">
        <v>15</v>
      </c>
      <c r="AC1268" s="61" t="s">
        <v>16</v>
      </c>
      <c r="AD1268" s="107"/>
      <c r="AE1268" s="59" t="s">
        <v>14</v>
      </c>
      <c r="AF1268" s="61" t="s">
        <v>15</v>
      </c>
      <c r="AG1268" s="61" t="s">
        <v>16</v>
      </c>
      <c r="AH1268" s="1" t="str">
        <f aca="false">IF(AC1266="But Not Over",Y1263,"")</f>
        <v/>
      </c>
      <c r="AI1268" s="81" t="str">
        <f aca="false">IF(AC1266="But Not Over",VLOOKUP(AH1268,'CPI Data'!$A$19:$N$117,14),"")</f>
        <v/>
      </c>
    </row>
    <row r="1269" customFormat="false" ht="12" hidden="false" customHeight="false" outlineLevel="0" collapsed="false">
      <c r="A1269" s="91" t="n">
        <v>0.2</v>
      </c>
      <c r="B1269" s="95" t="n">
        <v>0</v>
      </c>
      <c r="C1269" s="95" t="n">
        <v>4000</v>
      </c>
      <c r="D1269" s="95"/>
      <c r="E1269" s="91" t="n">
        <v>0.2</v>
      </c>
      <c r="F1269" s="95" t="n">
        <v>0</v>
      </c>
      <c r="G1269" s="95" t="n">
        <v>2000</v>
      </c>
      <c r="H1269" s="102"/>
      <c r="I1269" s="91"/>
      <c r="J1269" s="95"/>
      <c r="K1269" s="95"/>
      <c r="L1269" s="104"/>
      <c r="M1269" s="91" t="n">
        <v>0.2</v>
      </c>
      <c r="N1269" s="95" t="n">
        <v>0</v>
      </c>
      <c r="O1269" s="95" t="n">
        <v>2000</v>
      </c>
      <c r="S1269" s="91" t="n">
        <v>0.2</v>
      </c>
      <c r="T1269" s="79" t="n">
        <f aca="false">B1269*$AI$23/$AI$1270</f>
        <v>0</v>
      </c>
      <c r="U1269" s="79" t="n">
        <f aca="false">C1269*$AI$23/$AI$1270</f>
        <v>32682.4199288256</v>
      </c>
      <c r="V1269" s="84" t="n">
        <f aca="false">D1269*$AI$23/$AI$1270</f>
        <v>0</v>
      </c>
      <c r="W1269" s="91" t="n">
        <v>0.2</v>
      </c>
      <c r="X1269" s="79" t="n">
        <f aca="false">F1269*$AI$23/$AI$1270</f>
        <v>0</v>
      </c>
      <c r="Y1269" s="79" t="n">
        <f aca="false">G1269*$AI$23/$AI$1270</f>
        <v>16341.2099644128</v>
      </c>
      <c r="Z1269" s="84" t="n">
        <f aca="false">H1269*$AI$23/$AI$1270</f>
        <v>0</v>
      </c>
      <c r="AA1269" s="79"/>
      <c r="AB1269" s="79"/>
      <c r="AC1269" s="79"/>
      <c r="AD1269" s="84" t="n">
        <f aca="false">L1269*$AI$23/$AI$1270</f>
        <v>0</v>
      </c>
      <c r="AE1269" s="91" t="n">
        <v>0.2</v>
      </c>
      <c r="AF1269" s="79" t="n">
        <f aca="false">N1269*$AI$23/$AI$1270</f>
        <v>0</v>
      </c>
      <c r="AG1269" s="79" t="n">
        <f aca="false">O1269*$AI$23/$AI$1270</f>
        <v>16341.2099644128</v>
      </c>
      <c r="AH1269" s="1" t="str">
        <f aca="false">IF(AC1267="But Not Over",Y1264,"")</f>
        <v/>
      </c>
      <c r="AI1269" s="81" t="str">
        <f aca="false">IF(AC1267="But Not Over",VLOOKUP(AH1269,'CPI Data'!$A$19:$N$117,14),"")</f>
        <v/>
      </c>
    </row>
    <row r="1270" customFormat="false" ht="12" hidden="false" customHeight="false" outlineLevel="0" collapsed="false">
      <c r="A1270" s="91" t="n">
        <v>0.22</v>
      </c>
      <c r="B1270" s="95" t="n">
        <v>4000</v>
      </c>
      <c r="C1270" s="95" t="n">
        <v>8000</v>
      </c>
      <c r="D1270" s="95"/>
      <c r="E1270" s="91" t="n">
        <v>0.22</v>
      </c>
      <c r="F1270" s="95" t="n">
        <v>2000</v>
      </c>
      <c r="G1270" s="95" t="n">
        <v>4000</v>
      </c>
      <c r="H1270" s="102"/>
      <c r="I1270" s="91"/>
      <c r="J1270" s="126" t="s">
        <v>39</v>
      </c>
      <c r="K1270" s="95"/>
      <c r="L1270" s="104"/>
      <c r="M1270" s="91" t="n">
        <v>0.21</v>
      </c>
      <c r="N1270" s="95" t="n">
        <v>2000</v>
      </c>
      <c r="O1270" s="95" t="n">
        <v>4000</v>
      </c>
      <c r="S1270" s="91" t="n">
        <v>0.22</v>
      </c>
      <c r="T1270" s="79" t="n">
        <f aca="false">B1270*$AI$23/$AI$1270</f>
        <v>32682.4199288256</v>
      </c>
      <c r="U1270" s="79" t="n">
        <f aca="false">C1270*$AI$23/$AI$1270</f>
        <v>65364.8398576512</v>
      </c>
      <c r="V1270" s="84"/>
      <c r="W1270" s="91" t="n">
        <v>0.22</v>
      </c>
      <c r="X1270" s="79" t="n">
        <f aca="false">F1270*$AI$23/$AI$1270</f>
        <v>16341.2099644128</v>
      </c>
      <c r="Y1270" s="79" t="n">
        <f aca="false">G1270*$AI$23/$AI$1270</f>
        <v>32682.4199288256</v>
      </c>
      <c r="Z1270" s="80"/>
      <c r="AA1270" s="91"/>
      <c r="AB1270" s="77" t="s">
        <v>39</v>
      </c>
      <c r="AC1270" s="79"/>
      <c r="AD1270" s="105"/>
      <c r="AE1270" s="91" t="n">
        <v>0.21</v>
      </c>
      <c r="AF1270" s="79" t="n">
        <f aca="false">N1270*$AI$23/$AI$1270</f>
        <v>16341.2099644128</v>
      </c>
      <c r="AG1270" s="79" t="n">
        <f aca="false">O1270*$AI$23/$AI$1270</f>
        <v>32682.4199288256</v>
      </c>
      <c r="AH1270" s="1" t="n">
        <f aca="false">IF(AC1268="But Not Over",Y1265,"")</f>
        <v>1957</v>
      </c>
      <c r="AI1270" s="81" t="n">
        <f aca="false">IF(AC1268="But Not Over",VLOOKUP(AH1270,'CPI Data'!$A$19:$N$117,14),"")</f>
        <v>28.1</v>
      </c>
    </row>
    <row r="1271" customFormat="false" ht="12" hidden="false" customHeight="false" outlineLevel="0" collapsed="false">
      <c r="A1271" s="91" t="n">
        <v>0.26</v>
      </c>
      <c r="B1271" s="95" t="n">
        <v>8000</v>
      </c>
      <c r="C1271" s="95" t="n">
        <v>12000</v>
      </c>
      <c r="D1271" s="95"/>
      <c r="E1271" s="91" t="n">
        <v>0.26</v>
      </c>
      <c r="F1271" s="95" t="n">
        <v>4000</v>
      </c>
      <c r="G1271" s="95" t="n">
        <v>6000</v>
      </c>
      <c r="H1271" s="102"/>
      <c r="I1271" s="91"/>
      <c r="J1271" s="126" t="s">
        <v>9</v>
      </c>
      <c r="K1271" s="95"/>
      <c r="L1271" s="104"/>
      <c r="M1271" s="91" t="n">
        <v>0.24</v>
      </c>
      <c r="N1271" s="95" t="n">
        <v>4000</v>
      </c>
      <c r="O1271" s="95" t="n">
        <v>6000</v>
      </c>
      <c r="S1271" s="91" t="n">
        <v>0.26</v>
      </c>
      <c r="T1271" s="79" t="n">
        <f aca="false">B1271*$AI$23/$AI$1270</f>
        <v>65364.8398576512</v>
      </c>
      <c r="U1271" s="79" t="n">
        <f aca="false">C1271*$AI$23/$AI$1270</f>
        <v>98047.2597864769</v>
      </c>
      <c r="V1271" s="84"/>
      <c r="W1271" s="91" t="n">
        <v>0.26</v>
      </c>
      <c r="X1271" s="79" t="n">
        <f aca="false">F1271*$AI$23/$AI$1270</f>
        <v>32682.4199288256</v>
      </c>
      <c r="Y1271" s="79" t="n">
        <f aca="false">G1271*$AI$23/$AI$1270</f>
        <v>49023.6298932384</v>
      </c>
      <c r="Z1271" s="80"/>
      <c r="AA1271" s="91"/>
      <c r="AB1271" s="77" t="s">
        <v>9</v>
      </c>
      <c r="AC1271" s="79"/>
      <c r="AD1271" s="105"/>
      <c r="AE1271" s="91" t="n">
        <v>0.24</v>
      </c>
      <c r="AF1271" s="79" t="n">
        <f aca="false">N1271*$AI$23/$AI$1270</f>
        <v>32682.4199288256</v>
      </c>
      <c r="AG1271" s="79" t="n">
        <f aca="false">O1271*$AI$23/$AI$1270</f>
        <v>49023.6298932384</v>
      </c>
      <c r="AH1271" s="1" t="str">
        <f aca="false">IF(AC1269="But Not Over",Y1266,"")</f>
        <v/>
      </c>
      <c r="AI1271" s="81" t="str">
        <f aca="false">IF(AC1269="But Not Over",VLOOKUP(AH1271,'CPI Data'!$A$19:$N$117,14),"")</f>
        <v/>
      </c>
    </row>
    <row r="1272" customFormat="false" ht="12" hidden="false" customHeight="false" outlineLevel="0" collapsed="false">
      <c r="A1272" s="91" t="n">
        <v>0.3</v>
      </c>
      <c r="B1272" s="95" t="n">
        <v>12000</v>
      </c>
      <c r="C1272" s="95" t="n">
        <v>16000</v>
      </c>
      <c r="D1272" s="95"/>
      <c r="E1272" s="91" t="n">
        <v>0.3</v>
      </c>
      <c r="F1272" s="95" t="n">
        <v>6000</v>
      </c>
      <c r="G1272" s="95" t="n">
        <v>8000</v>
      </c>
      <c r="H1272" s="102"/>
      <c r="I1272" s="91"/>
      <c r="J1272" s="95"/>
      <c r="K1272" s="95"/>
      <c r="L1272" s="104"/>
      <c r="M1272" s="91" t="n">
        <v>0.26</v>
      </c>
      <c r="N1272" s="95" t="n">
        <v>6000</v>
      </c>
      <c r="O1272" s="95" t="n">
        <v>8000</v>
      </c>
      <c r="S1272" s="91" t="n">
        <v>0.3</v>
      </c>
      <c r="T1272" s="79" t="n">
        <f aca="false">B1272*$AI$23/$AI$1270</f>
        <v>98047.2597864769</v>
      </c>
      <c r="U1272" s="79" t="n">
        <f aca="false">C1272*$AI$23/$AI$1270</f>
        <v>130729.679715302</v>
      </c>
      <c r="V1272" s="84"/>
      <c r="W1272" s="91" t="n">
        <v>0.3</v>
      </c>
      <c r="X1272" s="79" t="n">
        <f aca="false">F1272*$AI$23/$AI$1270</f>
        <v>49023.6298932384</v>
      </c>
      <c r="Y1272" s="79" t="n">
        <f aca="false">G1272*$AI$23/$AI$1270</f>
        <v>65364.8398576512</v>
      </c>
      <c r="Z1272" s="80"/>
      <c r="AA1272" s="91"/>
      <c r="AB1272" s="79"/>
      <c r="AC1272" s="79"/>
      <c r="AD1272" s="105"/>
      <c r="AE1272" s="91" t="n">
        <v>0.26</v>
      </c>
      <c r="AF1272" s="79" t="n">
        <f aca="false">N1272*$AI$23/$AI$1270</f>
        <v>49023.6298932384</v>
      </c>
      <c r="AG1272" s="79" t="n">
        <f aca="false">O1272*$AI$23/$AI$1270</f>
        <v>65364.8398576512</v>
      </c>
      <c r="AH1272" s="1" t="str">
        <f aca="false">IF(AC1270="But Not Over",Y1267,"")</f>
        <v/>
      </c>
      <c r="AI1272" s="81" t="str">
        <f aca="false">IF(AC1270="But Not Over",VLOOKUP(AH1272,'CPI Data'!$A$19:$N$117,14),"")</f>
        <v/>
      </c>
    </row>
    <row r="1273" customFormat="false" ht="12" hidden="false" customHeight="false" outlineLevel="0" collapsed="false">
      <c r="A1273" s="91" t="n">
        <v>0.34</v>
      </c>
      <c r="B1273" s="95" t="n">
        <v>16000</v>
      </c>
      <c r="C1273" s="95" t="n">
        <v>20000</v>
      </c>
      <c r="D1273" s="95"/>
      <c r="E1273" s="91" t="n">
        <v>0.34</v>
      </c>
      <c r="F1273" s="95" t="n">
        <v>8000</v>
      </c>
      <c r="G1273" s="95" t="n">
        <v>10000</v>
      </c>
      <c r="H1273" s="102"/>
      <c r="I1273" s="91"/>
      <c r="J1273" s="95"/>
      <c r="K1273" s="95"/>
      <c r="L1273" s="104"/>
      <c r="M1273" s="91" t="n">
        <v>0.3</v>
      </c>
      <c r="N1273" s="95" t="n">
        <v>8000</v>
      </c>
      <c r="O1273" s="95" t="n">
        <v>10000</v>
      </c>
      <c r="S1273" s="91" t="n">
        <v>0.34</v>
      </c>
      <c r="T1273" s="79" t="n">
        <f aca="false">B1273*$AI$23/$AI$1270</f>
        <v>130729.679715302</v>
      </c>
      <c r="U1273" s="79" t="n">
        <f aca="false">C1273*$AI$23/$AI$1270</f>
        <v>163412.099644128</v>
      </c>
      <c r="V1273" s="84"/>
      <c r="W1273" s="91" t="n">
        <v>0.34</v>
      </c>
      <c r="X1273" s="79" t="n">
        <f aca="false">F1273*$AI$23/$AI$1270</f>
        <v>65364.8398576512</v>
      </c>
      <c r="Y1273" s="79" t="n">
        <f aca="false">G1273*$AI$23/$AI$1270</f>
        <v>81706.0498220641</v>
      </c>
      <c r="Z1273" s="80"/>
      <c r="AA1273" s="91"/>
      <c r="AB1273" s="79"/>
      <c r="AC1273" s="79"/>
      <c r="AD1273" s="105"/>
      <c r="AE1273" s="91" t="n">
        <v>0.3</v>
      </c>
      <c r="AF1273" s="79" t="n">
        <f aca="false">N1273*$AI$23/$AI$1270</f>
        <v>65364.8398576512</v>
      </c>
      <c r="AG1273" s="79" t="n">
        <f aca="false">O1273*$AI$23/$AI$1270</f>
        <v>81706.0498220641</v>
      </c>
      <c r="AH1273" s="1" t="str">
        <f aca="false">IF(AC1271="But Not Over",Y1268,"")</f>
        <v/>
      </c>
      <c r="AI1273" s="81" t="str">
        <f aca="false">IF(AC1271="But Not Over",VLOOKUP(AH1273,'CPI Data'!$A$19:$N$117,14),"")</f>
        <v/>
      </c>
    </row>
    <row r="1274" customFormat="false" ht="12" hidden="false" customHeight="false" outlineLevel="0" collapsed="false">
      <c r="A1274" s="91" t="n">
        <v>0.38</v>
      </c>
      <c r="B1274" s="95" t="n">
        <v>20000</v>
      </c>
      <c r="C1274" s="95" t="n">
        <v>24000</v>
      </c>
      <c r="D1274" s="95"/>
      <c r="E1274" s="91" t="n">
        <v>0.38</v>
      </c>
      <c r="F1274" s="95" t="n">
        <v>10000</v>
      </c>
      <c r="G1274" s="95" t="n">
        <v>12000</v>
      </c>
      <c r="H1274" s="102"/>
      <c r="I1274" s="91"/>
      <c r="J1274" s="95"/>
      <c r="K1274" s="95"/>
      <c r="L1274" s="104"/>
      <c r="M1274" s="91" t="n">
        <v>0.32</v>
      </c>
      <c r="N1274" s="95" t="n">
        <v>10000</v>
      </c>
      <c r="O1274" s="95" t="n">
        <v>12000</v>
      </c>
      <c r="S1274" s="91" t="n">
        <v>0.38</v>
      </c>
      <c r="T1274" s="79" t="n">
        <f aca="false">B1274*$AI$23/$AI$1270</f>
        <v>163412.099644128</v>
      </c>
      <c r="U1274" s="79" t="n">
        <f aca="false">C1274*$AI$23/$AI$1270</f>
        <v>196094.519572954</v>
      </c>
      <c r="V1274" s="84"/>
      <c r="W1274" s="91" t="n">
        <v>0.38</v>
      </c>
      <c r="X1274" s="79" t="n">
        <f aca="false">F1274*$AI$23/$AI$1270</f>
        <v>81706.0498220641</v>
      </c>
      <c r="Y1274" s="79" t="n">
        <f aca="false">G1274*$AI$23/$AI$1270</f>
        <v>98047.2597864769</v>
      </c>
      <c r="Z1274" s="80"/>
      <c r="AA1274" s="91"/>
      <c r="AB1274" s="79"/>
      <c r="AC1274" s="79"/>
      <c r="AD1274" s="105"/>
      <c r="AE1274" s="91" t="n">
        <v>0.32</v>
      </c>
      <c r="AF1274" s="79" t="n">
        <f aca="false">N1274*$AI$23/$AI$1270</f>
        <v>81706.0498220641</v>
      </c>
      <c r="AG1274" s="79" t="n">
        <f aca="false">O1274*$AI$23/$AI$1270</f>
        <v>98047.2597864769</v>
      </c>
      <c r="AH1274" s="1" t="str">
        <f aca="false">IF(AC1272="But Not Over",Y1269,"")</f>
        <v/>
      </c>
      <c r="AI1274" s="81" t="str">
        <f aca="false">IF(AC1272="But Not Over",VLOOKUP(AH1274,'CPI Data'!$A$19:$N$117,14),"")</f>
        <v/>
      </c>
    </row>
    <row r="1275" customFormat="false" ht="12" hidden="false" customHeight="false" outlineLevel="0" collapsed="false">
      <c r="A1275" s="91" t="n">
        <v>0.43</v>
      </c>
      <c r="B1275" s="95" t="n">
        <v>24000</v>
      </c>
      <c r="C1275" s="95" t="n">
        <v>28000</v>
      </c>
      <c r="D1275" s="95"/>
      <c r="E1275" s="91" t="n">
        <v>0.43</v>
      </c>
      <c r="F1275" s="95" t="n">
        <v>12000</v>
      </c>
      <c r="G1275" s="95" t="n">
        <v>14000</v>
      </c>
      <c r="H1275" s="102"/>
      <c r="I1275" s="91"/>
      <c r="J1275" s="95"/>
      <c r="K1275" s="95"/>
      <c r="L1275" s="104"/>
      <c r="M1275" s="91" t="n">
        <v>0.36</v>
      </c>
      <c r="N1275" s="95" t="n">
        <v>12000</v>
      </c>
      <c r="O1275" s="95" t="n">
        <v>14000</v>
      </c>
      <c r="S1275" s="91" t="n">
        <v>0.43</v>
      </c>
      <c r="T1275" s="79" t="n">
        <f aca="false">B1275*$AI$23/$AI$1270</f>
        <v>196094.519572954</v>
      </c>
      <c r="U1275" s="79" t="n">
        <f aca="false">C1275*$AI$23/$AI$1270</f>
        <v>228776.939501779</v>
      </c>
      <c r="V1275" s="84"/>
      <c r="W1275" s="91" t="n">
        <v>0.43</v>
      </c>
      <c r="X1275" s="79" t="n">
        <f aca="false">F1275*$AI$23/$AI$1270</f>
        <v>98047.2597864769</v>
      </c>
      <c r="Y1275" s="79" t="n">
        <f aca="false">G1275*$AI$23/$AI$1270</f>
        <v>114388.46975089</v>
      </c>
      <c r="Z1275" s="80"/>
      <c r="AA1275" s="91"/>
      <c r="AB1275" s="79"/>
      <c r="AC1275" s="79"/>
      <c r="AD1275" s="105"/>
      <c r="AE1275" s="91" t="n">
        <v>0.36</v>
      </c>
      <c r="AF1275" s="79" t="n">
        <f aca="false">N1275*$AI$23/$AI$1270</f>
        <v>98047.2597864769</v>
      </c>
      <c r="AG1275" s="79" t="n">
        <f aca="false">O1275*$AI$23/$AI$1270</f>
        <v>114388.46975089</v>
      </c>
      <c r="AH1275" s="1" t="str">
        <f aca="false">IF(AC1273="But Not Over",Y1270,"")</f>
        <v/>
      </c>
      <c r="AI1275" s="81" t="str">
        <f aca="false">IF(AC1273="But Not Over",VLOOKUP(AH1275,'CPI Data'!$A$19:$N$117,14),"")</f>
        <v/>
      </c>
    </row>
    <row r="1276" customFormat="false" ht="12" hidden="false" customHeight="false" outlineLevel="0" collapsed="false">
      <c r="A1276" s="91" t="n">
        <v>0.47</v>
      </c>
      <c r="B1276" s="95" t="n">
        <v>28000</v>
      </c>
      <c r="C1276" s="95" t="n">
        <v>32000</v>
      </c>
      <c r="D1276" s="95"/>
      <c r="E1276" s="91" t="n">
        <v>0.47</v>
      </c>
      <c r="F1276" s="95" t="n">
        <v>14000</v>
      </c>
      <c r="G1276" s="95" t="n">
        <v>16000</v>
      </c>
      <c r="H1276" s="102"/>
      <c r="I1276" s="91"/>
      <c r="J1276" s="95"/>
      <c r="K1276" s="95"/>
      <c r="L1276" s="104"/>
      <c r="M1276" s="91" t="n">
        <v>0.39</v>
      </c>
      <c r="N1276" s="95" t="n">
        <v>14000</v>
      </c>
      <c r="O1276" s="95" t="n">
        <v>16000</v>
      </c>
      <c r="S1276" s="91" t="n">
        <v>0.47</v>
      </c>
      <c r="T1276" s="79" t="n">
        <f aca="false">B1276*$AI$23/$AI$1270</f>
        <v>228776.939501779</v>
      </c>
      <c r="U1276" s="79" t="n">
        <f aca="false">C1276*$AI$23/$AI$1270</f>
        <v>261459.359430605</v>
      </c>
      <c r="V1276" s="84"/>
      <c r="W1276" s="91" t="n">
        <v>0.47</v>
      </c>
      <c r="X1276" s="79" t="n">
        <f aca="false">F1276*$AI$23/$AI$1270</f>
        <v>114388.46975089</v>
      </c>
      <c r="Y1276" s="79" t="n">
        <f aca="false">G1276*$AI$23/$AI$1270</f>
        <v>130729.679715302</v>
      </c>
      <c r="Z1276" s="80"/>
      <c r="AA1276" s="91"/>
      <c r="AB1276" s="79"/>
      <c r="AC1276" s="79"/>
      <c r="AD1276" s="105"/>
      <c r="AE1276" s="91" t="n">
        <v>0.39</v>
      </c>
      <c r="AF1276" s="79" t="n">
        <f aca="false">N1276*$AI$23/$AI$1270</f>
        <v>114388.46975089</v>
      </c>
      <c r="AG1276" s="79" t="n">
        <f aca="false">O1276*$AI$23/$AI$1270</f>
        <v>130729.679715302</v>
      </c>
      <c r="AH1276" s="1" t="str">
        <f aca="false">IF(AC1274="But Not Over",Y1271,"")</f>
        <v/>
      </c>
      <c r="AI1276" s="81" t="str">
        <f aca="false">IF(AC1274="But Not Over",VLOOKUP(AH1276,'CPI Data'!$A$19:$N$117,14),"")</f>
        <v/>
      </c>
    </row>
    <row r="1277" customFormat="false" ht="12" hidden="false" customHeight="false" outlineLevel="0" collapsed="false">
      <c r="A1277" s="91" t="n">
        <v>0.5</v>
      </c>
      <c r="B1277" s="95" t="n">
        <v>32000</v>
      </c>
      <c r="C1277" s="95" t="n">
        <v>36000</v>
      </c>
      <c r="D1277" s="95"/>
      <c r="E1277" s="91" t="n">
        <v>0.5</v>
      </c>
      <c r="F1277" s="95" t="n">
        <v>16000</v>
      </c>
      <c r="G1277" s="95" t="n">
        <v>18000</v>
      </c>
      <c r="H1277" s="102"/>
      <c r="I1277" s="91"/>
      <c r="J1277" s="95"/>
      <c r="K1277" s="95"/>
      <c r="L1277" s="104"/>
      <c r="M1277" s="91" t="n">
        <v>0.42</v>
      </c>
      <c r="N1277" s="95" t="n">
        <v>16000</v>
      </c>
      <c r="O1277" s="95" t="n">
        <v>18000</v>
      </c>
      <c r="S1277" s="91" t="n">
        <v>0.5</v>
      </c>
      <c r="T1277" s="79" t="n">
        <f aca="false">B1277*$AI$23/$AI$1270</f>
        <v>261459.359430605</v>
      </c>
      <c r="U1277" s="79" t="n">
        <f aca="false">C1277*$AI$23/$AI$1270</f>
        <v>294141.779359431</v>
      </c>
      <c r="V1277" s="84"/>
      <c r="W1277" s="91" t="n">
        <v>0.5</v>
      </c>
      <c r="X1277" s="79" t="n">
        <f aca="false">F1277*$AI$23/$AI$1270</f>
        <v>130729.679715302</v>
      </c>
      <c r="Y1277" s="79" t="n">
        <f aca="false">G1277*$AI$23/$AI$1270</f>
        <v>147070.889679715</v>
      </c>
      <c r="Z1277" s="80"/>
      <c r="AA1277" s="91"/>
      <c r="AB1277" s="79"/>
      <c r="AC1277" s="79"/>
      <c r="AD1277" s="105"/>
      <c r="AE1277" s="91" t="n">
        <v>0.42</v>
      </c>
      <c r="AF1277" s="79" t="n">
        <f aca="false">N1277*$AI$23/$AI$1270</f>
        <v>130729.679715302</v>
      </c>
      <c r="AG1277" s="79" t="n">
        <f aca="false">O1277*$AI$23/$AI$1270</f>
        <v>147070.889679715</v>
      </c>
      <c r="AH1277" s="1" t="str">
        <f aca="false">IF(AC1275="But Not Over",Y1272,"")</f>
        <v/>
      </c>
      <c r="AI1277" s="81" t="str">
        <f aca="false">IF(AC1275="But Not Over",VLOOKUP(AH1277,'CPI Data'!$A$19:$N$117,14),"")</f>
        <v/>
      </c>
    </row>
    <row r="1278" customFormat="false" ht="12" hidden="false" customHeight="false" outlineLevel="0" collapsed="false">
      <c r="A1278" s="91" t="n">
        <v>0.53</v>
      </c>
      <c r="B1278" s="95" t="n">
        <v>36000</v>
      </c>
      <c r="C1278" s="95" t="n">
        <v>40000</v>
      </c>
      <c r="D1278" s="95"/>
      <c r="E1278" s="91" t="n">
        <v>0.53</v>
      </c>
      <c r="F1278" s="95" t="n">
        <v>18000</v>
      </c>
      <c r="G1278" s="95" t="n">
        <v>20000</v>
      </c>
      <c r="H1278" s="102"/>
      <c r="I1278" s="91"/>
      <c r="J1278" s="95"/>
      <c r="K1278" s="95"/>
      <c r="L1278" s="104"/>
      <c r="M1278" s="91" t="n">
        <v>0.43</v>
      </c>
      <c r="N1278" s="95" t="n">
        <v>18000</v>
      </c>
      <c r="O1278" s="95" t="n">
        <v>20000</v>
      </c>
      <c r="S1278" s="91" t="n">
        <v>0.53</v>
      </c>
      <c r="T1278" s="79" t="n">
        <f aca="false">B1278*$AI$23/$AI$1270</f>
        <v>294141.779359431</v>
      </c>
      <c r="U1278" s="79" t="n">
        <f aca="false">C1278*$AI$23/$AI$1270</f>
        <v>326824.199288256</v>
      </c>
      <c r="V1278" s="84"/>
      <c r="W1278" s="91" t="n">
        <v>0.53</v>
      </c>
      <c r="X1278" s="79" t="n">
        <f aca="false">F1278*$AI$23/$AI$1270</f>
        <v>147070.889679715</v>
      </c>
      <c r="Y1278" s="79" t="n">
        <f aca="false">G1278*$AI$23/$AI$1270</f>
        <v>163412.099644128</v>
      </c>
      <c r="Z1278" s="80"/>
      <c r="AA1278" s="91"/>
      <c r="AB1278" s="79"/>
      <c r="AC1278" s="79"/>
      <c r="AD1278" s="105"/>
      <c r="AE1278" s="91" t="n">
        <v>0.43</v>
      </c>
      <c r="AF1278" s="79" t="n">
        <f aca="false">N1278*$AI$23/$AI$1270</f>
        <v>147070.889679715</v>
      </c>
      <c r="AG1278" s="79" t="n">
        <f aca="false">O1278*$AI$23/$AI$1270</f>
        <v>163412.099644128</v>
      </c>
      <c r="AH1278" s="1" t="str">
        <f aca="false">IF(AC1276="But Not Over",Y1273,"")</f>
        <v/>
      </c>
      <c r="AI1278" s="81" t="str">
        <f aca="false">IF(AC1276="But Not Over",VLOOKUP(AH1278,'CPI Data'!$A$19:$N$117,14),"")</f>
        <v/>
      </c>
    </row>
    <row r="1279" customFormat="false" ht="12" hidden="false" customHeight="false" outlineLevel="0" collapsed="false">
      <c r="A1279" s="91" t="n">
        <v>0.56</v>
      </c>
      <c r="B1279" s="95" t="n">
        <v>40000</v>
      </c>
      <c r="C1279" s="95" t="n">
        <v>44000</v>
      </c>
      <c r="D1279" s="95"/>
      <c r="E1279" s="91" t="n">
        <v>0.56</v>
      </c>
      <c r="F1279" s="95" t="n">
        <v>20000</v>
      </c>
      <c r="G1279" s="95" t="n">
        <v>22000</v>
      </c>
      <c r="H1279" s="102"/>
      <c r="I1279" s="91"/>
      <c r="J1279" s="95"/>
      <c r="K1279" s="95"/>
      <c r="L1279" s="104"/>
      <c r="M1279" s="91" t="n">
        <v>0.47</v>
      </c>
      <c r="N1279" s="95" t="n">
        <v>20000</v>
      </c>
      <c r="O1279" s="95" t="n">
        <v>22000</v>
      </c>
      <c r="S1279" s="91" t="n">
        <v>0.56</v>
      </c>
      <c r="T1279" s="79" t="n">
        <f aca="false">B1279*$AI$23/$AI$1270</f>
        <v>326824.199288256</v>
      </c>
      <c r="U1279" s="79" t="n">
        <f aca="false">C1279*$AI$23/$AI$1270</f>
        <v>359506.619217082</v>
      </c>
      <c r="V1279" s="84"/>
      <c r="W1279" s="91" t="n">
        <v>0.56</v>
      </c>
      <c r="X1279" s="79" t="n">
        <f aca="false">F1279*$AI$23/$AI$1270</f>
        <v>163412.099644128</v>
      </c>
      <c r="Y1279" s="79" t="n">
        <f aca="false">G1279*$AI$23/$AI$1270</f>
        <v>179753.309608541</v>
      </c>
      <c r="Z1279" s="80"/>
      <c r="AA1279" s="91"/>
      <c r="AB1279" s="79"/>
      <c r="AC1279" s="79"/>
      <c r="AD1279" s="105"/>
      <c r="AE1279" s="91" t="n">
        <v>0.47</v>
      </c>
      <c r="AF1279" s="79" t="n">
        <f aca="false">N1279*$AI$23/$AI$1270</f>
        <v>163412.099644128</v>
      </c>
      <c r="AG1279" s="79" t="n">
        <f aca="false">O1279*$AI$23/$AI$1270</f>
        <v>179753.309608541</v>
      </c>
      <c r="AH1279" s="1" t="str">
        <f aca="false">IF(AC1277="But Not Over",Y1274,"")</f>
        <v/>
      </c>
      <c r="AI1279" s="81" t="str">
        <f aca="false">IF(AC1277="But Not Over",VLOOKUP(AH1279,'CPI Data'!$A$19:$N$117,14),"")</f>
        <v/>
      </c>
    </row>
    <row r="1280" customFormat="false" ht="12" hidden="false" customHeight="false" outlineLevel="0" collapsed="false">
      <c r="A1280" s="91" t="n">
        <v>0.59</v>
      </c>
      <c r="B1280" s="95" t="n">
        <v>44000</v>
      </c>
      <c r="C1280" s="95" t="n">
        <v>52000</v>
      </c>
      <c r="D1280" s="95"/>
      <c r="E1280" s="91" t="n">
        <v>0.59</v>
      </c>
      <c r="F1280" s="95" t="n">
        <v>22000</v>
      </c>
      <c r="G1280" s="95" t="n">
        <v>26000</v>
      </c>
      <c r="H1280" s="102"/>
      <c r="I1280" s="91"/>
      <c r="J1280" s="95"/>
      <c r="K1280" s="95"/>
      <c r="L1280" s="104"/>
      <c r="M1280" s="91" t="n">
        <v>0.49</v>
      </c>
      <c r="N1280" s="95" t="n">
        <v>22000</v>
      </c>
      <c r="O1280" s="95" t="n">
        <v>24000</v>
      </c>
      <c r="S1280" s="91" t="n">
        <v>0.59</v>
      </c>
      <c r="T1280" s="79" t="n">
        <f aca="false">B1280*$AI$23/$AI$1270</f>
        <v>359506.619217082</v>
      </c>
      <c r="U1280" s="79" t="n">
        <f aca="false">C1280*$AI$23/$AI$1270</f>
        <v>424871.459074733</v>
      </c>
      <c r="V1280" s="84"/>
      <c r="W1280" s="91" t="n">
        <v>0.59</v>
      </c>
      <c r="X1280" s="79" t="n">
        <f aca="false">F1280*$AI$23/$AI$1270</f>
        <v>179753.309608541</v>
      </c>
      <c r="Y1280" s="79" t="n">
        <f aca="false">G1280*$AI$23/$AI$1270</f>
        <v>212435.729537367</v>
      </c>
      <c r="Z1280" s="80"/>
      <c r="AA1280" s="91"/>
      <c r="AB1280" s="79"/>
      <c r="AC1280" s="79"/>
      <c r="AD1280" s="105"/>
      <c r="AE1280" s="91" t="n">
        <v>0.49</v>
      </c>
      <c r="AF1280" s="79" t="n">
        <f aca="false">N1280*$AI$23/$AI$1270</f>
        <v>179753.309608541</v>
      </c>
      <c r="AG1280" s="79" t="n">
        <f aca="false">O1280*$AI$23/$AI$1270</f>
        <v>196094.519572954</v>
      </c>
      <c r="AH1280" s="1" t="str">
        <f aca="false">IF(AC1278="But Not Over",Y1275,"")</f>
        <v/>
      </c>
      <c r="AI1280" s="81" t="str">
        <f aca="false">IF(AC1278="But Not Over",VLOOKUP(AH1280,'CPI Data'!$A$19:$N$117,14),"")</f>
        <v/>
      </c>
    </row>
    <row r="1281" customFormat="false" ht="12" hidden="false" customHeight="false" outlineLevel="0" collapsed="false">
      <c r="A1281" s="91" t="n">
        <v>0.62</v>
      </c>
      <c r="B1281" s="95" t="n">
        <v>52000</v>
      </c>
      <c r="C1281" s="92" t="n">
        <v>64000</v>
      </c>
      <c r="D1281" s="92"/>
      <c r="E1281" s="91" t="n">
        <v>0.62</v>
      </c>
      <c r="F1281" s="95" t="n">
        <v>26000</v>
      </c>
      <c r="G1281" s="92" t="n">
        <v>32000</v>
      </c>
      <c r="H1281" s="102"/>
      <c r="I1281" s="91"/>
      <c r="J1281" s="95"/>
      <c r="K1281" s="92"/>
      <c r="L1281" s="103"/>
      <c r="M1281" s="91" t="n">
        <v>0.52</v>
      </c>
      <c r="N1281" s="95" t="n">
        <v>24000</v>
      </c>
      <c r="O1281" s="95" t="n">
        <v>28000</v>
      </c>
      <c r="S1281" s="91" t="n">
        <v>0.62</v>
      </c>
      <c r="T1281" s="79" t="n">
        <f aca="false">B1281*$AI$23/$AI$1270</f>
        <v>424871.459074733</v>
      </c>
      <c r="U1281" s="79" t="n">
        <f aca="false">C1281*$AI$23/$AI$1270</f>
        <v>522918.71886121</v>
      </c>
      <c r="W1281" s="91" t="n">
        <v>0.62</v>
      </c>
      <c r="X1281" s="79" t="n">
        <f aca="false">F1281*$AI$23/$AI$1270</f>
        <v>212435.729537367</v>
      </c>
      <c r="Y1281" s="79" t="n">
        <f aca="false">G1281*$AI$23/$AI$1270</f>
        <v>261459.359430605</v>
      </c>
      <c r="Z1281" s="80"/>
      <c r="AA1281" s="91"/>
      <c r="AB1281" s="79"/>
      <c r="AD1281" s="98"/>
      <c r="AE1281" s="91" t="n">
        <v>0.52</v>
      </c>
      <c r="AF1281" s="79" t="n">
        <f aca="false">N1281*$AI$23/$AI$1270</f>
        <v>196094.519572954</v>
      </c>
      <c r="AG1281" s="79" t="n">
        <f aca="false">O1281*$AI$23/$AI$1270</f>
        <v>228776.939501779</v>
      </c>
      <c r="AH1281" s="1" t="str">
        <f aca="false">IF(AC1279="But Not Over",Y1276,"")</f>
        <v/>
      </c>
      <c r="AI1281" s="81" t="str">
        <f aca="false">IF(AC1279="But Not Over",VLOOKUP(AH1281,'CPI Data'!$A$19:$N$117,14),"")</f>
        <v/>
      </c>
    </row>
    <row r="1282" customFormat="false" ht="12" hidden="false" customHeight="false" outlineLevel="0" collapsed="false">
      <c r="A1282" s="91" t="n">
        <v>0.65</v>
      </c>
      <c r="B1282" s="92" t="n">
        <v>64000</v>
      </c>
      <c r="C1282" s="92" t="n">
        <v>76000</v>
      </c>
      <c r="D1282" s="92"/>
      <c r="E1282" s="91" t="n">
        <v>0.65</v>
      </c>
      <c r="F1282" s="92" t="n">
        <v>32000</v>
      </c>
      <c r="G1282" s="92" t="n">
        <v>38000</v>
      </c>
      <c r="H1282" s="102"/>
      <c r="I1282" s="91"/>
      <c r="J1282" s="92"/>
      <c r="K1282" s="92"/>
      <c r="L1282" s="103"/>
      <c r="M1282" s="91" t="n">
        <v>0.54</v>
      </c>
      <c r="N1282" s="95" t="n">
        <v>28000</v>
      </c>
      <c r="O1282" s="92" t="n">
        <v>32000</v>
      </c>
      <c r="S1282" s="91" t="n">
        <v>0.65</v>
      </c>
      <c r="T1282" s="79" t="n">
        <f aca="false">B1282*$AI$23/$AI$1270</f>
        <v>522918.71886121</v>
      </c>
      <c r="U1282" s="79" t="n">
        <f aca="false">C1282*$AI$23/$AI$1270</f>
        <v>620965.978647687</v>
      </c>
      <c r="W1282" s="91" t="n">
        <v>0.65</v>
      </c>
      <c r="X1282" s="79" t="n">
        <f aca="false">F1282*$AI$23/$AI$1270</f>
        <v>261459.359430605</v>
      </c>
      <c r="Y1282" s="79" t="n">
        <f aca="false">G1282*$AI$23/$AI$1270</f>
        <v>310482.989323843</v>
      </c>
      <c r="Z1282" s="80"/>
      <c r="AA1282" s="91"/>
      <c r="AD1282" s="98"/>
      <c r="AE1282" s="91" t="n">
        <v>0.54</v>
      </c>
      <c r="AF1282" s="79" t="n">
        <f aca="false">N1282*$AI$23/$AI$1270</f>
        <v>228776.939501779</v>
      </c>
      <c r="AG1282" s="79" t="n">
        <f aca="false">O1282*$AI$23/$AI$1270</f>
        <v>261459.359430605</v>
      </c>
      <c r="AH1282" s="1" t="str">
        <f aca="false">IF(AC1280="But Not Over",Y1277,"")</f>
        <v/>
      </c>
      <c r="AI1282" s="81" t="str">
        <f aca="false">IF(AC1280="But Not Over",VLOOKUP(AH1282,'CPI Data'!$A$19:$N$117,14),"")</f>
        <v/>
      </c>
    </row>
    <row r="1283" customFormat="false" ht="12" hidden="false" customHeight="false" outlineLevel="0" collapsed="false">
      <c r="A1283" s="91" t="n">
        <v>0.69</v>
      </c>
      <c r="B1283" s="92" t="n">
        <v>76000</v>
      </c>
      <c r="C1283" s="92" t="n">
        <v>88000</v>
      </c>
      <c r="D1283" s="92"/>
      <c r="E1283" s="91" t="n">
        <v>0.69</v>
      </c>
      <c r="F1283" s="92" t="n">
        <v>38000</v>
      </c>
      <c r="G1283" s="92" t="n">
        <v>44000</v>
      </c>
      <c r="H1283" s="102"/>
      <c r="I1283" s="91"/>
      <c r="J1283" s="92"/>
      <c r="K1283" s="92"/>
      <c r="L1283" s="103"/>
      <c r="M1283" s="91" t="n">
        <v>0.58</v>
      </c>
      <c r="N1283" s="92" t="n">
        <v>32000</v>
      </c>
      <c r="O1283" s="92" t="n">
        <v>38000</v>
      </c>
      <c r="S1283" s="91" t="n">
        <v>0.69</v>
      </c>
      <c r="T1283" s="79" t="n">
        <f aca="false">B1283*$AI$23/$AI$1270</f>
        <v>620965.978647687</v>
      </c>
      <c r="U1283" s="79" t="n">
        <f aca="false">C1283*$AI$23/$AI$1270</f>
        <v>719013.238434164</v>
      </c>
      <c r="W1283" s="91" t="n">
        <v>0.69</v>
      </c>
      <c r="X1283" s="79" t="n">
        <f aca="false">F1283*$AI$23/$AI$1270</f>
        <v>310482.989323843</v>
      </c>
      <c r="Y1283" s="79" t="n">
        <f aca="false">G1283*$AI$23/$AI$1270</f>
        <v>359506.619217082</v>
      </c>
      <c r="Z1283" s="80"/>
      <c r="AA1283" s="91"/>
      <c r="AD1283" s="98"/>
      <c r="AE1283" s="91" t="n">
        <v>0.58</v>
      </c>
      <c r="AF1283" s="79" t="n">
        <f aca="false">N1283*$AI$23/$AI$1270</f>
        <v>261459.359430605</v>
      </c>
      <c r="AG1283" s="79" t="n">
        <f aca="false">O1283*$AI$23/$AI$1270</f>
        <v>310482.989323843</v>
      </c>
      <c r="AH1283" s="1" t="str">
        <f aca="false">IF(AC1281="But Not Over",Y1278,"")</f>
        <v/>
      </c>
      <c r="AI1283" s="81" t="str">
        <f aca="false">IF(AC1281="But Not Over",VLOOKUP(AH1283,'CPI Data'!$A$19:$N$117,14),"")</f>
        <v/>
      </c>
    </row>
    <row r="1284" customFormat="false" ht="12" hidden="false" customHeight="false" outlineLevel="0" collapsed="false">
      <c r="A1284" s="91" t="n">
        <v>0.72</v>
      </c>
      <c r="B1284" s="92" t="n">
        <v>88000</v>
      </c>
      <c r="C1284" s="92" t="n">
        <v>100000</v>
      </c>
      <c r="D1284" s="95"/>
      <c r="E1284" s="91" t="n">
        <v>0.72</v>
      </c>
      <c r="F1284" s="92" t="n">
        <v>44000</v>
      </c>
      <c r="G1284" s="92" t="n">
        <v>50000</v>
      </c>
      <c r="H1284" s="102"/>
      <c r="I1284" s="91"/>
      <c r="J1284" s="92"/>
      <c r="K1284" s="92"/>
      <c r="L1284" s="104"/>
      <c r="M1284" s="91" t="n">
        <v>0.62</v>
      </c>
      <c r="N1284" s="92" t="n">
        <v>38000</v>
      </c>
      <c r="O1284" s="92" t="n">
        <v>44000</v>
      </c>
      <c r="S1284" s="91" t="n">
        <v>0.72</v>
      </c>
      <c r="T1284" s="79" t="n">
        <f aca="false">B1284*$AI$23/$AI$1270</f>
        <v>719013.238434164</v>
      </c>
      <c r="U1284" s="79" t="n">
        <f aca="false">C1284*$AI$23/$AI$1270</f>
        <v>817060.498220641</v>
      </c>
      <c r="V1284" s="84"/>
      <c r="W1284" s="91" t="n">
        <v>0.72</v>
      </c>
      <c r="X1284" s="79" t="n">
        <f aca="false">F1284*$AI$23/$AI$1270</f>
        <v>359506.619217082</v>
      </c>
      <c r="Y1284" s="79" t="n">
        <f aca="false">G1284*$AI$23/$AI$1270</f>
        <v>408530.24911032</v>
      </c>
      <c r="Z1284" s="80"/>
      <c r="AA1284" s="91"/>
      <c r="AD1284" s="105"/>
      <c r="AE1284" s="91" t="n">
        <v>0.62</v>
      </c>
      <c r="AF1284" s="79" t="n">
        <f aca="false">N1284*$AI$23/$AI$1270</f>
        <v>310482.989323843</v>
      </c>
      <c r="AG1284" s="79" t="n">
        <f aca="false">O1284*$AI$23/$AI$1270</f>
        <v>359506.619217082</v>
      </c>
      <c r="AH1284" s="1" t="str">
        <f aca="false">IF(AC1282="But Not Over",Y1279,"")</f>
        <v/>
      </c>
      <c r="AI1284" s="81" t="str">
        <f aca="false">IF(AC1282="But Not Over",VLOOKUP(AH1284,'CPI Data'!$A$19:$N$117,14),"")</f>
        <v/>
      </c>
    </row>
    <row r="1285" customFormat="false" ht="12" hidden="false" customHeight="false" outlineLevel="0" collapsed="false">
      <c r="A1285" s="91" t="n">
        <v>0.75</v>
      </c>
      <c r="B1285" s="92" t="n">
        <v>100000</v>
      </c>
      <c r="C1285" s="92" t="n">
        <v>120000</v>
      </c>
      <c r="E1285" s="91" t="n">
        <v>0.75</v>
      </c>
      <c r="F1285" s="92" t="n">
        <v>50000</v>
      </c>
      <c r="G1285" s="92" t="n">
        <v>60000</v>
      </c>
      <c r="H1285" s="64"/>
      <c r="I1285" s="91"/>
      <c r="J1285" s="92"/>
      <c r="K1285" s="92"/>
      <c r="L1285" s="97"/>
      <c r="M1285" s="91" t="n">
        <v>0.66</v>
      </c>
      <c r="N1285" s="92" t="n">
        <v>44000</v>
      </c>
      <c r="O1285" s="92" t="n">
        <v>50000</v>
      </c>
      <c r="S1285" s="91" t="n">
        <v>0.75</v>
      </c>
      <c r="T1285" s="79" t="n">
        <f aca="false">B1285*$AI$23/$AI$1270</f>
        <v>817060.498220641</v>
      </c>
      <c r="U1285" s="79" t="n">
        <f aca="false">C1285*$AI$23/$AI$1270</f>
        <v>980472.597864769</v>
      </c>
      <c r="W1285" s="91" t="n">
        <v>0.75</v>
      </c>
      <c r="X1285" s="79" t="n">
        <f aca="false">F1285*$AI$23/$AI$1270</f>
        <v>408530.24911032</v>
      </c>
      <c r="Y1285" s="79" t="n">
        <f aca="false">G1285*$AI$23/$AI$1270</f>
        <v>490236.298932384</v>
      </c>
      <c r="Z1285" s="80"/>
      <c r="AA1285" s="91"/>
      <c r="AD1285" s="98"/>
      <c r="AE1285" s="91" t="n">
        <v>0.66</v>
      </c>
      <c r="AF1285" s="79" t="n">
        <f aca="false">N1285*$AI$23/$AI$1270</f>
        <v>359506.619217082</v>
      </c>
      <c r="AG1285" s="79" t="n">
        <f aca="false">O1285*$AI$23/$AI$1270</f>
        <v>408530.24911032</v>
      </c>
      <c r="AH1285" s="1" t="str">
        <f aca="false">IF(AC1283="But Not Over",Y1280,"")</f>
        <v/>
      </c>
      <c r="AI1285" s="81" t="str">
        <f aca="false">IF(AC1283="But Not Over",VLOOKUP(AH1285,'CPI Data'!$A$19:$N$117,14),"")</f>
        <v/>
      </c>
    </row>
    <row r="1286" customFormat="false" ht="12" hidden="false" customHeight="false" outlineLevel="0" collapsed="false">
      <c r="A1286" s="91" t="n">
        <v>0.78</v>
      </c>
      <c r="B1286" s="92" t="n">
        <v>120000</v>
      </c>
      <c r="C1286" s="92" t="n">
        <v>140000</v>
      </c>
      <c r="E1286" s="91" t="n">
        <v>0.78</v>
      </c>
      <c r="F1286" s="92" t="n">
        <v>60000</v>
      </c>
      <c r="G1286" s="92" t="n">
        <v>70000</v>
      </c>
      <c r="H1286" s="64"/>
      <c r="I1286" s="91"/>
      <c r="J1286" s="92"/>
      <c r="K1286" s="92"/>
      <c r="L1286" s="97"/>
      <c r="M1286" s="91" t="n">
        <v>0.68</v>
      </c>
      <c r="N1286" s="92" t="n">
        <v>50000</v>
      </c>
      <c r="O1286" s="92" t="n">
        <v>60000</v>
      </c>
      <c r="S1286" s="91" t="n">
        <v>0.78</v>
      </c>
      <c r="T1286" s="79" t="n">
        <f aca="false">B1286*$AI$23/$AI$1270</f>
        <v>980472.597864769</v>
      </c>
      <c r="U1286" s="125" t="n">
        <f aca="false">C1286*$AI$23/$AI$1270</f>
        <v>1143884.6975089</v>
      </c>
      <c r="W1286" s="91" t="n">
        <v>0.78</v>
      </c>
      <c r="X1286" s="79" t="n">
        <f aca="false">F1286*$AI$23/$AI$1270</f>
        <v>490236.298932384</v>
      </c>
      <c r="Y1286" s="79" t="n">
        <f aca="false">G1286*$AI$23/$AI$1270</f>
        <v>571942.348754448</v>
      </c>
      <c r="Z1286" s="80"/>
      <c r="AA1286" s="91"/>
      <c r="AD1286" s="98"/>
      <c r="AE1286" s="91" t="n">
        <v>0.68</v>
      </c>
      <c r="AF1286" s="79" t="n">
        <f aca="false">N1286*$AI$23/$AI$1270</f>
        <v>408530.24911032</v>
      </c>
      <c r="AG1286" s="79" t="n">
        <f aca="false">O1286*$AI$23/$AI$1270</f>
        <v>490236.298932384</v>
      </c>
      <c r="AH1286" s="1" t="str">
        <f aca="false">IF(AC1284="But Not Over",Y1281,"")</f>
        <v/>
      </c>
      <c r="AI1286" s="81" t="str">
        <f aca="false">IF(AC1284="But Not Over",VLOOKUP(AH1286,'CPI Data'!$A$19:$N$117,14),"")</f>
        <v/>
      </c>
    </row>
    <row r="1287" customFormat="false" ht="12" hidden="false" customHeight="false" outlineLevel="0" collapsed="false">
      <c r="A1287" s="91" t="n">
        <v>0.81</v>
      </c>
      <c r="B1287" s="92" t="n">
        <v>140000</v>
      </c>
      <c r="C1287" s="92" t="n">
        <v>160000</v>
      </c>
      <c r="E1287" s="91" t="n">
        <v>0.81</v>
      </c>
      <c r="F1287" s="92" t="n">
        <v>70000</v>
      </c>
      <c r="G1287" s="92" t="n">
        <v>80000</v>
      </c>
      <c r="H1287" s="64"/>
      <c r="I1287" s="91"/>
      <c r="J1287" s="92"/>
      <c r="K1287" s="92"/>
      <c r="L1287" s="97"/>
      <c r="M1287" s="91" t="n">
        <v>0.71</v>
      </c>
      <c r="N1287" s="92" t="n">
        <v>60000</v>
      </c>
      <c r="O1287" s="92" t="n">
        <v>70000</v>
      </c>
      <c r="S1287" s="91" t="n">
        <v>0.81</v>
      </c>
      <c r="T1287" s="79" t="n">
        <f aca="false">B1287*$AI$23/$AI$1270</f>
        <v>1143884.6975089</v>
      </c>
      <c r="U1287" s="125" t="n">
        <f aca="false">C1287*$AI$23/$AI$1270</f>
        <v>1307296.79715303</v>
      </c>
      <c r="W1287" s="91" t="n">
        <v>0.81</v>
      </c>
      <c r="X1287" s="79" t="n">
        <f aca="false">F1287*$AI$23/$AI$1270</f>
        <v>571942.348754448</v>
      </c>
      <c r="Y1287" s="79" t="n">
        <f aca="false">G1287*$AI$23/$AI$1270</f>
        <v>653648.398576512</v>
      </c>
      <c r="Z1287" s="80"/>
      <c r="AA1287" s="91"/>
      <c r="AD1287" s="98"/>
      <c r="AE1287" s="91" t="n">
        <v>0.71</v>
      </c>
      <c r="AF1287" s="79" t="n">
        <f aca="false">N1287*$AI$23/$AI$1270</f>
        <v>490236.298932384</v>
      </c>
      <c r="AG1287" s="79" t="n">
        <f aca="false">O1287*$AI$23/$AI$1270</f>
        <v>571942.348754448</v>
      </c>
      <c r="AH1287" s="1" t="str">
        <f aca="false">IF(AC1285="But Not Over",Y1282,"")</f>
        <v/>
      </c>
      <c r="AI1287" s="81" t="str">
        <f aca="false">IF(AC1285="But Not Over",VLOOKUP(AH1287,'CPI Data'!$A$19:$N$117,14),"")</f>
        <v/>
      </c>
    </row>
    <row r="1288" customFormat="false" ht="12" hidden="false" customHeight="false" outlineLevel="0" collapsed="false">
      <c r="A1288" s="91" t="n">
        <v>0.84</v>
      </c>
      <c r="B1288" s="92" t="n">
        <v>160000</v>
      </c>
      <c r="C1288" s="92" t="n">
        <v>180000</v>
      </c>
      <c r="E1288" s="91" t="n">
        <v>0.84</v>
      </c>
      <c r="F1288" s="92" t="n">
        <v>80000</v>
      </c>
      <c r="G1288" s="92" t="n">
        <v>90000</v>
      </c>
      <c r="H1288" s="64"/>
      <c r="I1288" s="91"/>
      <c r="J1288" s="92"/>
      <c r="K1288" s="92"/>
      <c r="L1288" s="97"/>
      <c r="M1288" s="91" t="n">
        <v>0.74</v>
      </c>
      <c r="N1288" s="92" t="n">
        <v>70000</v>
      </c>
      <c r="O1288" s="92" t="n">
        <v>80000</v>
      </c>
      <c r="S1288" s="91" t="n">
        <v>0.84</v>
      </c>
      <c r="T1288" s="79" t="n">
        <f aca="false">B1288*$AI$23/$AI$1270</f>
        <v>1307296.79715303</v>
      </c>
      <c r="U1288" s="125" t="n">
        <f aca="false">C1288*$AI$23/$AI$1270</f>
        <v>1470708.89679715</v>
      </c>
      <c r="W1288" s="91" t="n">
        <v>0.84</v>
      </c>
      <c r="X1288" s="79" t="n">
        <f aca="false">F1288*$AI$23/$AI$1270</f>
        <v>653648.398576512</v>
      </c>
      <c r="Y1288" s="79" t="n">
        <f aca="false">G1288*$AI$23/$AI$1270</f>
        <v>735354.448398576</v>
      </c>
      <c r="Z1288" s="80"/>
      <c r="AA1288" s="91"/>
      <c r="AD1288" s="98"/>
      <c r="AE1288" s="91" t="n">
        <v>0.74</v>
      </c>
      <c r="AF1288" s="79" t="n">
        <f aca="false">N1288*$AI$23/$AI$1270</f>
        <v>571942.348754448</v>
      </c>
      <c r="AG1288" s="79" t="n">
        <f aca="false">O1288*$AI$23/$AI$1270</f>
        <v>653648.398576512</v>
      </c>
      <c r="AH1288" s="1" t="str">
        <f aca="false">IF(AC1286="But Not Over",Y1283,"")</f>
        <v/>
      </c>
      <c r="AI1288" s="81" t="str">
        <f aca="false">IF(AC1286="But Not Over",VLOOKUP(AH1288,'CPI Data'!$A$19:$N$117,14),"")</f>
        <v/>
      </c>
    </row>
    <row r="1289" customFormat="false" ht="12" hidden="false" customHeight="false" outlineLevel="0" collapsed="false">
      <c r="A1289" s="91" t="n">
        <v>0.87</v>
      </c>
      <c r="B1289" s="92" t="n">
        <v>180000</v>
      </c>
      <c r="C1289" s="92" t="n">
        <v>200000</v>
      </c>
      <c r="E1289" s="91" t="n">
        <v>0.87</v>
      </c>
      <c r="F1289" s="92" t="n">
        <v>90000</v>
      </c>
      <c r="G1289" s="92" t="n">
        <v>100000</v>
      </c>
      <c r="H1289" s="64"/>
      <c r="I1289" s="91"/>
      <c r="J1289" s="92"/>
      <c r="K1289" s="92"/>
      <c r="L1289" s="97"/>
      <c r="M1289" s="91" t="n">
        <v>0.76</v>
      </c>
      <c r="N1289" s="92" t="n">
        <v>80000</v>
      </c>
      <c r="O1289" s="92" t="n">
        <v>90000</v>
      </c>
      <c r="S1289" s="91" t="n">
        <v>0.87</v>
      </c>
      <c r="T1289" s="79" t="n">
        <f aca="false">B1289*$AI$23/$AI$1270</f>
        <v>1470708.89679715</v>
      </c>
      <c r="U1289" s="125" t="n">
        <f aca="false">C1289*$AI$23/$AI$1270</f>
        <v>1634120.99644128</v>
      </c>
      <c r="W1289" s="91" t="n">
        <v>0.87</v>
      </c>
      <c r="X1289" s="79" t="n">
        <f aca="false">F1289*$AI$23/$AI$1270</f>
        <v>735354.448398576</v>
      </c>
      <c r="Y1289" s="79" t="n">
        <f aca="false">G1289*$AI$23/$AI$1270</f>
        <v>817060.498220641</v>
      </c>
      <c r="Z1289" s="80"/>
      <c r="AA1289" s="91"/>
      <c r="AD1289" s="98"/>
      <c r="AE1289" s="91" t="n">
        <v>0.76</v>
      </c>
      <c r="AF1289" s="79" t="n">
        <f aca="false">N1289*$AI$23/$AI$1270</f>
        <v>653648.398576512</v>
      </c>
      <c r="AG1289" s="79" t="n">
        <f aca="false">O1289*$AI$23/$AI$1270</f>
        <v>735354.448398576</v>
      </c>
      <c r="AH1289" s="1" t="str">
        <f aca="false">IF(AC1287="But Not Over",Y1284,"")</f>
        <v/>
      </c>
      <c r="AI1289" s="81" t="str">
        <f aca="false">IF(AC1287="But Not Over",VLOOKUP(AH1289,'CPI Data'!$A$19:$N$117,14),"")</f>
        <v/>
      </c>
    </row>
    <row r="1290" customFormat="false" ht="12" hidden="false" customHeight="false" outlineLevel="0" collapsed="false">
      <c r="A1290" s="91" t="n">
        <v>0.89</v>
      </c>
      <c r="B1290" s="92" t="n">
        <v>200000</v>
      </c>
      <c r="C1290" s="92" t="n">
        <v>300000</v>
      </c>
      <c r="E1290" s="91" t="n">
        <v>0.89</v>
      </c>
      <c r="F1290" s="92" t="n">
        <v>100000</v>
      </c>
      <c r="G1290" s="92" t="n">
        <v>150000</v>
      </c>
      <c r="H1290" s="64"/>
      <c r="I1290" s="91"/>
      <c r="J1290" s="92"/>
      <c r="K1290" s="92"/>
      <c r="L1290" s="97"/>
      <c r="M1290" s="91" t="n">
        <v>0.8</v>
      </c>
      <c r="N1290" s="92" t="n">
        <v>90000</v>
      </c>
      <c r="O1290" s="92" t="n">
        <v>100000</v>
      </c>
      <c r="S1290" s="91" t="n">
        <v>0.89</v>
      </c>
      <c r="T1290" s="79" t="n">
        <f aca="false">B1290*$AI$23/$AI$1270</f>
        <v>1634120.99644128</v>
      </c>
      <c r="U1290" s="125" t="n">
        <f aca="false">C1290*$AI$23/$AI$1270</f>
        <v>2451181.49466192</v>
      </c>
      <c r="W1290" s="91" t="n">
        <v>0.89</v>
      </c>
      <c r="X1290" s="79" t="n">
        <f aca="false">F1290*$AI$23/$AI$1270</f>
        <v>817060.498220641</v>
      </c>
      <c r="Y1290" s="79" t="n">
        <f aca="false">G1290*$AI$23/$AI$1270</f>
        <v>1225590.74733096</v>
      </c>
      <c r="Z1290" s="80"/>
      <c r="AA1290" s="91"/>
      <c r="AD1290" s="98"/>
      <c r="AE1290" s="91" t="n">
        <v>0.8</v>
      </c>
      <c r="AF1290" s="79" t="n">
        <f aca="false">N1290*$AI$23/$AI$1270</f>
        <v>735354.448398576</v>
      </c>
      <c r="AG1290" s="79" t="n">
        <f aca="false">O1290*$AI$23/$AI$1270</f>
        <v>817060.498220641</v>
      </c>
      <c r="AH1290" s="1" t="str">
        <f aca="false">IF(AC1288="But Not Over",Y1285,"")</f>
        <v/>
      </c>
      <c r="AI1290" s="81" t="str">
        <f aca="false">IF(AC1288="But Not Over",VLOOKUP(AH1290,'CPI Data'!$A$19:$N$117,14),"")</f>
        <v/>
      </c>
    </row>
    <row r="1291" customFormat="false" ht="12" hidden="false" customHeight="false" outlineLevel="0" collapsed="false">
      <c r="A1291" s="91" t="n">
        <v>0.9</v>
      </c>
      <c r="B1291" s="92" t="n">
        <v>300000</v>
      </c>
      <c r="C1291" s="92" t="n">
        <v>400000</v>
      </c>
      <c r="E1291" s="91" t="n">
        <v>0.9</v>
      </c>
      <c r="F1291" s="92" t="n">
        <v>150000</v>
      </c>
      <c r="G1291" s="92" t="n">
        <v>200000</v>
      </c>
      <c r="H1291" s="64"/>
      <c r="I1291" s="91"/>
      <c r="J1291" s="92"/>
      <c r="K1291" s="92"/>
      <c r="L1291" s="97"/>
      <c r="M1291" s="91" t="n">
        <v>0.83</v>
      </c>
      <c r="N1291" s="92" t="n">
        <v>100000</v>
      </c>
      <c r="O1291" s="92" t="n">
        <v>150000</v>
      </c>
      <c r="S1291" s="91" t="n">
        <v>0.9</v>
      </c>
      <c r="T1291" s="79" t="n">
        <f aca="false">B1291*$AI$23/$AI$1270</f>
        <v>2451181.49466192</v>
      </c>
      <c r="U1291" s="125" t="n">
        <f aca="false">C1291*$AI$23/$AI$1270</f>
        <v>3268241.99288256</v>
      </c>
      <c r="W1291" s="91" t="n">
        <v>0.9</v>
      </c>
      <c r="X1291" s="79" t="n">
        <f aca="false">F1291*$AI$23/$AI$1270</f>
        <v>1225590.74733096</v>
      </c>
      <c r="Y1291" s="79" t="n">
        <f aca="false">G1291*$AI$23/$AI$1270</f>
        <v>1634120.99644128</v>
      </c>
      <c r="Z1291" s="80"/>
      <c r="AA1291" s="91"/>
      <c r="AD1291" s="98"/>
      <c r="AE1291" s="91" t="n">
        <v>0.83</v>
      </c>
      <c r="AF1291" s="79" t="n">
        <f aca="false">N1291*$AI$23/$AI$1270</f>
        <v>817060.498220641</v>
      </c>
      <c r="AG1291" s="79" t="n">
        <f aca="false">O1291*$AI$23/$AI$1270</f>
        <v>1225590.74733096</v>
      </c>
      <c r="AH1291" s="1" t="str">
        <f aca="false">IF(AC1289="But Not Over",Y1286,"")</f>
        <v/>
      </c>
      <c r="AI1291" s="81" t="str">
        <f aca="false">IF(AC1289="But Not Over",VLOOKUP(AH1291,'CPI Data'!$A$19:$N$117,14),"")</f>
        <v/>
      </c>
    </row>
    <row r="1292" customFormat="false" ht="12" hidden="false" customHeight="false" outlineLevel="0" collapsed="false">
      <c r="A1292" s="91" t="n">
        <v>0.91</v>
      </c>
      <c r="B1292" s="92" t="n">
        <v>400000</v>
      </c>
      <c r="C1292" s="95" t="s">
        <v>18</v>
      </c>
      <c r="E1292" s="91" t="n">
        <v>0.91</v>
      </c>
      <c r="F1292" s="92" t="n">
        <v>200000</v>
      </c>
      <c r="G1292" s="95" t="s">
        <v>18</v>
      </c>
      <c r="H1292" s="64"/>
      <c r="I1292" s="91"/>
      <c r="J1292" s="92"/>
      <c r="K1292" s="92"/>
      <c r="L1292" s="97"/>
      <c r="M1292" s="91" t="n">
        <v>0.87</v>
      </c>
      <c r="N1292" s="92" t="n">
        <v>150000</v>
      </c>
      <c r="O1292" s="92" t="n">
        <v>200000</v>
      </c>
      <c r="S1292" s="91" t="n">
        <v>0.91</v>
      </c>
      <c r="T1292" s="79" t="n">
        <f aca="false">B1292*$AI$23/$AI$1270</f>
        <v>3268241.99288256</v>
      </c>
      <c r="U1292" s="79" t="s">
        <v>18</v>
      </c>
      <c r="W1292" s="91" t="n">
        <v>0.91</v>
      </c>
      <c r="X1292" s="79" t="n">
        <f aca="false">F1292*$AI$23/$AI$1270</f>
        <v>1634120.99644128</v>
      </c>
      <c r="Y1292" s="79" t="s">
        <v>18</v>
      </c>
      <c r="Z1292" s="80"/>
      <c r="AA1292" s="91"/>
      <c r="AD1292" s="98"/>
      <c r="AE1292" s="91" t="n">
        <v>0.87</v>
      </c>
      <c r="AF1292" s="125" t="n">
        <f aca="false">N1292*$AI$23/$AI$1270</f>
        <v>1225590.74733096</v>
      </c>
      <c r="AG1292" s="79" t="n">
        <f aca="false">O1292*$AI$23/$AI$1270</f>
        <v>1634120.99644128</v>
      </c>
      <c r="AH1292" s="1" t="str">
        <f aca="false">IF(AC1290="But Not Over",Y1287,"")</f>
        <v/>
      </c>
      <c r="AI1292" s="81" t="str">
        <f aca="false">IF(AC1290="But Not Over",VLOOKUP(AH1292,'CPI Data'!$A$19:$N$117,14),"")</f>
        <v/>
      </c>
    </row>
    <row r="1293" customFormat="false" ht="12" hidden="false" customHeight="false" outlineLevel="0" collapsed="false">
      <c r="A1293" s="91"/>
      <c r="B1293" s="92"/>
      <c r="C1293" s="92"/>
      <c r="E1293" s="91"/>
      <c r="F1293" s="92"/>
      <c r="G1293" s="92"/>
      <c r="H1293" s="64"/>
      <c r="I1293" s="91"/>
      <c r="J1293" s="92"/>
      <c r="K1293" s="92"/>
      <c r="L1293" s="97"/>
      <c r="M1293" s="91" t="n">
        <v>0.9</v>
      </c>
      <c r="N1293" s="92" t="n">
        <v>200000</v>
      </c>
      <c r="O1293" s="92" t="n">
        <v>300000</v>
      </c>
      <c r="S1293" s="91"/>
      <c r="W1293" s="91"/>
      <c r="Z1293" s="80"/>
      <c r="AA1293" s="91"/>
      <c r="AD1293" s="98"/>
      <c r="AE1293" s="91" t="n">
        <v>0.9</v>
      </c>
      <c r="AF1293" s="125" t="n">
        <f aca="false">N1293*$AI$23/$AI$1270</f>
        <v>1634120.99644128</v>
      </c>
      <c r="AG1293" s="79" t="n">
        <f aca="false">O1293*$AI$23/$AI$1270</f>
        <v>2451181.49466192</v>
      </c>
      <c r="AH1293" s="1" t="str">
        <f aca="false">IF(AC1291="But Not Over",Y1288,"")</f>
        <v/>
      </c>
      <c r="AI1293" s="81" t="str">
        <f aca="false">IF(AC1291="But Not Over",VLOOKUP(AH1293,'CPI Data'!$A$19:$N$117,14),"")</f>
        <v/>
      </c>
    </row>
    <row r="1294" customFormat="false" ht="12" hidden="false" customHeight="false" outlineLevel="0" collapsed="false">
      <c r="A1294" s="91"/>
      <c r="B1294" s="92"/>
      <c r="C1294" s="95"/>
      <c r="E1294" s="91"/>
      <c r="F1294" s="92"/>
      <c r="G1294" s="95"/>
      <c r="H1294" s="64"/>
      <c r="I1294" s="91"/>
      <c r="J1294" s="92"/>
      <c r="K1294" s="95"/>
      <c r="L1294" s="97"/>
      <c r="M1294" s="91" t="n">
        <v>0.91</v>
      </c>
      <c r="N1294" s="92" t="n">
        <v>300000</v>
      </c>
      <c r="O1294" s="95" t="s">
        <v>18</v>
      </c>
      <c r="S1294" s="91"/>
      <c r="U1294" s="79"/>
      <c r="W1294" s="91"/>
      <c r="Y1294" s="79"/>
      <c r="Z1294" s="80"/>
      <c r="AA1294" s="91"/>
      <c r="AC1294" s="79"/>
      <c r="AD1294" s="98"/>
      <c r="AE1294" s="91" t="n">
        <v>0.91</v>
      </c>
      <c r="AF1294" s="125" t="n">
        <f aca="false">N1294*$AI$23/$AI$1270</f>
        <v>2451181.49466192</v>
      </c>
      <c r="AG1294" s="79" t="s">
        <v>18</v>
      </c>
      <c r="AH1294" s="1" t="str">
        <f aca="false">IF(AC1292="But Not Over",Y1289,"")</f>
        <v/>
      </c>
      <c r="AI1294" s="81" t="str">
        <f aca="false">IF(AC1292="But Not Over",VLOOKUP(AH1294,'CPI Data'!$A$19:$N$117,14),"")</f>
        <v/>
      </c>
    </row>
    <row r="1295" customFormat="false" ht="12" hidden="false" customHeight="false" outlineLevel="0" collapsed="false">
      <c r="A1295" s="122" t="s">
        <v>44</v>
      </c>
      <c r="E1295" s="64"/>
      <c r="H1295" s="64"/>
      <c r="I1295" s="64"/>
      <c r="L1295" s="97"/>
      <c r="M1295" s="91"/>
      <c r="N1295" s="92"/>
      <c r="O1295" s="95"/>
      <c r="S1295" s="122" t="s">
        <v>44</v>
      </c>
      <c r="W1295" s="64"/>
      <c r="Z1295" s="80"/>
      <c r="AA1295" s="64"/>
      <c r="AD1295" s="98"/>
      <c r="AE1295" s="91"/>
      <c r="AG1295" s="79"/>
      <c r="AH1295" s="1" t="str">
        <f aca="false">IF(AC1293="But Not Over",Y1290,"")</f>
        <v/>
      </c>
      <c r="AI1295" s="81" t="str">
        <f aca="false">IF(AC1293="But Not Over",VLOOKUP(AH1295,'CPI Data'!$A$19:$N$117,14),"")</f>
        <v/>
      </c>
    </row>
    <row r="1296" customFormat="false" ht="12" hidden="false" customHeight="false" outlineLevel="0" collapsed="false">
      <c r="A1296" s="64"/>
      <c r="E1296" s="64"/>
      <c r="H1296" s="64"/>
      <c r="I1296" s="64"/>
      <c r="L1296" s="97"/>
      <c r="M1296" s="64"/>
      <c r="S1296" s="64"/>
      <c r="W1296" s="64"/>
      <c r="Z1296" s="80"/>
      <c r="AA1296" s="64"/>
      <c r="AD1296" s="98"/>
      <c r="AE1296" s="64"/>
      <c r="AH1296" s="1" t="str">
        <f aca="false">IF(AC1294="But Not Over",Y1291,"")</f>
        <v/>
      </c>
      <c r="AI1296" s="81" t="str">
        <f aca="false">IF(AC1294="But Not Over",VLOOKUP(AH1296,'CPI Data'!$A$19:$N$117,14),"")</f>
        <v/>
      </c>
    </row>
    <row r="1297" customFormat="false" ht="12.75" hidden="false" customHeight="false" outlineLevel="0" collapsed="false">
      <c r="A1297" s="64"/>
      <c r="B1297" s="74"/>
      <c r="C1297" s="43" t="s">
        <v>7</v>
      </c>
      <c r="E1297" s="64"/>
      <c r="G1297" s="75" t="n">
        <v>1956</v>
      </c>
      <c r="H1297" s="75"/>
      <c r="I1297" s="75"/>
      <c r="J1297" s="74"/>
      <c r="L1297" s="97"/>
      <c r="M1297" s="64"/>
      <c r="N1297" s="74"/>
      <c r="S1297" s="64"/>
      <c r="T1297" s="77"/>
      <c r="U1297" s="69" t="s">
        <v>21</v>
      </c>
      <c r="W1297" s="64"/>
      <c r="Y1297" s="75" t="n">
        <v>1956</v>
      </c>
      <c r="Z1297" s="75"/>
      <c r="AA1297" s="75"/>
      <c r="AB1297" s="46" t="str">
        <f aca="false">CONCATENATE("CPI: ",AI1302)</f>
        <v>CPI: 27.2</v>
      </c>
      <c r="AD1297" s="98"/>
      <c r="AE1297" s="64"/>
      <c r="AF1297" s="77"/>
      <c r="AH1297" s="1" t="str">
        <f aca="false">IF(AC1295="But Not Over",Y1292,"")</f>
        <v/>
      </c>
      <c r="AI1297" s="81" t="str">
        <f aca="false">IF(AC1295="But Not Over",VLOOKUP(AH1297,'CPI Data'!$A$19:$N$117,14),"")</f>
        <v/>
      </c>
    </row>
    <row r="1298" customFormat="false" ht="12" hidden="false" customHeight="false" outlineLevel="0" collapsed="false">
      <c r="A1298" s="49"/>
      <c r="B1298" s="49" t="s">
        <v>8</v>
      </c>
      <c r="C1298" s="50"/>
      <c r="D1298" s="50"/>
      <c r="E1298" s="49"/>
      <c r="F1298" s="49" t="s">
        <v>9</v>
      </c>
      <c r="G1298" s="50"/>
      <c r="H1298" s="49"/>
      <c r="I1298" s="49"/>
      <c r="J1298" s="49" t="s">
        <v>10</v>
      </c>
      <c r="K1298" s="48"/>
      <c r="L1298" s="48"/>
      <c r="M1298" s="48"/>
      <c r="N1298" s="49" t="s">
        <v>11</v>
      </c>
      <c r="O1298" s="50"/>
      <c r="S1298" s="49"/>
      <c r="T1298" s="51" t="s">
        <v>8</v>
      </c>
      <c r="U1298" s="99"/>
      <c r="V1298" s="53"/>
      <c r="W1298" s="49"/>
      <c r="X1298" s="51" t="s">
        <v>9</v>
      </c>
      <c r="Y1298" s="99"/>
      <c r="Z1298" s="54"/>
      <c r="AA1298" s="49"/>
      <c r="AB1298" s="51" t="s">
        <v>10</v>
      </c>
      <c r="AC1298" s="52"/>
      <c r="AD1298" s="55"/>
      <c r="AE1298" s="48"/>
      <c r="AF1298" s="51" t="s">
        <v>11</v>
      </c>
      <c r="AG1298" s="99"/>
      <c r="AH1298" s="1" t="str">
        <f aca="false">IF(AC1296="But Not Over",Y1293,"")</f>
        <v/>
      </c>
      <c r="AI1298" s="81" t="str">
        <f aca="false">IF(AC1296="But Not Over",VLOOKUP(AH1298,'CPI Data'!$A$19:$N$117,14),"")</f>
        <v/>
      </c>
    </row>
    <row r="1299" customFormat="false" ht="12" hidden="false" customHeight="false" outlineLevel="0" collapsed="false">
      <c r="A1299" s="56" t="s">
        <v>12</v>
      </c>
      <c r="B1299" s="57" t="s">
        <v>13</v>
      </c>
      <c r="C1299" s="57"/>
      <c r="D1299" s="100"/>
      <c r="E1299" s="56" t="s">
        <v>12</v>
      </c>
      <c r="F1299" s="57" t="s">
        <v>13</v>
      </c>
      <c r="G1299" s="57"/>
      <c r="H1299" s="100"/>
      <c r="I1299" s="56" t="s">
        <v>12</v>
      </c>
      <c r="J1299" s="57" t="s">
        <v>13</v>
      </c>
      <c r="K1299" s="57"/>
      <c r="L1299" s="106"/>
      <c r="M1299" s="56" t="s">
        <v>12</v>
      </c>
      <c r="N1299" s="57" t="s">
        <v>13</v>
      </c>
      <c r="O1299" s="57"/>
      <c r="S1299" s="56" t="s">
        <v>12</v>
      </c>
      <c r="T1299" s="58" t="s">
        <v>13</v>
      </c>
      <c r="U1299" s="58"/>
      <c r="V1299" s="101"/>
      <c r="W1299" s="56" t="s">
        <v>12</v>
      </c>
      <c r="X1299" s="58" t="s">
        <v>13</v>
      </c>
      <c r="Y1299" s="58"/>
      <c r="Z1299" s="101"/>
      <c r="AA1299" s="56" t="s">
        <v>12</v>
      </c>
      <c r="AB1299" s="58" t="s">
        <v>13</v>
      </c>
      <c r="AC1299" s="58"/>
      <c r="AD1299" s="107"/>
      <c r="AE1299" s="56" t="s">
        <v>12</v>
      </c>
      <c r="AF1299" s="58" t="s">
        <v>13</v>
      </c>
      <c r="AG1299" s="58"/>
      <c r="AH1299" s="1" t="str">
        <f aca="false">IF(AC1297="But Not Over",Y1294,"")</f>
        <v/>
      </c>
      <c r="AI1299" s="81" t="str">
        <f aca="false">IF(AC1297="But Not Over",VLOOKUP(AH1299,'CPI Data'!$A$19:$N$117,14),"")</f>
        <v/>
      </c>
    </row>
    <row r="1300" customFormat="false" ht="12" hidden="false" customHeight="false" outlineLevel="0" collapsed="false">
      <c r="A1300" s="59" t="s">
        <v>14</v>
      </c>
      <c r="B1300" s="60" t="s">
        <v>15</v>
      </c>
      <c r="C1300" s="60" t="s">
        <v>16</v>
      </c>
      <c r="D1300" s="100"/>
      <c r="E1300" s="59" t="s">
        <v>14</v>
      </c>
      <c r="F1300" s="60" t="s">
        <v>15</v>
      </c>
      <c r="G1300" s="60" t="s">
        <v>16</v>
      </c>
      <c r="H1300" s="100"/>
      <c r="I1300" s="59" t="s">
        <v>14</v>
      </c>
      <c r="J1300" s="60" t="s">
        <v>15</v>
      </c>
      <c r="K1300" s="60" t="s">
        <v>16</v>
      </c>
      <c r="L1300" s="106"/>
      <c r="M1300" s="59" t="s">
        <v>14</v>
      </c>
      <c r="N1300" s="60" t="s">
        <v>15</v>
      </c>
      <c r="O1300" s="60" t="s">
        <v>16</v>
      </c>
      <c r="S1300" s="59" t="s">
        <v>14</v>
      </c>
      <c r="T1300" s="61" t="s">
        <v>15</v>
      </c>
      <c r="U1300" s="61" t="s">
        <v>16</v>
      </c>
      <c r="V1300" s="101"/>
      <c r="W1300" s="59" t="s">
        <v>14</v>
      </c>
      <c r="X1300" s="61" t="s">
        <v>15</v>
      </c>
      <c r="Y1300" s="61" t="s">
        <v>16</v>
      </c>
      <c r="Z1300" s="101"/>
      <c r="AA1300" s="59" t="s">
        <v>14</v>
      </c>
      <c r="AB1300" s="61" t="s">
        <v>15</v>
      </c>
      <c r="AC1300" s="61" t="s">
        <v>16</v>
      </c>
      <c r="AD1300" s="107"/>
      <c r="AE1300" s="59" t="s">
        <v>14</v>
      </c>
      <c r="AF1300" s="61" t="s">
        <v>15</v>
      </c>
      <c r="AG1300" s="61" t="s">
        <v>16</v>
      </c>
      <c r="AH1300" s="1" t="str">
        <f aca="false">IF(AC1298="But Not Over",Y1295,"")</f>
        <v/>
      </c>
      <c r="AI1300" s="81" t="str">
        <f aca="false">IF(AC1298="But Not Over",VLOOKUP(AH1300,'CPI Data'!$A$19:$N$117,14),"")</f>
        <v/>
      </c>
    </row>
    <row r="1301" customFormat="false" ht="12" hidden="false" customHeight="false" outlineLevel="0" collapsed="false">
      <c r="A1301" s="91" t="n">
        <v>0.2</v>
      </c>
      <c r="B1301" s="95" t="n">
        <v>0</v>
      </c>
      <c r="C1301" s="95" t="n">
        <v>4000</v>
      </c>
      <c r="D1301" s="95"/>
      <c r="E1301" s="91" t="n">
        <v>0.2</v>
      </c>
      <c r="F1301" s="95" t="n">
        <v>0</v>
      </c>
      <c r="G1301" s="95" t="n">
        <v>2000</v>
      </c>
      <c r="H1301" s="102"/>
      <c r="I1301" s="91"/>
      <c r="J1301" s="95"/>
      <c r="K1301" s="95"/>
      <c r="L1301" s="104"/>
      <c r="M1301" s="91" t="n">
        <v>0.2</v>
      </c>
      <c r="N1301" s="95" t="n">
        <v>0</v>
      </c>
      <c r="O1301" s="95" t="n">
        <v>2000</v>
      </c>
      <c r="S1301" s="91" t="n">
        <v>0.2</v>
      </c>
      <c r="T1301" s="79" t="n">
        <f aca="false">B1301*$AI$23/$AI$1302</f>
        <v>0</v>
      </c>
      <c r="U1301" s="79" t="n">
        <f aca="false">C1301*$AI$23/$AI$1302</f>
        <v>33763.8235294118</v>
      </c>
      <c r="V1301" s="84" t="n">
        <f aca="false">D1301*$AI$23/$AI$1302</f>
        <v>0</v>
      </c>
      <c r="W1301" s="91" t="n">
        <v>0.2</v>
      </c>
      <c r="X1301" s="79" t="n">
        <f aca="false">F1301*$AI$23/$AI$1302</f>
        <v>0</v>
      </c>
      <c r="Y1301" s="79" t="n">
        <f aca="false">G1301*$AI$23/$AI$1302</f>
        <v>16881.9117647059</v>
      </c>
      <c r="Z1301" s="84" t="n">
        <f aca="false">H1301*$AI$23/$AI$1302</f>
        <v>0</v>
      </c>
      <c r="AA1301" s="79"/>
      <c r="AB1301" s="79"/>
      <c r="AC1301" s="79"/>
      <c r="AD1301" s="84" t="n">
        <f aca="false">L1301*$AI$23/$AI$1302</f>
        <v>0</v>
      </c>
      <c r="AE1301" s="91" t="n">
        <v>0.2</v>
      </c>
      <c r="AF1301" s="79" t="n">
        <f aca="false">N1301*$AI$23/$AI$1302</f>
        <v>0</v>
      </c>
      <c r="AG1301" s="79" t="n">
        <f aca="false">O1301*$AI$23/$AI$1302</f>
        <v>16881.9117647059</v>
      </c>
      <c r="AH1301" s="1" t="str">
        <f aca="false">IF(AC1299="But Not Over",Y1296,"")</f>
        <v/>
      </c>
      <c r="AI1301" s="81" t="str">
        <f aca="false">IF(AC1299="But Not Over",VLOOKUP(AH1301,'CPI Data'!$A$19:$N$117,14),"")</f>
        <v/>
      </c>
    </row>
    <row r="1302" customFormat="false" ht="12" hidden="false" customHeight="false" outlineLevel="0" collapsed="false">
      <c r="A1302" s="91" t="n">
        <v>0.22</v>
      </c>
      <c r="B1302" s="95" t="n">
        <v>4000</v>
      </c>
      <c r="C1302" s="95" t="n">
        <v>8000</v>
      </c>
      <c r="D1302" s="95"/>
      <c r="E1302" s="91" t="n">
        <v>0.22</v>
      </c>
      <c r="F1302" s="95" t="n">
        <v>2000</v>
      </c>
      <c r="G1302" s="95" t="n">
        <v>4000</v>
      </c>
      <c r="H1302" s="102"/>
      <c r="I1302" s="91"/>
      <c r="J1302" s="126" t="s">
        <v>39</v>
      </c>
      <c r="K1302" s="95"/>
      <c r="L1302" s="104"/>
      <c r="M1302" s="91" t="n">
        <v>0.21</v>
      </c>
      <c r="N1302" s="95" t="n">
        <v>2000</v>
      </c>
      <c r="O1302" s="95" t="n">
        <v>4000</v>
      </c>
      <c r="S1302" s="91" t="n">
        <v>0.22</v>
      </c>
      <c r="T1302" s="79" t="n">
        <f aca="false">B1302*$AI$23/$AI$1302</f>
        <v>33763.8235294118</v>
      </c>
      <c r="U1302" s="79" t="n">
        <f aca="false">C1302*$AI$23/$AI$1302</f>
        <v>67527.6470588235</v>
      </c>
      <c r="V1302" s="84"/>
      <c r="W1302" s="91" t="n">
        <v>0.22</v>
      </c>
      <c r="X1302" s="79" t="n">
        <f aca="false">F1302*$AI$23/$AI$1302</f>
        <v>16881.9117647059</v>
      </c>
      <c r="Y1302" s="79" t="n">
        <f aca="false">G1302*$AI$23/$AI$1302</f>
        <v>33763.8235294118</v>
      </c>
      <c r="Z1302" s="80"/>
      <c r="AA1302" s="91"/>
      <c r="AB1302" s="77" t="s">
        <v>39</v>
      </c>
      <c r="AC1302" s="79"/>
      <c r="AD1302" s="105"/>
      <c r="AE1302" s="91" t="n">
        <v>0.21</v>
      </c>
      <c r="AF1302" s="79" t="n">
        <f aca="false">N1302*$AI$23/$AI$1302</f>
        <v>16881.9117647059</v>
      </c>
      <c r="AG1302" s="79" t="n">
        <f aca="false">O1302*$AI$23/$AI$1302</f>
        <v>33763.8235294118</v>
      </c>
      <c r="AH1302" s="1" t="n">
        <f aca="false">IF(AC1300="But Not Over",Y1297,"")</f>
        <v>1956</v>
      </c>
      <c r="AI1302" s="81" t="n">
        <f aca="false">IF(AC1300="But Not Over",VLOOKUP(AH1302,'CPI Data'!$A$19:$N$117,14),"")</f>
        <v>27.2</v>
      </c>
    </row>
    <row r="1303" customFormat="false" ht="12" hidden="false" customHeight="false" outlineLevel="0" collapsed="false">
      <c r="A1303" s="91" t="n">
        <v>0.26</v>
      </c>
      <c r="B1303" s="95" t="n">
        <v>8000</v>
      </c>
      <c r="C1303" s="95" t="n">
        <v>12000</v>
      </c>
      <c r="D1303" s="95"/>
      <c r="E1303" s="91" t="n">
        <v>0.26</v>
      </c>
      <c r="F1303" s="95" t="n">
        <v>4000</v>
      </c>
      <c r="G1303" s="95" t="n">
        <v>6000</v>
      </c>
      <c r="H1303" s="102"/>
      <c r="I1303" s="91"/>
      <c r="J1303" s="126" t="s">
        <v>9</v>
      </c>
      <c r="K1303" s="95"/>
      <c r="L1303" s="104"/>
      <c r="M1303" s="91" t="n">
        <v>0.24</v>
      </c>
      <c r="N1303" s="95" t="n">
        <v>4000</v>
      </c>
      <c r="O1303" s="95" t="n">
        <v>6000</v>
      </c>
      <c r="S1303" s="91" t="n">
        <v>0.26</v>
      </c>
      <c r="T1303" s="79" t="n">
        <f aca="false">B1303*$AI$23/$AI$1302</f>
        <v>67527.6470588235</v>
      </c>
      <c r="U1303" s="79" t="n">
        <f aca="false">C1303*$AI$23/$AI$1302</f>
        <v>101291.470588235</v>
      </c>
      <c r="V1303" s="84"/>
      <c r="W1303" s="91" t="n">
        <v>0.26</v>
      </c>
      <c r="X1303" s="79" t="n">
        <f aca="false">F1303*$AI$23/$AI$1302</f>
        <v>33763.8235294118</v>
      </c>
      <c r="Y1303" s="79" t="n">
        <f aca="false">G1303*$AI$23/$AI$1302</f>
        <v>50645.7352941177</v>
      </c>
      <c r="Z1303" s="80"/>
      <c r="AA1303" s="91"/>
      <c r="AB1303" s="77" t="s">
        <v>9</v>
      </c>
      <c r="AC1303" s="79"/>
      <c r="AD1303" s="105"/>
      <c r="AE1303" s="91" t="n">
        <v>0.24</v>
      </c>
      <c r="AF1303" s="79" t="n">
        <f aca="false">N1303*$AI$23/$AI$1302</f>
        <v>33763.8235294118</v>
      </c>
      <c r="AG1303" s="79" t="n">
        <f aca="false">O1303*$AI$23/$AI$1302</f>
        <v>50645.7352941177</v>
      </c>
      <c r="AH1303" s="1" t="str">
        <f aca="false">IF(AC1301="But Not Over",Y1298,"")</f>
        <v/>
      </c>
      <c r="AI1303" s="81" t="str">
        <f aca="false">IF(AC1301="But Not Over",VLOOKUP(AH1303,'CPI Data'!$A$19:$N$117,14),"")</f>
        <v/>
      </c>
    </row>
    <row r="1304" customFormat="false" ht="12" hidden="false" customHeight="false" outlineLevel="0" collapsed="false">
      <c r="A1304" s="91" t="n">
        <v>0.3</v>
      </c>
      <c r="B1304" s="95" t="n">
        <v>12000</v>
      </c>
      <c r="C1304" s="95" t="n">
        <v>16000</v>
      </c>
      <c r="D1304" s="95"/>
      <c r="E1304" s="91" t="n">
        <v>0.3</v>
      </c>
      <c r="F1304" s="95" t="n">
        <v>6000</v>
      </c>
      <c r="G1304" s="95" t="n">
        <v>8000</v>
      </c>
      <c r="H1304" s="102"/>
      <c r="I1304" s="91"/>
      <c r="J1304" s="95"/>
      <c r="K1304" s="95"/>
      <c r="L1304" s="104"/>
      <c r="M1304" s="91" t="n">
        <v>0.26</v>
      </c>
      <c r="N1304" s="95" t="n">
        <v>6000</v>
      </c>
      <c r="O1304" s="95" t="n">
        <v>8000</v>
      </c>
      <c r="S1304" s="91" t="n">
        <v>0.3</v>
      </c>
      <c r="T1304" s="79" t="n">
        <f aca="false">B1304*$AI$23/$AI$1302</f>
        <v>101291.470588235</v>
      </c>
      <c r="U1304" s="79" t="n">
        <f aca="false">C1304*$AI$23/$AI$1302</f>
        <v>135055.294117647</v>
      </c>
      <c r="V1304" s="84"/>
      <c r="W1304" s="91" t="n">
        <v>0.3</v>
      </c>
      <c r="X1304" s="79" t="n">
        <f aca="false">F1304*$AI$23/$AI$1302</f>
        <v>50645.7352941177</v>
      </c>
      <c r="Y1304" s="79" t="n">
        <f aca="false">G1304*$AI$23/$AI$1302</f>
        <v>67527.6470588235</v>
      </c>
      <c r="Z1304" s="80"/>
      <c r="AA1304" s="91"/>
      <c r="AB1304" s="79"/>
      <c r="AC1304" s="79"/>
      <c r="AD1304" s="105"/>
      <c r="AE1304" s="91" t="n">
        <v>0.26</v>
      </c>
      <c r="AF1304" s="79" t="n">
        <f aca="false">N1304*$AI$23/$AI$1302</f>
        <v>50645.7352941177</v>
      </c>
      <c r="AG1304" s="79" t="n">
        <f aca="false">O1304*$AI$23/$AI$1302</f>
        <v>67527.6470588235</v>
      </c>
      <c r="AH1304" s="1" t="str">
        <f aca="false">IF(AC1302="But Not Over",Y1299,"")</f>
        <v/>
      </c>
      <c r="AI1304" s="81" t="str">
        <f aca="false">IF(AC1302="But Not Over",VLOOKUP(AH1304,'CPI Data'!$A$19:$N$117,14),"")</f>
        <v/>
      </c>
    </row>
    <row r="1305" customFormat="false" ht="12" hidden="false" customHeight="false" outlineLevel="0" collapsed="false">
      <c r="A1305" s="91" t="n">
        <v>0.34</v>
      </c>
      <c r="B1305" s="95" t="n">
        <v>16000</v>
      </c>
      <c r="C1305" s="95" t="n">
        <v>20000</v>
      </c>
      <c r="D1305" s="95"/>
      <c r="E1305" s="91" t="n">
        <v>0.34</v>
      </c>
      <c r="F1305" s="95" t="n">
        <v>8000</v>
      </c>
      <c r="G1305" s="95" t="n">
        <v>10000</v>
      </c>
      <c r="H1305" s="102"/>
      <c r="I1305" s="91"/>
      <c r="J1305" s="95"/>
      <c r="K1305" s="95"/>
      <c r="L1305" s="104"/>
      <c r="M1305" s="91" t="n">
        <v>0.3</v>
      </c>
      <c r="N1305" s="95" t="n">
        <v>8000</v>
      </c>
      <c r="O1305" s="95" t="n">
        <v>10000</v>
      </c>
      <c r="S1305" s="91" t="n">
        <v>0.34</v>
      </c>
      <c r="T1305" s="79" t="n">
        <f aca="false">B1305*$AI$23/$AI$1302</f>
        <v>135055.294117647</v>
      </c>
      <c r="U1305" s="79" t="n">
        <f aca="false">C1305*$AI$23/$AI$1302</f>
        <v>168819.117647059</v>
      </c>
      <c r="V1305" s="84"/>
      <c r="W1305" s="91" t="n">
        <v>0.34</v>
      </c>
      <c r="X1305" s="79" t="n">
        <f aca="false">F1305*$AI$23/$AI$1302</f>
        <v>67527.6470588235</v>
      </c>
      <c r="Y1305" s="79" t="n">
        <f aca="false">G1305*$AI$23/$AI$1302</f>
        <v>84409.5588235294</v>
      </c>
      <c r="Z1305" s="80"/>
      <c r="AA1305" s="91"/>
      <c r="AB1305" s="79"/>
      <c r="AC1305" s="79"/>
      <c r="AD1305" s="105"/>
      <c r="AE1305" s="91" t="n">
        <v>0.3</v>
      </c>
      <c r="AF1305" s="79" t="n">
        <f aca="false">N1305*$AI$23/$AI$1302</f>
        <v>67527.6470588235</v>
      </c>
      <c r="AG1305" s="79" t="n">
        <f aca="false">O1305*$AI$23/$AI$1302</f>
        <v>84409.5588235294</v>
      </c>
      <c r="AH1305" s="1" t="str">
        <f aca="false">IF(AC1303="But Not Over",Y1300,"")</f>
        <v/>
      </c>
      <c r="AI1305" s="81" t="str">
        <f aca="false">IF(AC1303="But Not Over",VLOOKUP(AH1305,'CPI Data'!$A$19:$N$117,14),"")</f>
        <v/>
      </c>
    </row>
    <row r="1306" customFormat="false" ht="12" hidden="false" customHeight="false" outlineLevel="0" collapsed="false">
      <c r="A1306" s="91" t="n">
        <v>0.38</v>
      </c>
      <c r="B1306" s="95" t="n">
        <v>20000</v>
      </c>
      <c r="C1306" s="95" t="n">
        <v>24000</v>
      </c>
      <c r="D1306" s="95"/>
      <c r="E1306" s="91" t="n">
        <v>0.38</v>
      </c>
      <c r="F1306" s="95" t="n">
        <v>10000</v>
      </c>
      <c r="G1306" s="95" t="n">
        <v>12000</v>
      </c>
      <c r="H1306" s="102"/>
      <c r="I1306" s="91"/>
      <c r="J1306" s="95"/>
      <c r="K1306" s="95"/>
      <c r="L1306" s="104"/>
      <c r="M1306" s="91" t="n">
        <v>0.32</v>
      </c>
      <c r="N1306" s="95" t="n">
        <v>10000</v>
      </c>
      <c r="O1306" s="95" t="n">
        <v>12000</v>
      </c>
      <c r="S1306" s="91" t="n">
        <v>0.38</v>
      </c>
      <c r="T1306" s="79" t="n">
        <f aca="false">B1306*$AI$23/$AI$1302</f>
        <v>168819.117647059</v>
      </c>
      <c r="U1306" s="79" t="n">
        <f aca="false">C1306*$AI$23/$AI$1302</f>
        <v>202582.941176471</v>
      </c>
      <c r="V1306" s="84"/>
      <c r="W1306" s="91" t="n">
        <v>0.38</v>
      </c>
      <c r="X1306" s="79" t="n">
        <f aca="false">F1306*$AI$23/$AI$1302</f>
        <v>84409.5588235294</v>
      </c>
      <c r="Y1306" s="79" t="n">
        <f aca="false">G1306*$AI$23/$AI$1302</f>
        <v>101291.470588235</v>
      </c>
      <c r="Z1306" s="80"/>
      <c r="AA1306" s="91"/>
      <c r="AB1306" s="79"/>
      <c r="AC1306" s="79"/>
      <c r="AD1306" s="105"/>
      <c r="AE1306" s="91" t="n">
        <v>0.32</v>
      </c>
      <c r="AF1306" s="79" t="n">
        <f aca="false">N1306*$AI$23/$AI$1302</f>
        <v>84409.5588235294</v>
      </c>
      <c r="AG1306" s="79" t="n">
        <f aca="false">O1306*$AI$23/$AI$1302</f>
        <v>101291.470588235</v>
      </c>
      <c r="AH1306" s="1" t="str">
        <f aca="false">IF(AC1304="But Not Over",Y1301,"")</f>
        <v/>
      </c>
      <c r="AI1306" s="81" t="str">
        <f aca="false">IF(AC1304="But Not Over",VLOOKUP(AH1306,'CPI Data'!$A$19:$N$117,14),"")</f>
        <v/>
      </c>
    </row>
    <row r="1307" customFormat="false" ht="12" hidden="false" customHeight="false" outlineLevel="0" collapsed="false">
      <c r="A1307" s="91" t="n">
        <v>0.43</v>
      </c>
      <c r="B1307" s="95" t="n">
        <v>24000</v>
      </c>
      <c r="C1307" s="95" t="n">
        <v>28000</v>
      </c>
      <c r="D1307" s="95"/>
      <c r="E1307" s="91" t="n">
        <v>0.43</v>
      </c>
      <c r="F1307" s="95" t="n">
        <v>12000</v>
      </c>
      <c r="G1307" s="95" t="n">
        <v>14000</v>
      </c>
      <c r="H1307" s="102"/>
      <c r="I1307" s="91"/>
      <c r="J1307" s="95"/>
      <c r="K1307" s="95"/>
      <c r="L1307" s="104"/>
      <c r="M1307" s="91" t="n">
        <v>0.36</v>
      </c>
      <c r="N1307" s="95" t="n">
        <v>12000</v>
      </c>
      <c r="O1307" s="95" t="n">
        <v>14000</v>
      </c>
      <c r="S1307" s="91" t="n">
        <v>0.43</v>
      </c>
      <c r="T1307" s="79" t="n">
        <f aca="false">B1307*$AI$23/$AI$1302</f>
        <v>202582.941176471</v>
      </c>
      <c r="U1307" s="79" t="n">
        <f aca="false">C1307*$AI$23/$AI$1302</f>
        <v>236346.764705882</v>
      </c>
      <c r="V1307" s="84"/>
      <c r="W1307" s="91" t="n">
        <v>0.43</v>
      </c>
      <c r="X1307" s="79" t="n">
        <f aca="false">F1307*$AI$23/$AI$1302</f>
        <v>101291.470588235</v>
      </c>
      <c r="Y1307" s="79" t="n">
        <f aca="false">G1307*$AI$23/$AI$1302</f>
        <v>118173.382352941</v>
      </c>
      <c r="Z1307" s="80"/>
      <c r="AA1307" s="91"/>
      <c r="AB1307" s="79"/>
      <c r="AC1307" s="79"/>
      <c r="AD1307" s="105"/>
      <c r="AE1307" s="91" t="n">
        <v>0.36</v>
      </c>
      <c r="AF1307" s="79" t="n">
        <f aca="false">N1307*$AI$23/$AI$1302</f>
        <v>101291.470588235</v>
      </c>
      <c r="AG1307" s="79" t="n">
        <f aca="false">O1307*$AI$23/$AI$1302</f>
        <v>118173.382352941</v>
      </c>
      <c r="AH1307" s="1" t="str">
        <f aca="false">IF(AC1305="But Not Over",Y1302,"")</f>
        <v/>
      </c>
      <c r="AI1307" s="81" t="str">
        <f aca="false">IF(AC1305="But Not Over",VLOOKUP(AH1307,'CPI Data'!$A$19:$N$117,14),"")</f>
        <v/>
      </c>
    </row>
    <row r="1308" customFormat="false" ht="12" hidden="false" customHeight="false" outlineLevel="0" collapsed="false">
      <c r="A1308" s="91" t="n">
        <v>0.47</v>
      </c>
      <c r="B1308" s="95" t="n">
        <v>28000</v>
      </c>
      <c r="C1308" s="95" t="n">
        <v>32000</v>
      </c>
      <c r="D1308" s="95"/>
      <c r="E1308" s="91" t="n">
        <v>0.47</v>
      </c>
      <c r="F1308" s="95" t="n">
        <v>14000</v>
      </c>
      <c r="G1308" s="95" t="n">
        <v>16000</v>
      </c>
      <c r="H1308" s="102"/>
      <c r="I1308" s="91"/>
      <c r="J1308" s="95"/>
      <c r="K1308" s="95"/>
      <c r="L1308" s="104"/>
      <c r="M1308" s="91" t="n">
        <v>0.39</v>
      </c>
      <c r="N1308" s="95" t="n">
        <v>14000</v>
      </c>
      <c r="O1308" s="95" t="n">
        <v>16000</v>
      </c>
      <c r="S1308" s="91" t="n">
        <v>0.47</v>
      </c>
      <c r="T1308" s="79" t="n">
        <f aca="false">B1308*$AI$23/$AI$1302</f>
        <v>236346.764705882</v>
      </c>
      <c r="U1308" s="79" t="n">
        <f aca="false">C1308*$AI$23/$AI$1302</f>
        <v>270110.588235294</v>
      </c>
      <c r="V1308" s="84"/>
      <c r="W1308" s="91" t="n">
        <v>0.47</v>
      </c>
      <c r="X1308" s="79" t="n">
        <f aca="false">F1308*$AI$23/$AI$1302</f>
        <v>118173.382352941</v>
      </c>
      <c r="Y1308" s="79" t="n">
        <f aca="false">G1308*$AI$23/$AI$1302</f>
        <v>135055.294117647</v>
      </c>
      <c r="Z1308" s="80"/>
      <c r="AA1308" s="91"/>
      <c r="AB1308" s="79"/>
      <c r="AC1308" s="79"/>
      <c r="AD1308" s="105"/>
      <c r="AE1308" s="91" t="n">
        <v>0.39</v>
      </c>
      <c r="AF1308" s="79" t="n">
        <f aca="false">N1308*$AI$23/$AI$1302</f>
        <v>118173.382352941</v>
      </c>
      <c r="AG1308" s="79" t="n">
        <f aca="false">O1308*$AI$23/$AI$1302</f>
        <v>135055.294117647</v>
      </c>
      <c r="AH1308" s="1" t="str">
        <f aca="false">IF(AC1306="But Not Over",Y1303,"")</f>
        <v/>
      </c>
      <c r="AI1308" s="81" t="str">
        <f aca="false">IF(AC1306="But Not Over",VLOOKUP(AH1308,'CPI Data'!$A$19:$N$117,14),"")</f>
        <v/>
      </c>
    </row>
    <row r="1309" customFormat="false" ht="12" hidden="false" customHeight="false" outlineLevel="0" collapsed="false">
      <c r="A1309" s="91" t="n">
        <v>0.5</v>
      </c>
      <c r="B1309" s="95" t="n">
        <v>32000</v>
      </c>
      <c r="C1309" s="95" t="n">
        <v>36000</v>
      </c>
      <c r="D1309" s="95"/>
      <c r="E1309" s="91" t="n">
        <v>0.5</v>
      </c>
      <c r="F1309" s="95" t="n">
        <v>16000</v>
      </c>
      <c r="G1309" s="95" t="n">
        <v>18000</v>
      </c>
      <c r="H1309" s="102"/>
      <c r="I1309" s="91"/>
      <c r="J1309" s="95"/>
      <c r="K1309" s="95"/>
      <c r="L1309" s="104"/>
      <c r="M1309" s="91" t="n">
        <v>0.42</v>
      </c>
      <c r="N1309" s="95" t="n">
        <v>16000</v>
      </c>
      <c r="O1309" s="95" t="n">
        <v>18000</v>
      </c>
      <c r="S1309" s="91" t="n">
        <v>0.5</v>
      </c>
      <c r="T1309" s="79" t="n">
        <f aca="false">B1309*$AI$23/$AI$1302</f>
        <v>270110.588235294</v>
      </c>
      <c r="U1309" s="79" t="n">
        <f aca="false">C1309*$AI$23/$AI$1302</f>
        <v>303874.411764706</v>
      </c>
      <c r="V1309" s="84"/>
      <c r="W1309" s="91" t="n">
        <v>0.5</v>
      </c>
      <c r="X1309" s="79" t="n">
        <f aca="false">F1309*$AI$23/$AI$1302</f>
        <v>135055.294117647</v>
      </c>
      <c r="Y1309" s="79" t="n">
        <f aca="false">G1309*$AI$23/$AI$1302</f>
        <v>151937.205882353</v>
      </c>
      <c r="Z1309" s="80"/>
      <c r="AA1309" s="91"/>
      <c r="AB1309" s="79"/>
      <c r="AC1309" s="79"/>
      <c r="AD1309" s="105"/>
      <c r="AE1309" s="91" t="n">
        <v>0.42</v>
      </c>
      <c r="AF1309" s="79" t="n">
        <f aca="false">N1309*$AI$23/$AI$1302</f>
        <v>135055.294117647</v>
      </c>
      <c r="AG1309" s="79" t="n">
        <f aca="false">O1309*$AI$23/$AI$1302</f>
        <v>151937.205882353</v>
      </c>
      <c r="AH1309" s="1" t="str">
        <f aca="false">IF(AC1307="But Not Over",Y1304,"")</f>
        <v/>
      </c>
      <c r="AI1309" s="81" t="str">
        <f aca="false">IF(AC1307="But Not Over",VLOOKUP(AH1309,'CPI Data'!$A$19:$N$117,14),"")</f>
        <v/>
      </c>
    </row>
    <row r="1310" customFormat="false" ht="12" hidden="false" customHeight="false" outlineLevel="0" collapsed="false">
      <c r="A1310" s="91" t="n">
        <v>0.53</v>
      </c>
      <c r="B1310" s="95" t="n">
        <v>36000</v>
      </c>
      <c r="C1310" s="95" t="n">
        <v>40000</v>
      </c>
      <c r="D1310" s="95"/>
      <c r="E1310" s="91" t="n">
        <v>0.53</v>
      </c>
      <c r="F1310" s="95" t="n">
        <v>18000</v>
      </c>
      <c r="G1310" s="95" t="n">
        <v>20000</v>
      </c>
      <c r="H1310" s="102"/>
      <c r="I1310" s="91"/>
      <c r="J1310" s="95"/>
      <c r="K1310" s="95"/>
      <c r="L1310" s="104"/>
      <c r="M1310" s="91" t="n">
        <v>0.43</v>
      </c>
      <c r="N1310" s="95" t="n">
        <v>18000</v>
      </c>
      <c r="O1310" s="95" t="n">
        <v>20000</v>
      </c>
      <c r="S1310" s="91" t="n">
        <v>0.53</v>
      </c>
      <c r="T1310" s="79" t="n">
        <f aca="false">B1310*$AI$23/$AI$1302</f>
        <v>303874.411764706</v>
      </c>
      <c r="U1310" s="79" t="n">
        <f aca="false">C1310*$AI$23/$AI$1302</f>
        <v>337638.235294118</v>
      </c>
      <c r="V1310" s="84"/>
      <c r="W1310" s="91" t="n">
        <v>0.53</v>
      </c>
      <c r="X1310" s="79" t="n">
        <f aca="false">F1310*$AI$23/$AI$1302</f>
        <v>151937.205882353</v>
      </c>
      <c r="Y1310" s="79" t="n">
        <f aca="false">G1310*$AI$23/$AI$1302</f>
        <v>168819.117647059</v>
      </c>
      <c r="Z1310" s="80"/>
      <c r="AA1310" s="91"/>
      <c r="AB1310" s="79"/>
      <c r="AC1310" s="79"/>
      <c r="AD1310" s="105"/>
      <c r="AE1310" s="91" t="n">
        <v>0.43</v>
      </c>
      <c r="AF1310" s="79" t="n">
        <f aca="false">N1310*$AI$23/$AI$1302</f>
        <v>151937.205882353</v>
      </c>
      <c r="AG1310" s="79" t="n">
        <f aca="false">O1310*$AI$23/$AI$1302</f>
        <v>168819.117647059</v>
      </c>
      <c r="AH1310" s="1" t="str">
        <f aca="false">IF(AC1308="But Not Over",Y1305,"")</f>
        <v/>
      </c>
      <c r="AI1310" s="81" t="str">
        <f aca="false">IF(AC1308="But Not Over",VLOOKUP(AH1310,'CPI Data'!$A$19:$N$117,14),"")</f>
        <v/>
      </c>
    </row>
    <row r="1311" customFormat="false" ht="12" hidden="false" customHeight="false" outlineLevel="0" collapsed="false">
      <c r="A1311" s="91" t="n">
        <v>0.56</v>
      </c>
      <c r="B1311" s="95" t="n">
        <v>40000</v>
      </c>
      <c r="C1311" s="95" t="n">
        <v>44000</v>
      </c>
      <c r="D1311" s="95"/>
      <c r="E1311" s="91" t="n">
        <v>0.56</v>
      </c>
      <c r="F1311" s="95" t="n">
        <v>20000</v>
      </c>
      <c r="G1311" s="95" t="n">
        <v>22000</v>
      </c>
      <c r="H1311" s="102"/>
      <c r="I1311" s="91"/>
      <c r="J1311" s="95"/>
      <c r="K1311" s="95"/>
      <c r="L1311" s="104"/>
      <c r="M1311" s="91" t="n">
        <v>0.47</v>
      </c>
      <c r="N1311" s="95" t="n">
        <v>20000</v>
      </c>
      <c r="O1311" s="95" t="n">
        <v>22000</v>
      </c>
      <c r="S1311" s="91" t="n">
        <v>0.56</v>
      </c>
      <c r="T1311" s="79" t="n">
        <f aca="false">B1311*$AI$23/$AI$1302</f>
        <v>337638.235294118</v>
      </c>
      <c r="U1311" s="79" t="n">
        <f aca="false">C1311*$AI$23/$AI$1302</f>
        <v>371402.058823529</v>
      </c>
      <c r="V1311" s="84"/>
      <c r="W1311" s="91" t="n">
        <v>0.56</v>
      </c>
      <c r="X1311" s="79" t="n">
        <f aca="false">F1311*$AI$23/$AI$1302</f>
        <v>168819.117647059</v>
      </c>
      <c r="Y1311" s="79" t="n">
        <f aca="false">G1311*$AI$23/$AI$1302</f>
        <v>185701.029411765</v>
      </c>
      <c r="Z1311" s="80"/>
      <c r="AA1311" s="91"/>
      <c r="AB1311" s="79"/>
      <c r="AC1311" s="79"/>
      <c r="AD1311" s="105"/>
      <c r="AE1311" s="91" t="n">
        <v>0.47</v>
      </c>
      <c r="AF1311" s="79" t="n">
        <f aca="false">N1311*$AI$23/$AI$1302</f>
        <v>168819.117647059</v>
      </c>
      <c r="AG1311" s="79" t="n">
        <f aca="false">O1311*$AI$23/$AI$1302</f>
        <v>185701.029411765</v>
      </c>
      <c r="AH1311" s="1" t="str">
        <f aca="false">IF(AC1309="But Not Over",Y1306,"")</f>
        <v/>
      </c>
      <c r="AI1311" s="81" t="str">
        <f aca="false">IF(AC1309="But Not Over",VLOOKUP(AH1311,'CPI Data'!$A$19:$N$117,14),"")</f>
        <v/>
      </c>
    </row>
    <row r="1312" customFormat="false" ht="12" hidden="false" customHeight="false" outlineLevel="0" collapsed="false">
      <c r="A1312" s="91" t="n">
        <v>0.59</v>
      </c>
      <c r="B1312" s="95" t="n">
        <v>44000</v>
      </c>
      <c r="C1312" s="95" t="n">
        <v>52000</v>
      </c>
      <c r="D1312" s="95"/>
      <c r="E1312" s="91" t="n">
        <v>0.59</v>
      </c>
      <c r="F1312" s="95" t="n">
        <v>22000</v>
      </c>
      <c r="G1312" s="95" t="n">
        <v>26000</v>
      </c>
      <c r="H1312" s="102"/>
      <c r="I1312" s="91"/>
      <c r="J1312" s="95"/>
      <c r="K1312" s="95"/>
      <c r="L1312" s="104"/>
      <c r="M1312" s="91" t="n">
        <v>0.49</v>
      </c>
      <c r="N1312" s="95" t="n">
        <v>22000</v>
      </c>
      <c r="O1312" s="95" t="n">
        <v>24000</v>
      </c>
      <c r="S1312" s="91" t="n">
        <v>0.59</v>
      </c>
      <c r="T1312" s="79" t="n">
        <f aca="false">B1312*$AI$23/$AI$1302</f>
        <v>371402.058823529</v>
      </c>
      <c r="U1312" s="79" t="n">
        <f aca="false">C1312*$AI$23/$AI$1302</f>
        <v>438929.705882353</v>
      </c>
      <c r="V1312" s="84"/>
      <c r="W1312" s="91" t="n">
        <v>0.59</v>
      </c>
      <c r="X1312" s="79" t="n">
        <f aca="false">F1312*$AI$23/$AI$1302</f>
        <v>185701.029411765</v>
      </c>
      <c r="Y1312" s="79" t="n">
        <f aca="false">G1312*$AI$23/$AI$1302</f>
        <v>219464.852941176</v>
      </c>
      <c r="Z1312" s="80"/>
      <c r="AA1312" s="91"/>
      <c r="AB1312" s="79"/>
      <c r="AC1312" s="79"/>
      <c r="AD1312" s="105"/>
      <c r="AE1312" s="91" t="n">
        <v>0.49</v>
      </c>
      <c r="AF1312" s="79" t="n">
        <f aca="false">N1312*$AI$23/$AI$1302</f>
        <v>185701.029411765</v>
      </c>
      <c r="AG1312" s="79" t="n">
        <f aca="false">O1312*$AI$23/$AI$1302</f>
        <v>202582.941176471</v>
      </c>
      <c r="AH1312" s="1" t="str">
        <f aca="false">IF(AC1310="But Not Over",Y1307,"")</f>
        <v/>
      </c>
      <c r="AI1312" s="81" t="str">
        <f aca="false">IF(AC1310="But Not Over",VLOOKUP(AH1312,'CPI Data'!$A$19:$N$117,14),"")</f>
        <v/>
      </c>
    </row>
    <row r="1313" customFormat="false" ht="12" hidden="false" customHeight="false" outlineLevel="0" collapsed="false">
      <c r="A1313" s="91" t="n">
        <v>0.62</v>
      </c>
      <c r="B1313" s="95" t="n">
        <v>52000</v>
      </c>
      <c r="C1313" s="92" t="n">
        <v>64000</v>
      </c>
      <c r="D1313" s="92"/>
      <c r="E1313" s="91" t="n">
        <v>0.62</v>
      </c>
      <c r="F1313" s="95" t="n">
        <v>26000</v>
      </c>
      <c r="G1313" s="92" t="n">
        <v>32000</v>
      </c>
      <c r="H1313" s="102"/>
      <c r="I1313" s="91"/>
      <c r="J1313" s="95"/>
      <c r="K1313" s="92"/>
      <c r="L1313" s="103"/>
      <c r="M1313" s="91" t="n">
        <v>0.52</v>
      </c>
      <c r="N1313" s="95" t="n">
        <v>24000</v>
      </c>
      <c r="O1313" s="95" t="n">
        <v>28000</v>
      </c>
      <c r="S1313" s="91" t="n">
        <v>0.62</v>
      </c>
      <c r="T1313" s="79" t="n">
        <f aca="false">B1313*$AI$23/$AI$1302</f>
        <v>438929.705882353</v>
      </c>
      <c r="U1313" s="79" t="n">
        <f aca="false">C1313*$AI$23/$AI$1302</f>
        <v>540221.176470588</v>
      </c>
      <c r="W1313" s="91" t="n">
        <v>0.62</v>
      </c>
      <c r="X1313" s="79" t="n">
        <f aca="false">F1313*$AI$23/$AI$1302</f>
        <v>219464.852941176</v>
      </c>
      <c r="Y1313" s="79" t="n">
        <f aca="false">G1313*$AI$23/$AI$1302</f>
        <v>270110.588235294</v>
      </c>
      <c r="Z1313" s="80"/>
      <c r="AA1313" s="91"/>
      <c r="AB1313" s="79"/>
      <c r="AD1313" s="98"/>
      <c r="AE1313" s="91" t="n">
        <v>0.52</v>
      </c>
      <c r="AF1313" s="79" t="n">
        <f aca="false">N1313*$AI$23/$AI$1302</f>
        <v>202582.941176471</v>
      </c>
      <c r="AG1313" s="79" t="n">
        <f aca="false">O1313*$AI$23/$AI$1302</f>
        <v>236346.764705882</v>
      </c>
      <c r="AH1313" s="1" t="str">
        <f aca="false">IF(AC1311="But Not Over",Y1308,"")</f>
        <v/>
      </c>
      <c r="AI1313" s="81" t="str">
        <f aca="false">IF(AC1311="But Not Over",VLOOKUP(AH1313,'CPI Data'!$A$19:$N$117,14),"")</f>
        <v/>
      </c>
    </row>
    <row r="1314" customFormat="false" ht="12" hidden="false" customHeight="false" outlineLevel="0" collapsed="false">
      <c r="A1314" s="91" t="n">
        <v>0.65</v>
      </c>
      <c r="B1314" s="92" t="n">
        <v>64000</v>
      </c>
      <c r="C1314" s="92" t="n">
        <v>76000</v>
      </c>
      <c r="D1314" s="92"/>
      <c r="E1314" s="91" t="n">
        <v>0.65</v>
      </c>
      <c r="F1314" s="92" t="n">
        <v>32000</v>
      </c>
      <c r="G1314" s="92" t="n">
        <v>38000</v>
      </c>
      <c r="H1314" s="102"/>
      <c r="I1314" s="91"/>
      <c r="J1314" s="92"/>
      <c r="K1314" s="92"/>
      <c r="L1314" s="103"/>
      <c r="M1314" s="91" t="n">
        <v>0.54</v>
      </c>
      <c r="N1314" s="95" t="n">
        <v>28000</v>
      </c>
      <c r="O1314" s="92" t="n">
        <v>32000</v>
      </c>
      <c r="S1314" s="91" t="n">
        <v>0.65</v>
      </c>
      <c r="T1314" s="79" t="n">
        <f aca="false">B1314*$AI$23/$AI$1302</f>
        <v>540221.176470588</v>
      </c>
      <c r="U1314" s="79" t="n">
        <f aca="false">C1314*$AI$23/$AI$1302</f>
        <v>641512.647058824</v>
      </c>
      <c r="W1314" s="91" t="n">
        <v>0.65</v>
      </c>
      <c r="X1314" s="79" t="n">
        <f aca="false">F1314*$AI$23/$AI$1302</f>
        <v>270110.588235294</v>
      </c>
      <c r="Y1314" s="79" t="n">
        <f aca="false">G1314*$AI$23/$AI$1302</f>
        <v>320756.323529412</v>
      </c>
      <c r="Z1314" s="80"/>
      <c r="AA1314" s="91"/>
      <c r="AD1314" s="98"/>
      <c r="AE1314" s="91" t="n">
        <v>0.54</v>
      </c>
      <c r="AF1314" s="79" t="n">
        <f aca="false">N1314*$AI$23/$AI$1302</f>
        <v>236346.764705882</v>
      </c>
      <c r="AG1314" s="79" t="n">
        <f aca="false">O1314*$AI$23/$AI$1302</f>
        <v>270110.588235294</v>
      </c>
      <c r="AH1314" s="1" t="str">
        <f aca="false">IF(AC1312="But Not Over",Y1309,"")</f>
        <v/>
      </c>
      <c r="AI1314" s="81" t="str">
        <f aca="false">IF(AC1312="But Not Over",VLOOKUP(AH1314,'CPI Data'!$A$19:$N$117,14),"")</f>
        <v/>
      </c>
    </row>
    <row r="1315" customFormat="false" ht="12" hidden="false" customHeight="false" outlineLevel="0" collapsed="false">
      <c r="A1315" s="91" t="n">
        <v>0.69</v>
      </c>
      <c r="B1315" s="92" t="n">
        <v>76000</v>
      </c>
      <c r="C1315" s="92" t="n">
        <v>88000</v>
      </c>
      <c r="D1315" s="92"/>
      <c r="E1315" s="91" t="n">
        <v>0.69</v>
      </c>
      <c r="F1315" s="92" t="n">
        <v>38000</v>
      </c>
      <c r="G1315" s="92" t="n">
        <v>44000</v>
      </c>
      <c r="H1315" s="102"/>
      <c r="I1315" s="91"/>
      <c r="J1315" s="92"/>
      <c r="K1315" s="92"/>
      <c r="L1315" s="103"/>
      <c r="M1315" s="91" t="n">
        <v>0.58</v>
      </c>
      <c r="N1315" s="92" t="n">
        <v>32000</v>
      </c>
      <c r="O1315" s="92" t="n">
        <v>38000</v>
      </c>
      <c r="S1315" s="91" t="n">
        <v>0.69</v>
      </c>
      <c r="T1315" s="79" t="n">
        <f aca="false">B1315*$AI$23/$AI$1302</f>
        <v>641512.647058824</v>
      </c>
      <c r="U1315" s="79" t="n">
        <f aca="false">C1315*$AI$23/$AI$1302</f>
        <v>742804.117647059</v>
      </c>
      <c r="W1315" s="91" t="n">
        <v>0.69</v>
      </c>
      <c r="X1315" s="79" t="n">
        <f aca="false">F1315*$AI$23/$AI$1302</f>
        <v>320756.323529412</v>
      </c>
      <c r="Y1315" s="79" t="n">
        <f aca="false">G1315*$AI$23/$AI$1302</f>
        <v>371402.058823529</v>
      </c>
      <c r="Z1315" s="80"/>
      <c r="AA1315" s="91"/>
      <c r="AD1315" s="98"/>
      <c r="AE1315" s="91" t="n">
        <v>0.58</v>
      </c>
      <c r="AF1315" s="79" t="n">
        <f aca="false">N1315*$AI$23/$AI$1302</f>
        <v>270110.588235294</v>
      </c>
      <c r="AG1315" s="79" t="n">
        <f aca="false">O1315*$AI$23/$AI$1302</f>
        <v>320756.323529412</v>
      </c>
      <c r="AH1315" s="1" t="str">
        <f aca="false">IF(AC1313="But Not Over",Y1310,"")</f>
        <v/>
      </c>
      <c r="AI1315" s="81" t="str">
        <f aca="false">IF(AC1313="But Not Over",VLOOKUP(AH1315,'CPI Data'!$A$19:$N$117,14),"")</f>
        <v/>
      </c>
    </row>
    <row r="1316" customFormat="false" ht="12" hidden="false" customHeight="false" outlineLevel="0" collapsed="false">
      <c r="A1316" s="91" t="n">
        <v>0.72</v>
      </c>
      <c r="B1316" s="92" t="n">
        <v>88000</v>
      </c>
      <c r="C1316" s="92" t="n">
        <v>100000</v>
      </c>
      <c r="D1316" s="95"/>
      <c r="E1316" s="91" t="n">
        <v>0.72</v>
      </c>
      <c r="F1316" s="92" t="n">
        <v>44000</v>
      </c>
      <c r="G1316" s="92" t="n">
        <v>50000</v>
      </c>
      <c r="H1316" s="102"/>
      <c r="I1316" s="91"/>
      <c r="J1316" s="92"/>
      <c r="K1316" s="92"/>
      <c r="L1316" s="104"/>
      <c r="M1316" s="91" t="n">
        <v>0.62</v>
      </c>
      <c r="N1316" s="92" t="n">
        <v>38000</v>
      </c>
      <c r="O1316" s="92" t="n">
        <v>44000</v>
      </c>
      <c r="S1316" s="91" t="n">
        <v>0.72</v>
      </c>
      <c r="T1316" s="79" t="n">
        <f aca="false">B1316*$AI$23/$AI$1302</f>
        <v>742804.117647059</v>
      </c>
      <c r="U1316" s="79" t="n">
        <f aca="false">C1316*$AI$23/$AI$1302</f>
        <v>844095.588235294</v>
      </c>
      <c r="V1316" s="84"/>
      <c r="W1316" s="91" t="n">
        <v>0.72</v>
      </c>
      <c r="X1316" s="79" t="n">
        <f aca="false">F1316*$AI$23/$AI$1302</f>
        <v>371402.058823529</v>
      </c>
      <c r="Y1316" s="79" t="n">
        <f aca="false">G1316*$AI$23/$AI$1302</f>
        <v>422047.794117647</v>
      </c>
      <c r="Z1316" s="80"/>
      <c r="AA1316" s="91"/>
      <c r="AD1316" s="105"/>
      <c r="AE1316" s="91" t="n">
        <v>0.62</v>
      </c>
      <c r="AF1316" s="79" t="n">
        <f aca="false">N1316*$AI$23/$AI$1302</f>
        <v>320756.323529412</v>
      </c>
      <c r="AG1316" s="79" t="n">
        <f aca="false">O1316*$AI$23/$AI$1302</f>
        <v>371402.058823529</v>
      </c>
      <c r="AH1316" s="1" t="str">
        <f aca="false">IF(AC1314="But Not Over",Y1311,"")</f>
        <v/>
      </c>
      <c r="AI1316" s="81" t="str">
        <f aca="false">IF(AC1314="But Not Over",VLOOKUP(AH1316,'CPI Data'!$A$19:$N$117,14),"")</f>
        <v/>
      </c>
    </row>
    <row r="1317" customFormat="false" ht="12" hidden="false" customHeight="false" outlineLevel="0" collapsed="false">
      <c r="A1317" s="91" t="n">
        <v>0.75</v>
      </c>
      <c r="B1317" s="92" t="n">
        <v>100000</v>
      </c>
      <c r="C1317" s="92" t="n">
        <v>120000</v>
      </c>
      <c r="E1317" s="91" t="n">
        <v>0.75</v>
      </c>
      <c r="F1317" s="92" t="n">
        <v>50000</v>
      </c>
      <c r="G1317" s="92" t="n">
        <v>60000</v>
      </c>
      <c r="H1317" s="64"/>
      <c r="I1317" s="91"/>
      <c r="J1317" s="92"/>
      <c r="K1317" s="92"/>
      <c r="L1317" s="97"/>
      <c r="M1317" s="91" t="n">
        <v>0.66</v>
      </c>
      <c r="N1317" s="92" t="n">
        <v>44000</v>
      </c>
      <c r="O1317" s="92" t="n">
        <v>50000</v>
      </c>
      <c r="S1317" s="91" t="n">
        <v>0.75</v>
      </c>
      <c r="T1317" s="79" t="n">
        <f aca="false">B1317*$AI$23/$AI$1302</f>
        <v>844095.588235294</v>
      </c>
      <c r="U1317" s="125" t="n">
        <f aca="false">C1317*$AI$23/$AI$1302</f>
        <v>1012914.70588235</v>
      </c>
      <c r="W1317" s="91" t="n">
        <v>0.75</v>
      </c>
      <c r="X1317" s="79" t="n">
        <f aca="false">F1317*$AI$23/$AI$1302</f>
        <v>422047.794117647</v>
      </c>
      <c r="Y1317" s="79" t="n">
        <f aca="false">G1317*$AI$23/$AI$1302</f>
        <v>506457.352941177</v>
      </c>
      <c r="Z1317" s="80"/>
      <c r="AA1317" s="91"/>
      <c r="AD1317" s="98"/>
      <c r="AE1317" s="91" t="n">
        <v>0.66</v>
      </c>
      <c r="AF1317" s="79" t="n">
        <f aca="false">N1317*$AI$23/$AI$1302</f>
        <v>371402.058823529</v>
      </c>
      <c r="AG1317" s="79" t="n">
        <f aca="false">O1317*$AI$23/$AI$1302</f>
        <v>422047.794117647</v>
      </c>
      <c r="AH1317" s="1" t="str">
        <f aca="false">IF(AC1315="But Not Over",Y1312,"")</f>
        <v/>
      </c>
      <c r="AI1317" s="81" t="str">
        <f aca="false">IF(AC1315="But Not Over",VLOOKUP(AH1317,'CPI Data'!$A$19:$N$117,14),"")</f>
        <v/>
      </c>
    </row>
    <row r="1318" customFormat="false" ht="12" hidden="false" customHeight="false" outlineLevel="0" collapsed="false">
      <c r="A1318" s="91" t="n">
        <v>0.78</v>
      </c>
      <c r="B1318" s="92" t="n">
        <v>120000</v>
      </c>
      <c r="C1318" s="92" t="n">
        <v>140000</v>
      </c>
      <c r="E1318" s="91" t="n">
        <v>0.78</v>
      </c>
      <c r="F1318" s="92" t="n">
        <v>60000</v>
      </c>
      <c r="G1318" s="92" t="n">
        <v>70000</v>
      </c>
      <c r="H1318" s="64"/>
      <c r="I1318" s="91"/>
      <c r="J1318" s="92"/>
      <c r="K1318" s="92"/>
      <c r="L1318" s="97"/>
      <c r="M1318" s="91" t="n">
        <v>0.68</v>
      </c>
      <c r="N1318" s="92" t="n">
        <v>50000</v>
      </c>
      <c r="O1318" s="92" t="n">
        <v>60000</v>
      </c>
      <c r="S1318" s="91" t="n">
        <v>0.78</v>
      </c>
      <c r="T1318" s="79" t="n">
        <f aca="false">B1318*$AI$23/$AI$1302</f>
        <v>1012914.70588235</v>
      </c>
      <c r="U1318" s="125" t="n">
        <f aca="false">C1318*$AI$23/$AI$1302</f>
        <v>1181733.82352941</v>
      </c>
      <c r="W1318" s="91" t="n">
        <v>0.78</v>
      </c>
      <c r="X1318" s="79" t="n">
        <f aca="false">F1318*$AI$23/$AI$1302</f>
        <v>506457.352941177</v>
      </c>
      <c r="Y1318" s="79" t="n">
        <f aca="false">G1318*$AI$23/$AI$1302</f>
        <v>590866.911764706</v>
      </c>
      <c r="Z1318" s="80"/>
      <c r="AA1318" s="91"/>
      <c r="AD1318" s="98"/>
      <c r="AE1318" s="91" t="n">
        <v>0.68</v>
      </c>
      <c r="AF1318" s="79" t="n">
        <f aca="false">N1318*$AI$23/$AI$1302</f>
        <v>422047.794117647</v>
      </c>
      <c r="AG1318" s="79" t="n">
        <f aca="false">O1318*$AI$23/$AI$1302</f>
        <v>506457.352941177</v>
      </c>
      <c r="AH1318" s="1" t="str">
        <f aca="false">IF(AC1316="But Not Over",Y1313,"")</f>
        <v/>
      </c>
      <c r="AI1318" s="81" t="str">
        <f aca="false">IF(AC1316="But Not Over",VLOOKUP(AH1318,'CPI Data'!$A$19:$N$117,14),"")</f>
        <v/>
      </c>
    </row>
    <row r="1319" customFormat="false" ht="12" hidden="false" customHeight="false" outlineLevel="0" collapsed="false">
      <c r="A1319" s="91" t="n">
        <v>0.81</v>
      </c>
      <c r="B1319" s="92" t="n">
        <v>140000</v>
      </c>
      <c r="C1319" s="92" t="n">
        <v>160000</v>
      </c>
      <c r="E1319" s="91" t="n">
        <v>0.81</v>
      </c>
      <c r="F1319" s="92" t="n">
        <v>70000</v>
      </c>
      <c r="G1319" s="92" t="n">
        <v>80000</v>
      </c>
      <c r="H1319" s="64"/>
      <c r="I1319" s="91"/>
      <c r="J1319" s="92"/>
      <c r="K1319" s="92"/>
      <c r="L1319" s="97"/>
      <c r="M1319" s="91" t="n">
        <v>0.71</v>
      </c>
      <c r="N1319" s="92" t="n">
        <v>60000</v>
      </c>
      <c r="O1319" s="92" t="n">
        <v>70000</v>
      </c>
      <c r="S1319" s="91" t="n">
        <v>0.81</v>
      </c>
      <c r="T1319" s="79" t="n">
        <f aca="false">B1319*$AI$23/$AI$1302</f>
        <v>1181733.82352941</v>
      </c>
      <c r="U1319" s="125" t="n">
        <f aca="false">C1319*$AI$23/$AI$1302</f>
        <v>1350552.94117647</v>
      </c>
      <c r="W1319" s="91" t="n">
        <v>0.81</v>
      </c>
      <c r="X1319" s="79" t="n">
        <f aca="false">F1319*$AI$23/$AI$1302</f>
        <v>590866.911764706</v>
      </c>
      <c r="Y1319" s="79" t="n">
        <f aca="false">G1319*$AI$23/$AI$1302</f>
        <v>675276.470588235</v>
      </c>
      <c r="Z1319" s="80"/>
      <c r="AA1319" s="91"/>
      <c r="AD1319" s="98"/>
      <c r="AE1319" s="91" t="n">
        <v>0.71</v>
      </c>
      <c r="AF1319" s="79" t="n">
        <f aca="false">N1319*$AI$23/$AI$1302</f>
        <v>506457.352941177</v>
      </c>
      <c r="AG1319" s="79" t="n">
        <f aca="false">O1319*$AI$23/$AI$1302</f>
        <v>590866.911764706</v>
      </c>
      <c r="AH1319" s="1" t="str">
        <f aca="false">IF(AC1317="But Not Over",Y1314,"")</f>
        <v/>
      </c>
      <c r="AI1319" s="81" t="str">
        <f aca="false">IF(AC1317="But Not Over",VLOOKUP(AH1319,'CPI Data'!$A$19:$N$117,14),"")</f>
        <v/>
      </c>
    </row>
    <row r="1320" customFormat="false" ht="12" hidden="false" customHeight="false" outlineLevel="0" collapsed="false">
      <c r="A1320" s="91" t="n">
        <v>0.84</v>
      </c>
      <c r="B1320" s="92" t="n">
        <v>160000</v>
      </c>
      <c r="C1320" s="92" t="n">
        <v>180000</v>
      </c>
      <c r="E1320" s="91" t="n">
        <v>0.84</v>
      </c>
      <c r="F1320" s="92" t="n">
        <v>80000</v>
      </c>
      <c r="G1320" s="92" t="n">
        <v>90000</v>
      </c>
      <c r="H1320" s="64"/>
      <c r="I1320" s="91"/>
      <c r="J1320" s="92"/>
      <c r="K1320" s="92"/>
      <c r="L1320" s="97"/>
      <c r="M1320" s="91" t="n">
        <v>0.74</v>
      </c>
      <c r="N1320" s="92" t="n">
        <v>70000</v>
      </c>
      <c r="O1320" s="92" t="n">
        <v>80000</v>
      </c>
      <c r="S1320" s="91" t="n">
        <v>0.84</v>
      </c>
      <c r="T1320" s="79" t="n">
        <f aca="false">B1320*$AI$23/$AI$1302</f>
        <v>1350552.94117647</v>
      </c>
      <c r="U1320" s="125" t="n">
        <f aca="false">C1320*$AI$23/$AI$1302</f>
        <v>1519372.05882353</v>
      </c>
      <c r="W1320" s="91" t="n">
        <v>0.84</v>
      </c>
      <c r="X1320" s="79" t="n">
        <f aca="false">F1320*$AI$23/$AI$1302</f>
        <v>675276.470588235</v>
      </c>
      <c r="Y1320" s="79" t="n">
        <f aca="false">G1320*$AI$23/$AI$1302</f>
        <v>759686.029411765</v>
      </c>
      <c r="Z1320" s="80"/>
      <c r="AA1320" s="91"/>
      <c r="AD1320" s="98"/>
      <c r="AE1320" s="91" t="n">
        <v>0.74</v>
      </c>
      <c r="AF1320" s="79" t="n">
        <f aca="false">N1320*$AI$23/$AI$1302</f>
        <v>590866.911764706</v>
      </c>
      <c r="AG1320" s="79" t="n">
        <f aca="false">O1320*$AI$23/$AI$1302</f>
        <v>675276.470588235</v>
      </c>
      <c r="AH1320" s="1" t="str">
        <f aca="false">IF(AC1318="But Not Over",Y1315,"")</f>
        <v/>
      </c>
      <c r="AI1320" s="81" t="str">
        <f aca="false">IF(AC1318="But Not Over",VLOOKUP(AH1320,'CPI Data'!$A$19:$N$117,14),"")</f>
        <v/>
      </c>
    </row>
    <row r="1321" customFormat="false" ht="12" hidden="false" customHeight="false" outlineLevel="0" collapsed="false">
      <c r="A1321" s="91" t="n">
        <v>0.87</v>
      </c>
      <c r="B1321" s="92" t="n">
        <v>180000</v>
      </c>
      <c r="C1321" s="92" t="n">
        <v>200000</v>
      </c>
      <c r="E1321" s="91" t="n">
        <v>0.87</v>
      </c>
      <c r="F1321" s="92" t="n">
        <v>90000</v>
      </c>
      <c r="G1321" s="92" t="n">
        <v>100000</v>
      </c>
      <c r="H1321" s="64"/>
      <c r="I1321" s="91"/>
      <c r="J1321" s="92"/>
      <c r="K1321" s="92"/>
      <c r="L1321" s="97"/>
      <c r="M1321" s="91" t="n">
        <v>0.76</v>
      </c>
      <c r="N1321" s="92" t="n">
        <v>80000</v>
      </c>
      <c r="O1321" s="92" t="n">
        <v>90000</v>
      </c>
      <c r="S1321" s="91" t="n">
        <v>0.87</v>
      </c>
      <c r="T1321" s="79" t="n">
        <f aca="false">B1321*$AI$23/$AI$1302</f>
        <v>1519372.05882353</v>
      </c>
      <c r="U1321" s="125" t="n">
        <f aca="false">C1321*$AI$23/$AI$1302</f>
        <v>1688191.17647059</v>
      </c>
      <c r="W1321" s="91" t="n">
        <v>0.87</v>
      </c>
      <c r="X1321" s="79" t="n">
        <f aca="false">F1321*$AI$23/$AI$1302</f>
        <v>759686.029411765</v>
      </c>
      <c r="Y1321" s="79" t="n">
        <f aca="false">G1321*$AI$23/$AI$1302</f>
        <v>844095.588235294</v>
      </c>
      <c r="Z1321" s="80"/>
      <c r="AA1321" s="91"/>
      <c r="AD1321" s="98"/>
      <c r="AE1321" s="91" t="n">
        <v>0.76</v>
      </c>
      <c r="AF1321" s="79" t="n">
        <f aca="false">N1321*$AI$23/$AI$1302</f>
        <v>675276.470588235</v>
      </c>
      <c r="AG1321" s="79" t="n">
        <f aca="false">O1321*$AI$23/$AI$1302</f>
        <v>759686.029411765</v>
      </c>
      <c r="AH1321" s="1" t="str">
        <f aca="false">IF(AC1319="But Not Over",Y1316,"")</f>
        <v/>
      </c>
      <c r="AI1321" s="81" t="str">
        <f aca="false">IF(AC1319="But Not Over",VLOOKUP(AH1321,'CPI Data'!$A$19:$N$117,14),"")</f>
        <v/>
      </c>
    </row>
    <row r="1322" customFormat="false" ht="12" hidden="false" customHeight="false" outlineLevel="0" collapsed="false">
      <c r="A1322" s="91" t="n">
        <v>0.89</v>
      </c>
      <c r="B1322" s="92" t="n">
        <v>200000</v>
      </c>
      <c r="C1322" s="92" t="n">
        <v>300000</v>
      </c>
      <c r="E1322" s="91" t="n">
        <v>0.89</v>
      </c>
      <c r="F1322" s="92" t="n">
        <v>100000</v>
      </c>
      <c r="G1322" s="92" t="n">
        <v>150000</v>
      </c>
      <c r="H1322" s="64"/>
      <c r="I1322" s="91"/>
      <c r="J1322" s="92"/>
      <c r="K1322" s="92"/>
      <c r="L1322" s="97"/>
      <c r="M1322" s="91" t="n">
        <v>0.8</v>
      </c>
      <c r="N1322" s="92" t="n">
        <v>90000</v>
      </c>
      <c r="O1322" s="92" t="n">
        <v>100000</v>
      </c>
      <c r="S1322" s="91" t="n">
        <v>0.89</v>
      </c>
      <c r="T1322" s="79" t="n">
        <f aca="false">B1322*$AI$23/$AI$1302</f>
        <v>1688191.17647059</v>
      </c>
      <c r="U1322" s="125" t="n">
        <f aca="false">C1322*$AI$23/$AI$1302</f>
        <v>2532286.76470588</v>
      </c>
      <c r="W1322" s="91" t="n">
        <v>0.89</v>
      </c>
      <c r="X1322" s="79" t="n">
        <f aca="false">F1322*$AI$23/$AI$1302</f>
        <v>844095.588235294</v>
      </c>
      <c r="Y1322" s="79" t="n">
        <f aca="false">G1322*$AI$23/$AI$1302</f>
        <v>1266143.38235294</v>
      </c>
      <c r="Z1322" s="80"/>
      <c r="AA1322" s="91"/>
      <c r="AD1322" s="98"/>
      <c r="AE1322" s="91" t="n">
        <v>0.8</v>
      </c>
      <c r="AF1322" s="79" t="n">
        <f aca="false">N1322*$AI$23/$AI$1302</f>
        <v>759686.029411765</v>
      </c>
      <c r="AG1322" s="79" t="n">
        <f aca="false">O1322*$AI$23/$AI$1302</f>
        <v>844095.588235294</v>
      </c>
      <c r="AH1322" s="1" t="str">
        <f aca="false">IF(AC1320="But Not Over",Y1317,"")</f>
        <v/>
      </c>
      <c r="AI1322" s="81" t="str">
        <f aca="false">IF(AC1320="But Not Over",VLOOKUP(AH1322,'CPI Data'!$A$19:$N$117,14),"")</f>
        <v/>
      </c>
    </row>
    <row r="1323" customFormat="false" ht="12" hidden="false" customHeight="false" outlineLevel="0" collapsed="false">
      <c r="A1323" s="91" t="n">
        <v>0.9</v>
      </c>
      <c r="B1323" s="92" t="n">
        <v>300000</v>
      </c>
      <c r="C1323" s="92" t="n">
        <v>400000</v>
      </c>
      <c r="E1323" s="91" t="n">
        <v>0.9</v>
      </c>
      <c r="F1323" s="92" t="n">
        <v>150000</v>
      </c>
      <c r="G1323" s="92" t="n">
        <v>200000</v>
      </c>
      <c r="H1323" s="64"/>
      <c r="I1323" s="91"/>
      <c r="J1323" s="92"/>
      <c r="K1323" s="92"/>
      <c r="L1323" s="97"/>
      <c r="M1323" s="91" t="n">
        <v>0.83</v>
      </c>
      <c r="N1323" s="92" t="n">
        <v>100000</v>
      </c>
      <c r="O1323" s="92" t="n">
        <v>150000</v>
      </c>
      <c r="S1323" s="91" t="n">
        <v>0.9</v>
      </c>
      <c r="T1323" s="79" t="n">
        <f aca="false">B1323*$AI$23/$AI$1302</f>
        <v>2532286.76470588</v>
      </c>
      <c r="U1323" s="125" t="n">
        <f aca="false">C1323*$AI$23/$AI$1302</f>
        <v>3376382.35294118</v>
      </c>
      <c r="W1323" s="91" t="n">
        <v>0.9</v>
      </c>
      <c r="X1323" s="79" t="n">
        <f aca="false">F1323*$AI$23/$AI$1302</f>
        <v>1266143.38235294</v>
      </c>
      <c r="Y1323" s="79" t="n">
        <f aca="false">G1323*$AI$23/$AI$1302</f>
        <v>1688191.17647059</v>
      </c>
      <c r="Z1323" s="80"/>
      <c r="AA1323" s="91"/>
      <c r="AD1323" s="98"/>
      <c r="AE1323" s="91" t="n">
        <v>0.83</v>
      </c>
      <c r="AF1323" s="79" t="n">
        <f aca="false">N1323*$AI$23/$AI$1302</f>
        <v>844095.588235294</v>
      </c>
      <c r="AG1323" s="79" t="n">
        <f aca="false">O1323*$AI$23/$AI$1302</f>
        <v>1266143.38235294</v>
      </c>
      <c r="AH1323" s="1" t="str">
        <f aca="false">IF(AC1321="But Not Over",Y1318,"")</f>
        <v/>
      </c>
      <c r="AI1323" s="81" t="str">
        <f aca="false">IF(AC1321="But Not Over",VLOOKUP(AH1323,'CPI Data'!$A$19:$N$117,14),"")</f>
        <v/>
      </c>
    </row>
    <row r="1324" customFormat="false" ht="12" hidden="false" customHeight="false" outlineLevel="0" collapsed="false">
      <c r="A1324" s="91" t="n">
        <v>0.91</v>
      </c>
      <c r="B1324" s="92" t="n">
        <v>400000</v>
      </c>
      <c r="C1324" s="95" t="s">
        <v>18</v>
      </c>
      <c r="E1324" s="91" t="n">
        <v>0.91</v>
      </c>
      <c r="F1324" s="92" t="n">
        <v>200000</v>
      </c>
      <c r="G1324" s="95" t="s">
        <v>18</v>
      </c>
      <c r="H1324" s="64"/>
      <c r="I1324" s="91"/>
      <c r="J1324" s="92"/>
      <c r="K1324" s="92"/>
      <c r="L1324" s="97"/>
      <c r="M1324" s="91" t="n">
        <v>0.87</v>
      </c>
      <c r="N1324" s="92" t="n">
        <v>150000</v>
      </c>
      <c r="O1324" s="92" t="n">
        <v>200000</v>
      </c>
      <c r="S1324" s="91" t="n">
        <v>0.91</v>
      </c>
      <c r="T1324" s="79" t="n">
        <f aca="false">B1324*$AI$23/$AI$1302</f>
        <v>3376382.35294118</v>
      </c>
      <c r="U1324" s="79" t="s">
        <v>18</v>
      </c>
      <c r="W1324" s="91" t="n">
        <v>0.91</v>
      </c>
      <c r="X1324" s="79" t="n">
        <f aca="false">F1324*$AI$23/$AI$1302</f>
        <v>1688191.17647059</v>
      </c>
      <c r="Y1324" s="79" t="s">
        <v>18</v>
      </c>
      <c r="Z1324" s="80"/>
      <c r="AA1324" s="91"/>
      <c r="AD1324" s="98"/>
      <c r="AE1324" s="91" t="n">
        <v>0.87</v>
      </c>
      <c r="AF1324" s="125" t="n">
        <f aca="false">N1324*$AI$23/$AI$1302</f>
        <v>1266143.38235294</v>
      </c>
      <c r="AG1324" s="79" t="n">
        <f aca="false">O1324*$AI$23/$AI$1302</f>
        <v>1688191.17647059</v>
      </c>
      <c r="AH1324" s="1" t="str">
        <f aca="false">IF(AC1322="But Not Over",Y1319,"")</f>
        <v/>
      </c>
      <c r="AI1324" s="81" t="str">
        <f aca="false">IF(AC1322="But Not Over",VLOOKUP(AH1324,'CPI Data'!$A$19:$N$117,14),"")</f>
        <v/>
      </c>
    </row>
    <row r="1325" customFormat="false" ht="12" hidden="false" customHeight="false" outlineLevel="0" collapsed="false">
      <c r="A1325" s="91"/>
      <c r="B1325" s="92"/>
      <c r="C1325" s="92"/>
      <c r="E1325" s="91"/>
      <c r="F1325" s="92"/>
      <c r="G1325" s="92"/>
      <c r="H1325" s="64"/>
      <c r="I1325" s="91"/>
      <c r="J1325" s="92"/>
      <c r="K1325" s="92"/>
      <c r="L1325" s="97"/>
      <c r="M1325" s="91" t="n">
        <v>0.9</v>
      </c>
      <c r="N1325" s="92" t="n">
        <v>200000</v>
      </c>
      <c r="O1325" s="92" t="n">
        <v>300000</v>
      </c>
      <c r="S1325" s="91"/>
      <c r="W1325" s="91"/>
      <c r="Z1325" s="80"/>
      <c r="AA1325" s="91"/>
      <c r="AD1325" s="98"/>
      <c r="AE1325" s="91" t="n">
        <v>0.9</v>
      </c>
      <c r="AF1325" s="125" t="n">
        <f aca="false">N1325*$AI$23/$AI$1302</f>
        <v>1688191.17647059</v>
      </c>
      <c r="AG1325" s="79" t="n">
        <f aca="false">O1325*$AI$23/$AI$1302</f>
        <v>2532286.76470588</v>
      </c>
      <c r="AH1325" s="1" t="str">
        <f aca="false">IF(AC1323="But Not Over",Y1320,"")</f>
        <v/>
      </c>
      <c r="AI1325" s="81" t="str">
        <f aca="false">IF(AC1323="But Not Over",VLOOKUP(AH1325,'CPI Data'!$A$19:$N$117,14),"")</f>
        <v/>
      </c>
    </row>
    <row r="1326" customFormat="false" ht="12" hidden="false" customHeight="false" outlineLevel="0" collapsed="false">
      <c r="A1326" s="91"/>
      <c r="B1326" s="92"/>
      <c r="C1326" s="95"/>
      <c r="E1326" s="91"/>
      <c r="F1326" s="92"/>
      <c r="G1326" s="95"/>
      <c r="H1326" s="64"/>
      <c r="I1326" s="91"/>
      <c r="J1326" s="92"/>
      <c r="K1326" s="95"/>
      <c r="L1326" s="97"/>
      <c r="M1326" s="91" t="n">
        <v>0.91</v>
      </c>
      <c r="N1326" s="92" t="n">
        <v>300000</v>
      </c>
      <c r="O1326" s="95" t="s">
        <v>18</v>
      </c>
      <c r="S1326" s="91"/>
      <c r="U1326" s="79"/>
      <c r="W1326" s="91"/>
      <c r="Y1326" s="79"/>
      <c r="Z1326" s="80"/>
      <c r="AA1326" s="91"/>
      <c r="AC1326" s="79"/>
      <c r="AD1326" s="98"/>
      <c r="AE1326" s="91" t="n">
        <v>0.91</v>
      </c>
      <c r="AF1326" s="125" t="n">
        <f aca="false">N1326*$AI$23/$AI$1302</f>
        <v>2532286.76470588</v>
      </c>
      <c r="AG1326" s="79" t="s">
        <v>18</v>
      </c>
      <c r="AH1326" s="1" t="str">
        <f aca="false">IF(AC1324="But Not Over",Y1321,"")</f>
        <v/>
      </c>
      <c r="AI1326" s="81" t="str">
        <f aca="false">IF(AC1324="But Not Over",VLOOKUP(AH1326,'CPI Data'!$A$19:$N$117,14),"")</f>
        <v/>
      </c>
    </row>
    <row r="1327" customFormat="false" ht="12" hidden="false" customHeight="false" outlineLevel="0" collapsed="false">
      <c r="A1327" s="122" t="s">
        <v>44</v>
      </c>
      <c r="E1327" s="64"/>
      <c r="H1327" s="64"/>
      <c r="I1327" s="64"/>
      <c r="L1327" s="97"/>
      <c r="M1327" s="91"/>
      <c r="N1327" s="92"/>
      <c r="O1327" s="95"/>
      <c r="S1327" s="122" t="s">
        <v>44</v>
      </c>
      <c r="W1327" s="64"/>
      <c r="Z1327" s="80"/>
      <c r="AA1327" s="64"/>
      <c r="AD1327" s="98"/>
      <c r="AE1327" s="91"/>
      <c r="AG1327" s="79"/>
      <c r="AH1327" s="1" t="str">
        <f aca="false">IF(AC1325="But Not Over",Y1322,"")</f>
        <v/>
      </c>
      <c r="AI1327" s="81" t="str">
        <f aca="false">IF(AC1325="But Not Over",VLOOKUP(AH1327,'CPI Data'!$A$19:$N$117,14),"")</f>
        <v/>
      </c>
    </row>
    <row r="1328" customFormat="false" ht="12" hidden="false" customHeight="false" outlineLevel="0" collapsed="false">
      <c r="A1328" s="64"/>
      <c r="E1328" s="64"/>
      <c r="H1328" s="64"/>
      <c r="I1328" s="64"/>
      <c r="L1328" s="97"/>
      <c r="M1328" s="64"/>
      <c r="S1328" s="64"/>
      <c r="W1328" s="64"/>
      <c r="Z1328" s="80"/>
      <c r="AA1328" s="64"/>
      <c r="AD1328" s="98"/>
      <c r="AE1328" s="64"/>
      <c r="AH1328" s="1" t="str">
        <f aca="false">IF(AC1326="But Not Over",Y1323,"")</f>
        <v/>
      </c>
      <c r="AI1328" s="81" t="str">
        <f aca="false">IF(AC1326="But Not Over",VLOOKUP(AH1328,'CPI Data'!$A$19:$N$117,14),"")</f>
        <v/>
      </c>
    </row>
    <row r="1329" customFormat="false" ht="12.75" hidden="false" customHeight="false" outlineLevel="0" collapsed="false">
      <c r="A1329" s="64"/>
      <c r="B1329" s="74"/>
      <c r="C1329" s="43" t="s">
        <v>7</v>
      </c>
      <c r="E1329" s="64"/>
      <c r="G1329" s="75" t="n">
        <v>1955</v>
      </c>
      <c r="H1329" s="75"/>
      <c r="I1329" s="75"/>
      <c r="J1329" s="74"/>
      <c r="L1329" s="97"/>
      <c r="M1329" s="64"/>
      <c r="N1329" s="74"/>
      <c r="S1329" s="64"/>
      <c r="T1329" s="77"/>
      <c r="U1329" s="69" t="s">
        <v>21</v>
      </c>
      <c r="W1329" s="64"/>
      <c r="Y1329" s="75" t="n">
        <v>1955</v>
      </c>
      <c r="Z1329" s="75"/>
      <c r="AA1329" s="75"/>
      <c r="AB1329" s="46" t="str">
        <f aca="false">CONCATENATE("CPI: ",AI1334)</f>
        <v>CPI: 26.8</v>
      </c>
      <c r="AD1329" s="98"/>
      <c r="AE1329" s="64"/>
      <c r="AF1329" s="77"/>
      <c r="AH1329" s="1" t="str">
        <f aca="false">IF(AC1327="But Not Over",Y1324,"")</f>
        <v/>
      </c>
      <c r="AI1329" s="81" t="str">
        <f aca="false">IF(AC1327="But Not Over",VLOOKUP(AH1329,'CPI Data'!$A$19:$N$117,14),"")</f>
        <v/>
      </c>
    </row>
    <row r="1330" customFormat="false" ht="12" hidden="false" customHeight="false" outlineLevel="0" collapsed="false">
      <c r="A1330" s="49"/>
      <c r="B1330" s="49" t="s">
        <v>8</v>
      </c>
      <c r="C1330" s="50"/>
      <c r="D1330" s="50"/>
      <c r="E1330" s="49"/>
      <c r="F1330" s="49" t="s">
        <v>9</v>
      </c>
      <c r="G1330" s="50"/>
      <c r="H1330" s="49"/>
      <c r="I1330" s="49"/>
      <c r="J1330" s="49" t="s">
        <v>10</v>
      </c>
      <c r="K1330" s="48"/>
      <c r="L1330" s="48"/>
      <c r="M1330" s="48"/>
      <c r="N1330" s="49" t="s">
        <v>11</v>
      </c>
      <c r="O1330" s="50"/>
      <c r="S1330" s="49"/>
      <c r="T1330" s="51" t="s">
        <v>8</v>
      </c>
      <c r="U1330" s="99"/>
      <c r="V1330" s="53"/>
      <c r="W1330" s="49"/>
      <c r="X1330" s="51" t="s">
        <v>9</v>
      </c>
      <c r="Y1330" s="99"/>
      <c r="Z1330" s="54"/>
      <c r="AA1330" s="49"/>
      <c r="AB1330" s="51" t="s">
        <v>10</v>
      </c>
      <c r="AC1330" s="52"/>
      <c r="AD1330" s="55"/>
      <c r="AE1330" s="48"/>
      <c r="AF1330" s="51" t="s">
        <v>11</v>
      </c>
      <c r="AG1330" s="99"/>
      <c r="AH1330" s="1" t="str">
        <f aca="false">IF(AC1328="But Not Over",Y1325,"")</f>
        <v/>
      </c>
      <c r="AI1330" s="81" t="str">
        <f aca="false">IF(AC1328="But Not Over",VLOOKUP(AH1330,'CPI Data'!$A$19:$N$117,14),"")</f>
        <v/>
      </c>
    </row>
    <row r="1331" customFormat="false" ht="12" hidden="false" customHeight="false" outlineLevel="0" collapsed="false">
      <c r="A1331" s="56" t="s">
        <v>12</v>
      </c>
      <c r="B1331" s="57" t="s">
        <v>13</v>
      </c>
      <c r="C1331" s="57"/>
      <c r="D1331" s="100"/>
      <c r="E1331" s="56" t="s">
        <v>12</v>
      </c>
      <c r="F1331" s="57" t="s">
        <v>13</v>
      </c>
      <c r="G1331" s="57"/>
      <c r="H1331" s="100"/>
      <c r="I1331" s="56" t="s">
        <v>12</v>
      </c>
      <c r="J1331" s="57" t="s">
        <v>13</v>
      </c>
      <c r="K1331" s="57"/>
      <c r="L1331" s="106"/>
      <c r="M1331" s="56" t="s">
        <v>12</v>
      </c>
      <c r="N1331" s="57" t="s">
        <v>13</v>
      </c>
      <c r="O1331" s="57"/>
      <c r="S1331" s="56" t="s">
        <v>12</v>
      </c>
      <c r="T1331" s="58" t="s">
        <v>13</v>
      </c>
      <c r="U1331" s="58"/>
      <c r="V1331" s="101"/>
      <c r="W1331" s="56" t="s">
        <v>12</v>
      </c>
      <c r="X1331" s="58" t="s">
        <v>13</v>
      </c>
      <c r="Y1331" s="58"/>
      <c r="Z1331" s="101"/>
      <c r="AA1331" s="56" t="s">
        <v>12</v>
      </c>
      <c r="AB1331" s="58" t="s">
        <v>13</v>
      </c>
      <c r="AC1331" s="58"/>
      <c r="AD1331" s="107"/>
      <c r="AE1331" s="56" t="s">
        <v>12</v>
      </c>
      <c r="AF1331" s="58" t="s">
        <v>13</v>
      </c>
      <c r="AG1331" s="58"/>
      <c r="AH1331" s="1" t="str">
        <f aca="false">IF(AC1329="But Not Over",Y1326,"")</f>
        <v/>
      </c>
      <c r="AI1331" s="81" t="str">
        <f aca="false">IF(AC1329="But Not Over",VLOOKUP(AH1331,'CPI Data'!$A$19:$N$117,14),"")</f>
        <v/>
      </c>
    </row>
    <row r="1332" customFormat="false" ht="12" hidden="false" customHeight="false" outlineLevel="0" collapsed="false">
      <c r="A1332" s="59" t="s">
        <v>14</v>
      </c>
      <c r="B1332" s="60" t="s">
        <v>15</v>
      </c>
      <c r="C1332" s="60" t="s">
        <v>16</v>
      </c>
      <c r="D1332" s="100"/>
      <c r="E1332" s="59" t="s">
        <v>14</v>
      </c>
      <c r="F1332" s="60" t="s">
        <v>15</v>
      </c>
      <c r="G1332" s="60" t="s">
        <v>16</v>
      </c>
      <c r="H1332" s="100"/>
      <c r="I1332" s="59" t="s">
        <v>14</v>
      </c>
      <c r="J1332" s="60" t="s">
        <v>15</v>
      </c>
      <c r="K1332" s="60" t="s">
        <v>16</v>
      </c>
      <c r="L1332" s="106"/>
      <c r="M1332" s="59" t="s">
        <v>14</v>
      </c>
      <c r="N1332" s="60" t="s">
        <v>15</v>
      </c>
      <c r="O1332" s="60" t="s">
        <v>16</v>
      </c>
      <c r="S1332" s="59" t="s">
        <v>14</v>
      </c>
      <c r="T1332" s="61" t="s">
        <v>15</v>
      </c>
      <c r="U1332" s="61" t="s">
        <v>16</v>
      </c>
      <c r="V1332" s="101"/>
      <c r="W1332" s="59" t="s">
        <v>14</v>
      </c>
      <c r="X1332" s="61" t="s">
        <v>15</v>
      </c>
      <c r="Y1332" s="61" t="s">
        <v>16</v>
      </c>
      <c r="Z1332" s="101"/>
      <c r="AA1332" s="59" t="s">
        <v>14</v>
      </c>
      <c r="AB1332" s="61" t="s">
        <v>15</v>
      </c>
      <c r="AC1332" s="61" t="s">
        <v>16</v>
      </c>
      <c r="AD1332" s="107"/>
      <c r="AE1332" s="59" t="s">
        <v>14</v>
      </c>
      <c r="AF1332" s="61" t="s">
        <v>15</v>
      </c>
      <c r="AG1332" s="61" t="s">
        <v>16</v>
      </c>
      <c r="AH1332" s="1" t="str">
        <f aca="false">IF(AC1330="But Not Over",Y1327,"")</f>
        <v/>
      </c>
      <c r="AI1332" s="81" t="str">
        <f aca="false">IF(AC1330="But Not Over",VLOOKUP(AH1332,'CPI Data'!$A$19:$N$117,14),"")</f>
        <v/>
      </c>
    </row>
    <row r="1333" customFormat="false" ht="12" hidden="false" customHeight="false" outlineLevel="0" collapsed="false">
      <c r="A1333" s="91" t="n">
        <v>0.2</v>
      </c>
      <c r="B1333" s="95" t="n">
        <v>0</v>
      </c>
      <c r="C1333" s="95" t="n">
        <v>4000</v>
      </c>
      <c r="D1333" s="95"/>
      <c r="E1333" s="91" t="n">
        <v>0.2</v>
      </c>
      <c r="F1333" s="95" t="n">
        <v>0</v>
      </c>
      <c r="G1333" s="95" t="n">
        <v>2000</v>
      </c>
      <c r="H1333" s="102"/>
      <c r="I1333" s="91"/>
      <c r="J1333" s="95"/>
      <c r="K1333" s="95"/>
      <c r="L1333" s="104"/>
      <c r="M1333" s="91" t="n">
        <v>0.2</v>
      </c>
      <c r="N1333" s="95" t="n">
        <v>0</v>
      </c>
      <c r="O1333" s="95" t="n">
        <v>2000</v>
      </c>
      <c r="S1333" s="91" t="n">
        <v>0.2</v>
      </c>
      <c r="T1333" s="79" t="n">
        <f aca="false">B1333*$AI$23/$AI$1334</f>
        <v>0</v>
      </c>
      <c r="U1333" s="79" t="n">
        <f aca="false">C1333*$AI$23/$AI$1334</f>
        <v>34267.7611940298</v>
      </c>
      <c r="V1333" s="84" t="n">
        <f aca="false">D1333*$AI$23/$AI$1334</f>
        <v>0</v>
      </c>
      <c r="W1333" s="91" t="n">
        <v>0.2</v>
      </c>
      <c r="X1333" s="79" t="n">
        <f aca="false">F1333*$AI$23/$AI$1334</f>
        <v>0</v>
      </c>
      <c r="Y1333" s="79" t="n">
        <f aca="false">G1333*$AI$23/$AI$1334</f>
        <v>17133.8805970149</v>
      </c>
      <c r="Z1333" s="84" t="n">
        <f aca="false">H1333*$AI$23/$AI$1334</f>
        <v>0</v>
      </c>
      <c r="AA1333" s="79"/>
      <c r="AB1333" s="79"/>
      <c r="AC1333" s="79"/>
      <c r="AD1333" s="84" t="n">
        <f aca="false">L1333*$AI$23/$AI$1334</f>
        <v>0</v>
      </c>
      <c r="AE1333" s="91" t="n">
        <v>0.2</v>
      </c>
      <c r="AF1333" s="79" t="n">
        <f aca="false">N1333*$AI$23/$AI$1334</f>
        <v>0</v>
      </c>
      <c r="AG1333" s="79" t="n">
        <f aca="false">O1333*$AI$23/$AI$1334</f>
        <v>17133.8805970149</v>
      </c>
      <c r="AH1333" s="1" t="str">
        <f aca="false">IF(AC1331="But Not Over",Y1328,"")</f>
        <v/>
      </c>
      <c r="AI1333" s="81" t="str">
        <f aca="false">IF(AC1331="But Not Over",VLOOKUP(AH1333,'CPI Data'!$A$19:$N$117,14),"")</f>
        <v/>
      </c>
    </row>
    <row r="1334" customFormat="false" ht="12" hidden="false" customHeight="false" outlineLevel="0" collapsed="false">
      <c r="A1334" s="91" t="n">
        <v>0.22</v>
      </c>
      <c r="B1334" s="95" t="n">
        <v>4000</v>
      </c>
      <c r="C1334" s="95" t="n">
        <v>8000</v>
      </c>
      <c r="D1334" s="95"/>
      <c r="E1334" s="91" t="n">
        <v>0.22</v>
      </c>
      <c r="F1334" s="95" t="n">
        <v>2000</v>
      </c>
      <c r="G1334" s="95" t="n">
        <v>4000</v>
      </c>
      <c r="H1334" s="102"/>
      <c r="I1334" s="91"/>
      <c r="J1334" s="126" t="s">
        <v>39</v>
      </c>
      <c r="K1334" s="95"/>
      <c r="L1334" s="104"/>
      <c r="M1334" s="91" t="n">
        <v>0.21</v>
      </c>
      <c r="N1334" s="95" t="n">
        <v>2000</v>
      </c>
      <c r="O1334" s="95" t="n">
        <v>4000</v>
      </c>
      <c r="S1334" s="91" t="n">
        <v>0.22</v>
      </c>
      <c r="T1334" s="79" t="n">
        <f aca="false">B1334*$AI$23/$AI$1334</f>
        <v>34267.7611940298</v>
      </c>
      <c r="U1334" s="79" t="n">
        <f aca="false">C1334*$AI$23/$AI$1334</f>
        <v>68535.5223880597</v>
      </c>
      <c r="V1334" s="84"/>
      <c r="W1334" s="91" t="n">
        <v>0.22</v>
      </c>
      <c r="X1334" s="79" t="n">
        <f aca="false">F1334*$AI$23/$AI$1334</f>
        <v>17133.8805970149</v>
      </c>
      <c r="Y1334" s="79" t="n">
        <f aca="false">G1334*$AI$23/$AI$1334</f>
        <v>34267.7611940298</v>
      </c>
      <c r="Z1334" s="80"/>
      <c r="AA1334" s="91"/>
      <c r="AB1334" s="77" t="s">
        <v>39</v>
      </c>
      <c r="AC1334" s="79"/>
      <c r="AD1334" s="105"/>
      <c r="AE1334" s="91" t="n">
        <v>0.21</v>
      </c>
      <c r="AF1334" s="79" t="n">
        <f aca="false">N1334*$AI$23/$AI$1334</f>
        <v>17133.8805970149</v>
      </c>
      <c r="AG1334" s="79" t="n">
        <f aca="false">O1334*$AI$23/$AI$1334</f>
        <v>34267.7611940298</v>
      </c>
      <c r="AH1334" s="1" t="n">
        <f aca="false">IF(AC1332="But Not Over",Y1329,"")</f>
        <v>1955</v>
      </c>
      <c r="AI1334" s="81" t="n">
        <f aca="false">IF(AC1332="But Not Over",VLOOKUP(AH1334,'CPI Data'!$A$19:$N$117,14),"")</f>
        <v>26.8</v>
      </c>
    </row>
    <row r="1335" customFormat="false" ht="12" hidden="false" customHeight="false" outlineLevel="0" collapsed="false">
      <c r="A1335" s="91" t="n">
        <v>0.26</v>
      </c>
      <c r="B1335" s="95" t="n">
        <v>8000</v>
      </c>
      <c r="C1335" s="95" t="n">
        <v>12000</v>
      </c>
      <c r="D1335" s="95"/>
      <c r="E1335" s="91" t="n">
        <v>0.26</v>
      </c>
      <c r="F1335" s="95" t="n">
        <v>4000</v>
      </c>
      <c r="G1335" s="95" t="n">
        <v>6000</v>
      </c>
      <c r="H1335" s="102"/>
      <c r="I1335" s="91"/>
      <c r="J1335" s="126" t="s">
        <v>9</v>
      </c>
      <c r="K1335" s="95"/>
      <c r="L1335" s="104"/>
      <c r="M1335" s="91" t="n">
        <v>0.24</v>
      </c>
      <c r="N1335" s="95" t="n">
        <v>4000</v>
      </c>
      <c r="O1335" s="95" t="n">
        <v>6000</v>
      </c>
      <c r="S1335" s="91" t="n">
        <v>0.26</v>
      </c>
      <c r="T1335" s="79" t="n">
        <f aca="false">B1335*$AI$23/$AI$1334</f>
        <v>68535.5223880597</v>
      </c>
      <c r="U1335" s="79" t="n">
        <f aca="false">C1335*$AI$23/$AI$1334</f>
        <v>102803.28358209</v>
      </c>
      <c r="V1335" s="84"/>
      <c r="W1335" s="91" t="n">
        <v>0.26</v>
      </c>
      <c r="X1335" s="79" t="n">
        <f aca="false">F1335*$AI$23/$AI$1334</f>
        <v>34267.7611940298</v>
      </c>
      <c r="Y1335" s="79" t="n">
        <f aca="false">G1335*$AI$23/$AI$1334</f>
        <v>51401.6417910448</v>
      </c>
      <c r="Z1335" s="80"/>
      <c r="AA1335" s="91"/>
      <c r="AB1335" s="77" t="s">
        <v>9</v>
      </c>
      <c r="AC1335" s="79"/>
      <c r="AD1335" s="105"/>
      <c r="AE1335" s="91" t="n">
        <v>0.24</v>
      </c>
      <c r="AF1335" s="79" t="n">
        <f aca="false">N1335*$AI$23/$AI$1334</f>
        <v>34267.7611940298</v>
      </c>
      <c r="AG1335" s="79" t="n">
        <f aca="false">O1335*$AI$23/$AI$1334</f>
        <v>51401.6417910448</v>
      </c>
      <c r="AH1335" s="1" t="str">
        <f aca="false">IF(AC1333="But Not Over",Y1330,"")</f>
        <v/>
      </c>
      <c r="AI1335" s="81" t="str">
        <f aca="false">IF(AC1333="But Not Over",VLOOKUP(AH1335,'CPI Data'!$A$19:$N$117,14),"")</f>
        <v/>
      </c>
    </row>
    <row r="1336" customFormat="false" ht="12" hidden="false" customHeight="false" outlineLevel="0" collapsed="false">
      <c r="A1336" s="91" t="n">
        <v>0.3</v>
      </c>
      <c r="B1336" s="95" t="n">
        <v>12000</v>
      </c>
      <c r="C1336" s="95" t="n">
        <v>16000</v>
      </c>
      <c r="D1336" s="95"/>
      <c r="E1336" s="91" t="n">
        <v>0.3</v>
      </c>
      <c r="F1336" s="95" t="n">
        <v>6000</v>
      </c>
      <c r="G1336" s="95" t="n">
        <v>8000</v>
      </c>
      <c r="H1336" s="102"/>
      <c r="I1336" s="91"/>
      <c r="J1336" s="95"/>
      <c r="K1336" s="95"/>
      <c r="L1336" s="104"/>
      <c r="M1336" s="91" t="n">
        <v>0.26</v>
      </c>
      <c r="N1336" s="95" t="n">
        <v>6000</v>
      </c>
      <c r="O1336" s="95" t="n">
        <v>8000</v>
      </c>
      <c r="S1336" s="91" t="n">
        <v>0.3</v>
      </c>
      <c r="T1336" s="79" t="n">
        <f aca="false">B1336*$AI$23/$AI$1334</f>
        <v>102803.28358209</v>
      </c>
      <c r="U1336" s="79" t="n">
        <f aca="false">C1336*$AI$23/$AI$1334</f>
        <v>137071.044776119</v>
      </c>
      <c r="V1336" s="84"/>
      <c r="W1336" s="91" t="n">
        <v>0.3</v>
      </c>
      <c r="X1336" s="79" t="n">
        <f aca="false">F1336*$AI$23/$AI$1334</f>
        <v>51401.6417910448</v>
      </c>
      <c r="Y1336" s="79" t="n">
        <f aca="false">G1336*$AI$23/$AI$1334</f>
        <v>68535.5223880597</v>
      </c>
      <c r="Z1336" s="80"/>
      <c r="AA1336" s="91"/>
      <c r="AB1336" s="79"/>
      <c r="AC1336" s="79"/>
      <c r="AD1336" s="105"/>
      <c r="AE1336" s="91" t="n">
        <v>0.26</v>
      </c>
      <c r="AF1336" s="79" t="n">
        <f aca="false">N1336*$AI$23/$AI$1334</f>
        <v>51401.6417910448</v>
      </c>
      <c r="AG1336" s="79" t="n">
        <f aca="false">O1336*$AI$23/$AI$1334</f>
        <v>68535.5223880597</v>
      </c>
      <c r="AH1336" s="1" t="str">
        <f aca="false">IF(AC1334="But Not Over",Y1331,"")</f>
        <v/>
      </c>
      <c r="AI1336" s="81" t="str">
        <f aca="false">IF(AC1334="But Not Over",VLOOKUP(AH1336,'CPI Data'!$A$19:$N$117,14),"")</f>
        <v/>
      </c>
    </row>
    <row r="1337" customFormat="false" ht="12" hidden="false" customHeight="false" outlineLevel="0" collapsed="false">
      <c r="A1337" s="91" t="n">
        <v>0.34</v>
      </c>
      <c r="B1337" s="95" t="n">
        <v>16000</v>
      </c>
      <c r="C1337" s="95" t="n">
        <v>20000</v>
      </c>
      <c r="D1337" s="95"/>
      <c r="E1337" s="91" t="n">
        <v>0.34</v>
      </c>
      <c r="F1337" s="95" t="n">
        <v>8000</v>
      </c>
      <c r="G1337" s="95" t="n">
        <v>10000</v>
      </c>
      <c r="H1337" s="102"/>
      <c r="I1337" s="91"/>
      <c r="J1337" s="95"/>
      <c r="K1337" s="95"/>
      <c r="L1337" s="104"/>
      <c r="M1337" s="91" t="n">
        <v>0.3</v>
      </c>
      <c r="N1337" s="95" t="n">
        <v>8000</v>
      </c>
      <c r="O1337" s="95" t="n">
        <v>10000</v>
      </c>
      <c r="S1337" s="91" t="n">
        <v>0.34</v>
      </c>
      <c r="T1337" s="79" t="n">
        <f aca="false">B1337*$AI$23/$AI$1334</f>
        <v>137071.044776119</v>
      </c>
      <c r="U1337" s="79" t="n">
        <f aca="false">C1337*$AI$23/$AI$1334</f>
        <v>171338.805970149</v>
      </c>
      <c r="V1337" s="84"/>
      <c r="W1337" s="91" t="n">
        <v>0.34</v>
      </c>
      <c r="X1337" s="79" t="n">
        <f aca="false">F1337*$AI$23/$AI$1334</f>
        <v>68535.5223880597</v>
      </c>
      <c r="Y1337" s="79" t="n">
        <f aca="false">G1337*$AI$23/$AI$1334</f>
        <v>85669.4029850746</v>
      </c>
      <c r="Z1337" s="80"/>
      <c r="AA1337" s="91"/>
      <c r="AB1337" s="79"/>
      <c r="AC1337" s="79"/>
      <c r="AD1337" s="105"/>
      <c r="AE1337" s="91" t="n">
        <v>0.3</v>
      </c>
      <c r="AF1337" s="79" t="n">
        <f aca="false">N1337*$AI$23/$AI$1334</f>
        <v>68535.5223880597</v>
      </c>
      <c r="AG1337" s="79" t="n">
        <f aca="false">O1337*$AI$23/$AI$1334</f>
        <v>85669.4029850746</v>
      </c>
      <c r="AH1337" s="1" t="str">
        <f aca="false">IF(AC1335="But Not Over",Y1332,"")</f>
        <v/>
      </c>
      <c r="AI1337" s="81" t="str">
        <f aca="false">IF(AC1335="But Not Over",VLOOKUP(AH1337,'CPI Data'!$A$19:$N$117,14),"")</f>
        <v/>
      </c>
    </row>
    <row r="1338" customFormat="false" ht="12" hidden="false" customHeight="false" outlineLevel="0" collapsed="false">
      <c r="A1338" s="91" t="n">
        <v>0.38</v>
      </c>
      <c r="B1338" s="95" t="n">
        <v>20000</v>
      </c>
      <c r="C1338" s="95" t="n">
        <v>24000</v>
      </c>
      <c r="D1338" s="95"/>
      <c r="E1338" s="91" t="n">
        <v>0.38</v>
      </c>
      <c r="F1338" s="95" t="n">
        <v>10000</v>
      </c>
      <c r="G1338" s="95" t="n">
        <v>12000</v>
      </c>
      <c r="H1338" s="102"/>
      <c r="I1338" s="91"/>
      <c r="J1338" s="95"/>
      <c r="K1338" s="95"/>
      <c r="L1338" s="104"/>
      <c r="M1338" s="91" t="n">
        <v>0.32</v>
      </c>
      <c r="N1338" s="95" t="n">
        <v>10000</v>
      </c>
      <c r="O1338" s="95" t="n">
        <v>12000</v>
      </c>
      <c r="S1338" s="91" t="n">
        <v>0.38</v>
      </c>
      <c r="T1338" s="79" t="n">
        <f aca="false">B1338*$AI$23/$AI$1334</f>
        <v>171338.805970149</v>
      </c>
      <c r="U1338" s="79" t="n">
        <f aca="false">C1338*$AI$23/$AI$1334</f>
        <v>205606.567164179</v>
      </c>
      <c r="V1338" s="84"/>
      <c r="W1338" s="91" t="n">
        <v>0.38</v>
      </c>
      <c r="X1338" s="79" t="n">
        <f aca="false">F1338*$AI$23/$AI$1334</f>
        <v>85669.4029850746</v>
      </c>
      <c r="Y1338" s="79" t="n">
        <f aca="false">G1338*$AI$23/$AI$1334</f>
        <v>102803.28358209</v>
      </c>
      <c r="Z1338" s="80"/>
      <c r="AA1338" s="91"/>
      <c r="AB1338" s="79"/>
      <c r="AC1338" s="79"/>
      <c r="AD1338" s="105"/>
      <c r="AE1338" s="91" t="n">
        <v>0.32</v>
      </c>
      <c r="AF1338" s="79" t="n">
        <f aca="false">N1338*$AI$23/$AI$1334</f>
        <v>85669.4029850746</v>
      </c>
      <c r="AG1338" s="79" t="n">
        <f aca="false">O1338*$AI$23/$AI$1334</f>
        <v>102803.28358209</v>
      </c>
      <c r="AH1338" s="1" t="str">
        <f aca="false">IF(AC1336="But Not Over",Y1333,"")</f>
        <v/>
      </c>
      <c r="AI1338" s="81" t="str">
        <f aca="false">IF(AC1336="But Not Over",VLOOKUP(AH1338,'CPI Data'!$A$19:$N$117,14),"")</f>
        <v/>
      </c>
    </row>
    <row r="1339" customFormat="false" ht="12" hidden="false" customHeight="false" outlineLevel="0" collapsed="false">
      <c r="A1339" s="91" t="n">
        <v>0.43</v>
      </c>
      <c r="B1339" s="95" t="n">
        <v>24000</v>
      </c>
      <c r="C1339" s="95" t="n">
        <v>28000</v>
      </c>
      <c r="D1339" s="95"/>
      <c r="E1339" s="91" t="n">
        <v>0.43</v>
      </c>
      <c r="F1339" s="95" t="n">
        <v>12000</v>
      </c>
      <c r="G1339" s="95" t="n">
        <v>14000</v>
      </c>
      <c r="H1339" s="102"/>
      <c r="I1339" s="91"/>
      <c r="J1339" s="95"/>
      <c r="K1339" s="95"/>
      <c r="L1339" s="104"/>
      <c r="M1339" s="91" t="n">
        <v>0.36</v>
      </c>
      <c r="N1339" s="95" t="n">
        <v>12000</v>
      </c>
      <c r="O1339" s="95" t="n">
        <v>14000</v>
      </c>
      <c r="S1339" s="91" t="n">
        <v>0.43</v>
      </c>
      <c r="T1339" s="79" t="n">
        <f aca="false">B1339*$AI$23/$AI$1334</f>
        <v>205606.567164179</v>
      </c>
      <c r="U1339" s="79" t="n">
        <f aca="false">C1339*$AI$23/$AI$1334</f>
        <v>239874.328358209</v>
      </c>
      <c r="V1339" s="84"/>
      <c r="W1339" s="91" t="n">
        <v>0.43</v>
      </c>
      <c r="X1339" s="79" t="n">
        <f aca="false">F1339*$AI$23/$AI$1334</f>
        <v>102803.28358209</v>
      </c>
      <c r="Y1339" s="79" t="n">
        <f aca="false">G1339*$AI$23/$AI$1334</f>
        <v>119937.164179104</v>
      </c>
      <c r="Z1339" s="80"/>
      <c r="AA1339" s="91"/>
      <c r="AB1339" s="79"/>
      <c r="AC1339" s="79"/>
      <c r="AD1339" s="105"/>
      <c r="AE1339" s="91" t="n">
        <v>0.36</v>
      </c>
      <c r="AF1339" s="79" t="n">
        <f aca="false">N1339*$AI$23/$AI$1334</f>
        <v>102803.28358209</v>
      </c>
      <c r="AG1339" s="79" t="n">
        <f aca="false">O1339*$AI$23/$AI$1334</f>
        <v>119937.164179104</v>
      </c>
      <c r="AH1339" s="1" t="str">
        <f aca="false">IF(AC1337="But Not Over",Y1334,"")</f>
        <v/>
      </c>
      <c r="AI1339" s="81" t="str">
        <f aca="false">IF(AC1337="But Not Over",VLOOKUP(AH1339,'CPI Data'!$A$19:$N$117,14),"")</f>
        <v/>
      </c>
    </row>
    <row r="1340" customFormat="false" ht="12" hidden="false" customHeight="false" outlineLevel="0" collapsed="false">
      <c r="A1340" s="91" t="n">
        <v>0.47</v>
      </c>
      <c r="B1340" s="95" t="n">
        <v>28000</v>
      </c>
      <c r="C1340" s="95" t="n">
        <v>32000</v>
      </c>
      <c r="D1340" s="95"/>
      <c r="E1340" s="91" t="n">
        <v>0.47</v>
      </c>
      <c r="F1340" s="95" t="n">
        <v>14000</v>
      </c>
      <c r="G1340" s="95" t="n">
        <v>16000</v>
      </c>
      <c r="H1340" s="102"/>
      <c r="I1340" s="91"/>
      <c r="J1340" s="95"/>
      <c r="K1340" s="95"/>
      <c r="L1340" s="104"/>
      <c r="M1340" s="91" t="n">
        <v>0.39</v>
      </c>
      <c r="N1340" s="95" t="n">
        <v>14000</v>
      </c>
      <c r="O1340" s="95" t="n">
        <v>16000</v>
      </c>
      <c r="S1340" s="91" t="n">
        <v>0.47</v>
      </c>
      <c r="T1340" s="79" t="n">
        <f aca="false">B1340*$AI$23/$AI$1334</f>
        <v>239874.328358209</v>
      </c>
      <c r="U1340" s="79" t="n">
        <f aca="false">C1340*$AI$23/$AI$1334</f>
        <v>274142.089552239</v>
      </c>
      <c r="V1340" s="84"/>
      <c r="W1340" s="91" t="n">
        <v>0.47</v>
      </c>
      <c r="X1340" s="79" t="n">
        <f aca="false">F1340*$AI$23/$AI$1334</f>
        <v>119937.164179104</v>
      </c>
      <c r="Y1340" s="79" t="n">
        <f aca="false">G1340*$AI$23/$AI$1334</f>
        <v>137071.044776119</v>
      </c>
      <c r="Z1340" s="80"/>
      <c r="AA1340" s="91"/>
      <c r="AB1340" s="79"/>
      <c r="AC1340" s="79"/>
      <c r="AD1340" s="105"/>
      <c r="AE1340" s="91" t="n">
        <v>0.39</v>
      </c>
      <c r="AF1340" s="79" t="n">
        <f aca="false">N1340*$AI$23/$AI$1334</f>
        <v>119937.164179104</v>
      </c>
      <c r="AG1340" s="79" t="n">
        <f aca="false">O1340*$AI$23/$AI$1334</f>
        <v>137071.044776119</v>
      </c>
      <c r="AH1340" s="1" t="str">
        <f aca="false">IF(AC1338="But Not Over",Y1335,"")</f>
        <v/>
      </c>
      <c r="AI1340" s="81" t="str">
        <f aca="false">IF(AC1338="But Not Over",VLOOKUP(AH1340,'CPI Data'!$A$19:$N$117,14),"")</f>
        <v/>
      </c>
    </row>
    <row r="1341" customFormat="false" ht="12" hidden="false" customHeight="false" outlineLevel="0" collapsed="false">
      <c r="A1341" s="91" t="n">
        <v>0.5</v>
      </c>
      <c r="B1341" s="95" t="n">
        <v>32000</v>
      </c>
      <c r="C1341" s="95" t="n">
        <v>36000</v>
      </c>
      <c r="D1341" s="95"/>
      <c r="E1341" s="91" t="n">
        <v>0.5</v>
      </c>
      <c r="F1341" s="95" t="n">
        <v>16000</v>
      </c>
      <c r="G1341" s="95" t="n">
        <v>18000</v>
      </c>
      <c r="H1341" s="102"/>
      <c r="I1341" s="91"/>
      <c r="J1341" s="95"/>
      <c r="K1341" s="95"/>
      <c r="L1341" s="104"/>
      <c r="M1341" s="91" t="n">
        <v>0.42</v>
      </c>
      <c r="N1341" s="95" t="n">
        <v>16000</v>
      </c>
      <c r="O1341" s="95" t="n">
        <v>18000</v>
      </c>
      <c r="S1341" s="91" t="n">
        <v>0.5</v>
      </c>
      <c r="T1341" s="79" t="n">
        <f aca="false">B1341*$AI$23/$AI$1334</f>
        <v>274142.089552239</v>
      </c>
      <c r="U1341" s="79" t="n">
        <f aca="false">C1341*$AI$23/$AI$1334</f>
        <v>308409.850746269</v>
      </c>
      <c r="V1341" s="84"/>
      <c r="W1341" s="91" t="n">
        <v>0.5</v>
      </c>
      <c r="X1341" s="79" t="n">
        <f aca="false">F1341*$AI$23/$AI$1334</f>
        <v>137071.044776119</v>
      </c>
      <c r="Y1341" s="79" t="n">
        <f aca="false">G1341*$AI$23/$AI$1334</f>
        <v>154204.925373134</v>
      </c>
      <c r="Z1341" s="80"/>
      <c r="AA1341" s="91"/>
      <c r="AB1341" s="79"/>
      <c r="AC1341" s="79"/>
      <c r="AD1341" s="105"/>
      <c r="AE1341" s="91" t="n">
        <v>0.42</v>
      </c>
      <c r="AF1341" s="79" t="n">
        <f aca="false">N1341*$AI$23/$AI$1334</f>
        <v>137071.044776119</v>
      </c>
      <c r="AG1341" s="79" t="n">
        <f aca="false">O1341*$AI$23/$AI$1334</f>
        <v>154204.925373134</v>
      </c>
      <c r="AH1341" s="1" t="str">
        <f aca="false">IF(AC1339="But Not Over",Y1336,"")</f>
        <v/>
      </c>
      <c r="AI1341" s="81" t="str">
        <f aca="false">IF(AC1339="But Not Over",VLOOKUP(AH1341,'CPI Data'!$A$19:$N$117,14),"")</f>
        <v/>
      </c>
    </row>
    <row r="1342" customFormat="false" ht="12" hidden="false" customHeight="false" outlineLevel="0" collapsed="false">
      <c r="A1342" s="91" t="n">
        <v>0.53</v>
      </c>
      <c r="B1342" s="95" t="n">
        <v>36000</v>
      </c>
      <c r="C1342" s="95" t="n">
        <v>40000</v>
      </c>
      <c r="D1342" s="95"/>
      <c r="E1342" s="91" t="n">
        <v>0.53</v>
      </c>
      <c r="F1342" s="95" t="n">
        <v>18000</v>
      </c>
      <c r="G1342" s="95" t="n">
        <v>20000</v>
      </c>
      <c r="H1342" s="102"/>
      <c r="I1342" s="91"/>
      <c r="J1342" s="95"/>
      <c r="K1342" s="95"/>
      <c r="L1342" s="104"/>
      <c r="M1342" s="91" t="n">
        <v>0.43</v>
      </c>
      <c r="N1342" s="95" t="n">
        <v>18000</v>
      </c>
      <c r="O1342" s="95" t="n">
        <v>20000</v>
      </c>
      <c r="S1342" s="91" t="n">
        <v>0.53</v>
      </c>
      <c r="T1342" s="79" t="n">
        <f aca="false">B1342*$AI$23/$AI$1334</f>
        <v>308409.850746269</v>
      </c>
      <c r="U1342" s="79" t="n">
        <f aca="false">C1342*$AI$23/$AI$1334</f>
        <v>342677.611940298</v>
      </c>
      <c r="V1342" s="84"/>
      <c r="W1342" s="91" t="n">
        <v>0.53</v>
      </c>
      <c r="X1342" s="79" t="n">
        <f aca="false">F1342*$AI$23/$AI$1334</f>
        <v>154204.925373134</v>
      </c>
      <c r="Y1342" s="79" t="n">
        <f aca="false">G1342*$AI$23/$AI$1334</f>
        <v>171338.805970149</v>
      </c>
      <c r="Z1342" s="80"/>
      <c r="AA1342" s="91"/>
      <c r="AB1342" s="79"/>
      <c r="AC1342" s="79"/>
      <c r="AD1342" s="105"/>
      <c r="AE1342" s="91" t="n">
        <v>0.43</v>
      </c>
      <c r="AF1342" s="79" t="n">
        <f aca="false">N1342*$AI$23/$AI$1334</f>
        <v>154204.925373134</v>
      </c>
      <c r="AG1342" s="79" t="n">
        <f aca="false">O1342*$AI$23/$AI$1334</f>
        <v>171338.805970149</v>
      </c>
      <c r="AH1342" s="1" t="str">
        <f aca="false">IF(AC1340="But Not Over",Y1337,"")</f>
        <v/>
      </c>
      <c r="AI1342" s="81" t="str">
        <f aca="false">IF(AC1340="But Not Over",VLOOKUP(AH1342,'CPI Data'!$A$19:$N$117,14),"")</f>
        <v/>
      </c>
    </row>
    <row r="1343" customFormat="false" ht="12" hidden="false" customHeight="false" outlineLevel="0" collapsed="false">
      <c r="A1343" s="91" t="n">
        <v>0.56</v>
      </c>
      <c r="B1343" s="95" t="n">
        <v>40000</v>
      </c>
      <c r="C1343" s="95" t="n">
        <v>44000</v>
      </c>
      <c r="D1343" s="95"/>
      <c r="E1343" s="91" t="n">
        <v>0.56</v>
      </c>
      <c r="F1343" s="95" t="n">
        <v>20000</v>
      </c>
      <c r="G1343" s="95" t="n">
        <v>22000</v>
      </c>
      <c r="H1343" s="102"/>
      <c r="I1343" s="91"/>
      <c r="J1343" s="95"/>
      <c r="K1343" s="95"/>
      <c r="L1343" s="104"/>
      <c r="M1343" s="91" t="n">
        <v>0.47</v>
      </c>
      <c r="N1343" s="95" t="n">
        <v>20000</v>
      </c>
      <c r="O1343" s="95" t="n">
        <v>22000</v>
      </c>
      <c r="S1343" s="91" t="n">
        <v>0.56</v>
      </c>
      <c r="T1343" s="79" t="n">
        <f aca="false">B1343*$AI$23/$AI$1334</f>
        <v>342677.611940298</v>
      </c>
      <c r="U1343" s="79" t="n">
        <f aca="false">C1343*$AI$23/$AI$1334</f>
        <v>376945.373134328</v>
      </c>
      <c r="V1343" s="84"/>
      <c r="W1343" s="91" t="n">
        <v>0.56</v>
      </c>
      <c r="X1343" s="79" t="n">
        <f aca="false">F1343*$AI$23/$AI$1334</f>
        <v>171338.805970149</v>
      </c>
      <c r="Y1343" s="79" t="n">
        <f aca="false">G1343*$AI$23/$AI$1334</f>
        <v>188472.686567164</v>
      </c>
      <c r="Z1343" s="80"/>
      <c r="AA1343" s="91"/>
      <c r="AB1343" s="79"/>
      <c r="AC1343" s="79"/>
      <c r="AD1343" s="105"/>
      <c r="AE1343" s="91" t="n">
        <v>0.47</v>
      </c>
      <c r="AF1343" s="79" t="n">
        <f aca="false">N1343*$AI$23/$AI$1334</f>
        <v>171338.805970149</v>
      </c>
      <c r="AG1343" s="79" t="n">
        <f aca="false">O1343*$AI$23/$AI$1334</f>
        <v>188472.686567164</v>
      </c>
      <c r="AH1343" s="1" t="str">
        <f aca="false">IF(AC1341="But Not Over",Y1338,"")</f>
        <v/>
      </c>
      <c r="AI1343" s="81" t="str">
        <f aca="false">IF(AC1341="But Not Over",VLOOKUP(AH1343,'CPI Data'!$A$19:$N$117,14),"")</f>
        <v/>
      </c>
    </row>
    <row r="1344" customFormat="false" ht="12" hidden="false" customHeight="false" outlineLevel="0" collapsed="false">
      <c r="A1344" s="91" t="n">
        <v>0.59</v>
      </c>
      <c r="B1344" s="95" t="n">
        <v>44000</v>
      </c>
      <c r="C1344" s="95" t="n">
        <v>52000</v>
      </c>
      <c r="D1344" s="95"/>
      <c r="E1344" s="91" t="n">
        <v>0.59</v>
      </c>
      <c r="F1344" s="95" t="n">
        <v>22000</v>
      </c>
      <c r="G1344" s="95" t="n">
        <v>26000</v>
      </c>
      <c r="H1344" s="102"/>
      <c r="I1344" s="91"/>
      <c r="J1344" s="95"/>
      <c r="K1344" s="95"/>
      <c r="L1344" s="104"/>
      <c r="M1344" s="91" t="n">
        <v>0.49</v>
      </c>
      <c r="N1344" s="95" t="n">
        <v>22000</v>
      </c>
      <c r="O1344" s="95" t="n">
        <v>24000</v>
      </c>
      <c r="S1344" s="91" t="n">
        <v>0.59</v>
      </c>
      <c r="T1344" s="79" t="n">
        <f aca="false">B1344*$AI$23/$AI$1334</f>
        <v>376945.373134328</v>
      </c>
      <c r="U1344" s="79" t="n">
        <f aca="false">C1344*$AI$23/$AI$1334</f>
        <v>445480.895522388</v>
      </c>
      <c r="V1344" s="84"/>
      <c r="W1344" s="91" t="n">
        <v>0.59</v>
      </c>
      <c r="X1344" s="79" t="n">
        <f aca="false">F1344*$AI$23/$AI$1334</f>
        <v>188472.686567164</v>
      </c>
      <c r="Y1344" s="79" t="n">
        <f aca="false">G1344*$AI$23/$AI$1334</f>
        <v>222740.447761194</v>
      </c>
      <c r="Z1344" s="80"/>
      <c r="AA1344" s="91"/>
      <c r="AB1344" s="79"/>
      <c r="AC1344" s="79"/>
      <c r="AD1344" s="105"/>
      <c r="AE1344" s="91" t="n">
        <v>0.49</v>
      </c>
      <c r="AF1344" s="79" t="n">
        <f aca="false">N1344*$AI$23/$AI$1334</f>
        <v>188472.686567164</v>
      </c>
      <c r="AG1344" s="79" t="n">
        <f aca="false">O1344*$AI$23/$AI$1334</f>
        <v>205606.567164179</v>
      </c>
      <c r="AH1344" s="1" t="str">
        <f aca="false">IF(AC1342="But Not Over",Y1339,"")</f>
        <v/>
      </c>
      <c r="AI1344" s="81" t="str">
        <f aca="false">IF(AC1342="But Not Over",VLOOKUP(AH1344,'CPI Data'!$A$19:$N$117,14),"")</f>
        <v/>
      </c>
    </row>
    <row r="1345" customFormat="false" ht="12" hidden="false" customHeight="false" outlineLevel="0" collapsed="false">
      <c r="A1345" s="91" t="n">
        <v>0.62</v>
      </c>
      <c r="B1345" s="95" t="n">
        <v>52000</v>
      </c>
      <c r="C1345" s="92" t="n">
        <v>64000</v>
      </c>
      <c r="D1345" s="92"/>
      <c r="E1345" s="91" t="n">
        <v>0.62</v>
      </c>
      <c r="F1345" s="95" t="n">
        <v>26000</v>
      </c>
      <c r="G1345" s="92" t="n">
        <v>32000</v>
      </c>
      <c r="H1345" s="102"/>
      <c r="I1345" s="91"/>
      <c r="J1345" s="95"/>
      <c r="K1345" s="92"/>
      <c r="L1345" s="103"/>
      <c r="M1345" s="91" t="n">
        <v>0.52</v>
      </c>
      <c r="N1345" s="95" t="n">
        <v>24000</v>
      </c>
      <c r="O1345" s="95" t="n">
        <v>28000</v>
      </c>
      <c r="S1345" s="91" t="n">
        <v>0.62</v>
      </c>
      <c r="T1345" s="79" t="n">
        <f aca="false">B1345*$AI$23/$AI$1334</f>
        <v>445480.895522388</v>
      </c>
      <c r="U1345" s="79" t="n">
        <f aca="false">C1345*$AI$23/$AI$1334</f>
        <v>548284.179104478</v>
      </c>
      <c r="W1345" s="91" t="n">
        <v>0.62</v>
      </c>
      <c r="X1345" s="79" t="n">
        <f aca="false">F1345*$AI$23/$AI$1334</f>
        <v>222740.447761194</v>
      </c>
      <c r="Y1345" s="79" t="n">
        <f aca="false">G1345*$AI$23/$AI$1334</f>
        <v>274142.089552239</v>
      </c>
      <c r="Z1345" s="80"/>
      <c r="AA1345" s="91"/>
      <c r="AB1345" s="79"/>
      <c r="AD1345" s="98"/>
      <c r="AE1345" s="91" t="n">
        <v>0.52</v>
      </c>
      <c r="AF1345" s="79" t="n">
        <f aca="false">N1345*$AI$23/$AI$1334</f>
        <v>205606.567164179</v>
      </c>
      <c r="AG1345" s="79" t="n">
        <f aca="false">O1345*$AI$23/$AI$1334</f>
        <v>239874.328358209</v>
      </c>
      <c r="AH1345" s="1" t="str">
        <f aca="false">IF(AC1343="But Not Over",Y1340,"")</f>
        <v/>
      </c>
      <c r="AI1345" s="81" t="str">
        <f aca="false">IF(AC1343="But Not Over",VLOOKUP(AH1345,'CPI Data'!$A$19:$N$117,14),"")</f>
        <v/>
      </c>
    </row>
    <row r="1346" customFormat="false" ht="12" hidden="false" customHeight="false" outlineLevel="0" collapsed="false">
      <c r="A1346" s="91" t="n">
        <v>0.65</v>
      </c>
      <c r="B1346" s="92" t="n">
        <v>64000</v>
      </c>
      <c r="C1346" s="92" t="n">
        <v>76000</v>
      </c>
      <c r="D1346" s="92"/>
      <c r="E1346" s="91" t="n">
        <v>0.65</v>
      </c>
      <c r="F1346" s="92" t="n">
        <v>32000</v>
      </c>
      <c r="G1346" s="92" t="n">
        <v>38000</v>
      </c>
      <c r="H1346" s="102"/>
      <c r="I1346" s="91"/>
      <c r="J1346" s="92"/>
      <c r="K1346" s="92"/>
      <c r="L1346" s="103"/>
      <c r="M1346" s="91" t="n">
        <v>0.54</v>
      </c>
      <c r="N1346" s="95" t="n">
        <v>28000</v>
      </c>
      <c r="O1346" s="92" t="n">
        <v>32000</v>
      </c>
      <c r="S1346" s="91" t="n">
        <v>0.65</v>
      </c>
      <c r="T1346" s="79" t="n">
        <f aca="false">B1346*$AI$23/$AI$1334</f>
        <v>548284.179104478</v>
      </c>
      <c r="U1346" s="79" t="n">
        <f aca="false">C1346*$AI$23/$AI$1334</f>
        <v>651087.462686567</v>
      </c>
      <c r="W1346" s="91" t="n">
        <v>0.65</v>
      </c>
      <c r="X1346" s="79" t="n">
        <f aca="false">F1346*$AI$23/$AI$1334</f>
        <v>274142.089552239</v>
      </c>
      <c r="Y1346" s="79" t="n">
        <f aca="false">G1346*$AI$23/$AI$1334</f>
        <v>325543.731343284</v>
      </c>
      <c r="Z1346" s="80"/>
      <c r="AA1346" s="91"/>
      <c r="AD1346" s="98"/>
      <c r="AE1346" s="91" t="n">
        <v>0.54</v>
      </c>
      <c r="AF1346" s="79" t="n">
        <f aca="false">N1346*$AI$23/$AI$1334</f>
        <v>239874.328358209</v>
      </c>
      <c r="AG1346" s="79" t="n">
        <f aca="false">O1346*$AI$23/$AI$1334</f>
        <v>274142.089552239</v>
      </c>
      <c r="AH1346" s="1" t="str">
        <f aca="false">IF(AC1344="But Not Over",Y1341,"")</f>
        <v/>
      </c>
      <c r="AI1346" s="81" t="str">
        <f aca="false">IF(AC1344="But Not Over",VLOOKUP(AH1346,'CPI Data'!$A$19:$N$117,14),"")</f>
        <v/>
      </c>
    </row>
    <row r="1347" customFormat="false" ht="12" hidden="false" customHeight="false" outlineLevel="0" collapsed="false">
      <c r="A1347" s="91" t="n">
        <v>0.69</v>
      </c>
      <c r="B1347" s="92" t="n">
        <v>76000</v>
      </c>
      <c r="C1347" s="92" t="n">
        <v>88000</v>
      </c>
      <c r="D1347" s="92"/>
      <c r="E1347" s="91" t="n">
        <v>0.69</v>
      </c>
      <c r="F1347" s="92" t="n">
        <v>38000</v>
      </c>
      <c r="G1347" s="92" t="n">
        <v>44000</v>
      </c>
      <c r="H1347" s="102"/>
      <c r="I1347" s="91"/>
      <c r="J1347" s="92"/>
      <c r="K1347" s="92"/>
      <c r="L1347" s="103"/>
      <c r="M1347" s="91" t="n">
        <v>0.58</v>
      </c>
      <c r="N1347" s="92" t="n">
        <v>32000</v>
      </c>
      <c r="O1347" s="92" t="n">
        <v>38000</v>
      </c>
      <c r="S1347" s="91" t="n">
        <v>0.69</v>
      </c>
      <c r="T1347" s="79" t="n">
        <f aca="false">B1347*$AI$23/$AI$1334</f>
        <v>651087.462686567</v>
      </c>
      <c r="U1347" s="79" t="n">
        <f aca="false">C1347*$AI$23/$AI$1334</f>
        <v>753890.746268657</v>
      </c>
      <c r="W1347" s="91" t="n">
        <v>0.69</v>
      </c>
      <c r="X1347" s="79" t="n">
        <f aca="false">F1347*$AI$23/$AI$1334</f>
        <v>325543.731343284</v>
      </c>
      <c r="Y1347" s="79" t="n">
        <f aca="false">G1347*$AI$23/$AI$1334</f>
        <v>376945.373134328</v>
      </c>
      <c r="Z1347" s="80"/>
      <c r="AA1347" s="91"/>
      <c r="AD1347" s="98"/>
      <c r="AE1347" s="91" t="n">
        <v>0.58</v>
      </c>
      <c r="AF1347" s="79" t="n">
        <f aca="false">N1347*$AI$23/$AI$1334</f>
        <v>274142.089552239</v>
      </c>
      <c r="AG1347" s="79" t="n">
        <f aca="false">O1347*$AI$23/$AI$1334</f>
        <v>325543.731343284</v>
      </c>
      <c r="AH1347" s="1" t="str">
        <f aca="false">IF(AC1345="But Not Over",Y1342,"")</f>
        <v/>
      </c>
      <c r="AI1347" s="81" t="str">
        <f aca="false">IF(AC1345="But Not Over",VLOOKUP(AH1347,'CPI Data'!$A$19:$N$117,14),"")</f>
        <v/>
      </c>
    </row>
    <row r="1348" customFormat="false" ht="12" hidden="false" customHeight="false" outlineLevel="0" collapsed="false">
      <c r="A1348" s="91" t="n">
        <v>0.72</v>
      </c>
      <c r="B1348" s="92" t="n">
        <v>88000</v>
      </c>
      <c r="C1348" s="92" t="n">
        <v>100000</v>
      </c>
      <c r="D1348" s="95"/>
      <c r="E1348" s="91" t="n">
        <v>0.72</v>
      </c>
      <c r="F1348" s="92" t="n">
        <v>44000</v>
      </c>
      <c r="G1348" s="92" t="n">
        <v>50000</v>
      </c>
      <c r="H1348" s="102"/>
      <c r="I1348" s="91"/>
      <c r="J1348" s="92"/>
      <c r="K1348" s="92"/>
      <c r="L1348" s="104"/>
      <c r="M1348" s="91" t="n">
        <v>0.62</v>
      </c>
      <c r="N1348" s="92" t="n">
        <v>38000</v>
      </c>
      <c r="O1348" s="92" t="n">
        <v>44000</v>
      </c>
      <c r="S1348" s="91" t="n">
        <v>0.72</v>
      </c>
      <c r="T1348" s="79" t="n">
        <f aca="false">B1348*$AI$23/$AI$1334</f>
        <v>753890.746268657</v>
      </c>
      <c r="U1348" s="79" t="n">
        <f aca="false">C1348*$AI$23/$AI$1334</f>
        <v>856694.029850746</v>
      </c>
      <c r="V1348" s="84"/>
      <c r="W1348" s="91" t="n">
        <v>0.72</v>
      </c>
      <c r="X1348" s="79" t="n">
        <f aca="false">F1348*$AI$23/$AI$1334</f>
        <v>376945.373134328</v>
      </c>
      <c r="Y1348" s="79" t="n">
        <f aca="false">G1348*$AI$23/$AI$1334</f>
        <v>428347.014925373</v>
      </c>
      <c r="Z1348" s="80"/>
      <c r="AA1348" s="91"/>
      <c r="AD1348" s="105"/>
      <c r="AE1348" s="91" t="n">
        <v>0.62</v>
      </c>
      <c r="AF1348" s="79" t="n">
        <f aca="false">N1348*$AI$23/$AI$1334</f>
        <v>325543.731343284</v>
      </c>
      <c r="AG1348" s="79" t="n">
        <f aca="false">O1348*$AI$23/$AI$1334</f>
        <v>376945.373134328</v>
      </c>
      <c r="AH1348" s="1" t="str">
        <f aca="false">IF(AC1346="But Not Over",Y1343,"")</f>
        <v/>
      </c>
      <c r="AI1348" s="81" t="str">
        <f aca="false">IF(AC1346="But Not Over",VLOOKUP(AH1348,'CPI Data'!$A$19:$N$117,14),"")</f>
        <v/>
      </c>
    </row>
    <row r="1349" customFormat="false" ht="12" hidden="false" customHeight="false" outlineLevel="0" collapsed="false">
      <c r="A1349" s="91" t="n">
        <v>0.75</v>
      </c>
      <c r="B1349" s="92" t="n">
        <v>100000</v>
      </c>
      <c r="C1349" s="92" t="n">
        <v>120000</v>
      </c>
      <c r="E1349" s="91" t="n">
        <v>0.75</v>
      </c>
      <c r="F1349" s="92" t="n">
        <v>50000</v>
      </c>
      <c r="G1349" s="92" t="n">
        <v>60000</v>
      </c>
      <c r="H1349" s="64"/>
      <c r="I1349" s="91"/>
      <c r="J1349" s="92"/>
      <c r="K1349" s="92"/>
      <c r="L1349" s="97"/>
      <c r="M1349" s="91" t="n">
        <v>0.66</v>
      </c>
      <c r="N1349" s="92" t="n">
        <v>44000</v>
      </c>
      <c r="O1349" s="92" t="n">
        <v>50000</v>
      </c>
      <c r="S1349" s="91" t="n">
        <v>0.75</v>
      </c>
      <c r="T1349" s="79" t="n">
        <f aca="false">B1349*$AI$23/$AI$1334</f>
        <v>856694.029850746</v>
      </c>
      <c r="U1349" s="125" t="n">
        <f aca="false">C1349*$AI$23/$AI$1334</f>
        <v>1028032.8358209</v>
      </c>
      <c r="W1349" s="91" t="n">
        <v>0.75</v>
      </c>
      <c r="X1349" s="79" t="n">
        <f aca="false">F1349*$AI$23/$AI$1334</f>
        <v>428347.014925373</v>
      </c>
      <c r="Y1349" s="79" t="n">
        <f aca="false">G1349*$AI$23/$AI$1334</f>
        <v>514016.417910448</v>
      </c>
      <c r="Z1349" s="80"/>
      <c r="AA1349" s="91"/>
      <c r="AD1349" s="98"/>
      <c r="AE1349" s="91" t="n">
        <v>0.66</v>
      </c>
      <c r="AF1349" s="79" t="n">
        <f aca="false">N1349*$AI$23/$AI$1334</f>
        <v>376945.373134328</v>
      </c>
      <c r="AG1349" s="79" t="n">
        <f aca="false">O1349*$AI$23/$AI$1334</f>
        <v>428347.014925373</v>
      </c>
      <c r="AH1349" s="1" t="str">
        <f aca="false">IF(AC1347="But Not Over",Y1344,"")</f>
        <v/>
      </c>
      <c r="AI1349" s="81" t="str">
        <f aca="false">IF(AC1347="But Not Over",VLOOKUP(AH1349,'CPI Data'!$A$19:$N$117,14),"")</f>
        <v/>
      </c>
    </row>
    <row r="1350" customFormat="false" ht="12" hidden="false" customHeight="false" outlineLevel="0" collapsed="false">
      <c r="A1350" s="91" t="n">
        <v>0.78</v>
      </c>
      <c r="B1350" s="92" t="n">
        <v>120000</v>
      </c>
      <c r="C1350" s="92" t="n">
        <v>140000</v>
      </c>
      <c r="E1350" s="91" t="n">
        <v>0.78</v>
      </c>
      <c r="F1350" s="92" t="n">
        <v>60000</v>
      </c>
      <c r="G1350" s="92" t="n">
        <v>70000</v>
      </c>
      <c r="H1350" s="64"/>
      <c r="I1350" s="91"/>
      <c r="J1350" s="92"/>
      <c r="K1350" s="92"/>
      <c r="L1350" s="97"/>
      <c r="M1350" s="91" t="n">
        <v>0.68</v>
      </c>
      <c r="N1350" s="92" t="n">
        <v>50000</v>
      </c>
      <c r="O1350" s="92" t="n">
        <v>60000</v>
      </c>
      <c r="S1350" s="91" t="n">
        <v>0.78</v>
      </c>
      <c r="T1350" s="79" t="n">
        <f aca="false">B1350*$AI$23/$AI$1334</f>
        <v>1028032.8358209</v>
      </c>
      <c r="U1350" s="125" t="n">
        <f aca="false">C1350*$AI$23/$AI$1334</f>
        <v>1199371.64179104</v>
      </c>
      <c r="W1350" s="91" t="n">
        <v>0.78</v>
      </c>
      <c r="X1350" s="79" t="n">
        <f aca="false">F1350*$AI$23/$AI$1334</f>
        <v>514016.417910448</v>
      </c>
      <c r="Y1350" s="79" t="n">
        <f aca="false">G1350*$AI$23/$AI$1334</f>
        <v>599685.820895522</v>
      </c>
      <c r="Z1350" s="80"/>
      <c r="AA1350" s="91"/>
      <c r="AD1350" s="98"/>
      <c r="AE1350" s="91" t="n">
        <v>0.68</v>
      </c>
      <c r="AF1350" s="79" t="n">
        <f aca="false">N1350*$AI$23/$AI$1334</f>
        <v>428347.014925373</v>
      </c>
      <c r="AG1350" s="79" t="n">
        <f aca="false">O1350*$AI$23/$AI$1334</f>
        <v>514016.417910448</v>
      </c>
      <c r="AH1350" s="1" t="str">
        <f aca="false">IF(AC1348="But Not Over",Y1345,"")</f>
        <v/>
      </c>
      <c r="AI1350" s="81" t="str">
        <f aca="false">IF(AC1348="But Not Over",VLOOKUP(AH1350,'CPI Data'!$A$19:$N$117,14),"")</f>
        <v/>
      </c>
    </row>
    <row r="1351" customFormat="false" ht="12" hidden="false" customHeight="false" outlineLevel="0" collapsed="false">
      <c r="A1351" s="91" t="n">
        <v>0.81</v>
      </c>
      <c r="B1351" s="92" t="n">
        <v>140000</v>
      </c>
      <c r="C1351" s="92" t="n">
        <v>160000</v>
      </c>
      <c r="E1351" s="91" t="n">
        <v>0.81</v>
      </c>
      <c r="F1351" s="92" t="n">
        <v>70000</v>
      </c>
      <c r="G1351" s="92" t="n">
        <v>80000</v>
      </c>
      <c r="H1351" s="64"/>
      <c r="I1351" s="91"/>
      <c r="J1351" s="92"/>
      <c r="K1351" s="92"/>
      <c r="L1351" s="97"/>
      <c r="M1351" s="91" t="n">
        <v>0.71</v>
      </c>
      <c r="N1351" s="92" t="n">
        <v>60000</v>
      </c>
      <c r="O1351" s="92" t="n">
        <v>70000</v>
      </c>
      <c r="S1351" s="91" t="n">
        <v>0.81</v>
      </c>
      <c r="T1351" s="79" t="n">
        <f aca="false">B1351*$AI$23/$AI$1334</f>
        <v>1199371.64179104</v>
      </c>
      <c r="U1351" s="125" t="n">
        <f aca="false">C1351*$AI$23/$AI$1334</f>
        <v>1370710.44776119</v>
      </c>
      <c r="W1351" s="91" t="n">
        <v>0.81</v>
      </c>
      <c r="X1351" s="79" t="n">
        <f aca="false">F1351*$AI$23/$AI$1334</f>
        <v>599685.820895522</v>
      </c>
      <c r="Y1351" s="79" t="n">
        <f aca="false">G1351*$AI$23/$AI$1334</f>
        <v>685355.223880597</v>
      </c>
      <c r="Z1351" s="80"/>
      <c r="AA1351" s="91"/>
      <c r="AD1351" s="98"/>
      <c r="AE1351" s="91" t="n">
        <v>0.71</v>
      </c>
      <c r="AF1351" s="79" t="n">
        <f aca="false">N1351*$AI$23/$AI$1334</f>
        <v>514016.417910448</v>
      </c>
      <c r="AG1351" s="79" t="n">
        <f aca="false">O1351*$AI$23/$AI$1334</f>
        <v>599685.820895522</v>
      </c>
      <c r="AH1351" s="1" t="str">
        <f aca="false">IF(AC1349="But Not Over",Y1346,"")</f>
        <v/>
      </c>
      <c r="AI1351" s="81" t="str">
        <f aca="false">IF(AC1349="But Not Over",VLOOKUP(AH1351,'CPI Data'!$A$19:$N$117,14),"")</f>
        <v/>
      </c>
    </row>
    <row r="1352" customFormat="false" ht="12" hidden="false" customHeight="false" outlineLevel="0" collapsed="false">
      <c r="A1352" s="91" t="n">
        <v>0.84</v>
      </c>
      <c r="B1352" s="92" t="n">
        <v>160000</v>
      </c>
      <c r="C1352" s="92" t="n">
        <v>180000</v>
      </c>
      <c r="E1352" s="91" t="n">
        <v>0.84</v>
      </c>
      <c r="F1352" s="92" t="n">
        <v>80000</v>
      </c>
      <c r="G1352" s="92" t="n">
        <v>90000</v>
      </c>
      <c r="H1352" s="64"/>
      <c r="I1352" s="91"/>
      <c r="J1352" s="92"/>
      <c r="K1352" s="92"/>
      <c r="L1352" s="97"/>
      <c r="M1352" s="91" t="n">
        <v>0.74</v>
      </c>
      <c r="N1352" s="92" t="n">
        <v>70000</v>
      </c>
      <c r="O1352" s="92" t="n">
        <v>80000</v>
      </c>
      <c r="S1352" s="91" t="n">
        <v>0.84</v>
      </c>
      <c r="T1352" s="79" t="n">
        <f aca="false">B1352*$AI$23/$AI$1334</f>
        <v>1370710.44776119</v>
      </c>
      <c r="U1352" s="125" t="n">
        <f aca="false">C1352*$AI$23/$AI$1334</f>
        <v>1542049.25373134</v>
      </c>
      <c r="W1352" s="91" t="n">
        <v>0.84</v>
      </c>
      <c r="X1352" s="79" t="n">
        <f aca="false">F1352*$AI$23/$AI$1334</f>
        <v>685355.223880597</v>
      </c>
      <c r="Y1352" s="79" t="n">
        <f aca="false">G1352*$AI$23/$AI$1334</f>
        <v>771024.626865672</v>
      </c>
      <c r="Z1352" s="80"/>
      <c r="AA1352" s="91"/>
      <c r="AD1352" s="98"/>
      <c r="AE1352" s="91" t="n">
        <v>0.74</v>
      </c>
      <c r="AF1352" s="79" t="n">
        <f aca="false">N1352*$AI$23/$AI$1334</f>
        <v>599685.820895522</v>
      </c>
      <c r="AG1352" s="79" t="n">
        <f aca="false">O1352*$AI$23/$AI$1334</f>
        <v>685355.223880597</v>
      </c>
      <c r="AH1352" s="1" t="str">
        <f aca="false">IF(AC1350="But Not Over",Y1347,"")</f>
        <v/>
      </c>
      <c r="AI1352" s="81" t="str">
        <f aca="false">IF(AC1350="But Not Over",VLOOKUP(AH1352,'CPI Data'!$A$19:$N$117,14),"")</f>
        <v/>
      </c>
    </row>
    <row r="1353" customFormat="false" ht="12" hidden="false" customHeight="false" outlineLevel="0" collapsed="false">
      <c r="A1353" s="91" t="n">
        <v>0.87</v>
      </c>
      <c r="B1353" s="92" t="n">
        <v>180000</v>
      </c>
      <c r="C1353" s="92" t="n">
        <v>200000</v>
      </c>
      <c r="E1353" s="91" t="n">
        <v>0.87</v>
      </c>
      <c r="F1353" s="92" t="n">
        <v>90000</v>
      </c>
      <c r="G1353" s="92" t="n">
        <v>100000</v>
      </c>
      <c r="H1353" s="64"/>
      <c r="I1353" s="91"/>
      <c r="J1353" s="92"/>
      <c r="K1353" s="92"/>
      <c r="L1353" s="97"/>
      <c r="M1353" s="91" t="n">
        <v>0.76</v>
      </c>
      <c r="N1353" s="92" t="n">
        <v>80000</v>
      </c>
      <c r="O1353" s="92" t="n">
        <v>90000</v>
      </c>
      <c r="S1353" s="91" t="n">
        <v>0.87</v>
      </c>
      <c r="T1353" s="79" t="n">
        <f aca="false">B1353*$AI$23/$AI$1334</f>
        <v>1542049.25373134</v>
      </c>
      <c r="U1353" s="125" t="n">
        <f aca="false">C1353*$AI$23/$AI$1334</f>
        <v>1713388.05970149</v>
      </c>
      <c r="W1353" s="91" t="n">
        <v>0.87</v>
      </c>
      <c r="X1353" s="79" t="n">
        <f aca="false">F1353*$AI$23/$AI$1334</f>
        <v>771024.626865672</v>
      </c>
      <c r="Y1353" s="79" t="n">
        <f aca="false">G1353*$AI$23/$AI$1334</f>
        <v>856694.029850746</v>
      </c>
      <c r="Z1353" s="80"/>
      <c r="AA1353" s="91"/>
      <c r="AD1353" s="98"/>
      <c r="AE1353" s="91" t="n">
        <v>0.76</v>
      </c>
      <c r="AF1353" s="79" t="n">
        <f aca="false">N1353*$AI$23/$AI$1334</f>
        <v>685355.223880597</v>
      </c>
      <c r="AG1353" s="79" t="n">
        <f aca="false">O1353*$AI$23/$AI$1334</f>
        <v>771024.626865672</v>
      </c>
      <c r="AH1353" s="1" t="str">
        <f aca="false">IF(AC1351="But Not Over",Y1348,"")</f>
        <v/>
      </c>
      <c r="AI1353" s="81" t="str">
        <f aca="false">IF(AC1351="But Not Over",VLOOKUP(AH1353,'CPI Data'!$A$19:$N$117,14),"")</f>
        <v/>
      </c>
    </row>
    <row r="1354" customFormat="false" ht="12" hidden="false" customHeight="false" outlineLevel="0" collapsed="false">
      <c r="A1354" s="91" t="n">
        <v>0.89</v>
      </c>
      <c r="B1354" s="92" t="n">
        <v>200000</v>
      </c>
      <c r="C1354" s="92" t="n">
        <v>300000</v>
      </c>
      <c r="E1354" s="91" t="n">
        <v>0.89</v>
      </c>
      <c r="F1354" s="92" t="n">
        <v>100000</v>
      </c>
      <c r="G1354" s="92" t="n">
        <v>150000</v>
      </c>
      <c r="H1354" s="64"/>
      <c r="I1354" s="91"/>
      <c r="J1354" s="92"/>
      <c r="K1354" s="92"/>
      <c r="L1354" s="97"/>
      <c r="M1354" s="91" t="n">
        <v>0.8</v>
      </c>
      <c r="N1354" s="92" t="n">
        <v>90000</v>
      </c>
      <c r="O1354" s="92" t="n">
        <v>100000</v>
      </c>
      <c r="S1354" s="91" t="n">
        <v>0.89</v>
      </c>
      <c r="T1354" s="79" t="n">
        <f aca="false">B1354*$AI$23/$AI$1334</f>
        <v>1713388.05970149</v>
      </c>
      <c r="U1354" s="125" t="n">
        <f aca="false">C1354*$AI$23/$AI$1334</f>
        <v>2570082.08955224</v>
      </c>
      <c r="W1354" s="91" t="n">
        <v>0.89</v>
      </c>
      <c r="X1354" s="79" t="n">
        <f aca="false">F1354*$AI$23/$AI$1334</f>
        <v>856694.029850746</v>
      </c>
      <c r="Y1354" s="79" t="n">
        <f aca="false">G1354*$AI$23/$AI$1334</f>
        <v>1285041.04477612</v>
      </c>
      <c r="Z1354" s="80"/>
      <c r="AA1354" s="91"/>
      <c r="AD1354" s="98"/>
      <c r="AE1354" s="91" t="n">
        <v>0.8</v>
      </c>
      <c r="AF1354" s="79" t="n">
        <f aca="false">N1354*$AI$23/$AI$1334</f>
        <v>771024.626865672</v>
      </c>
      <c r="AG1354" s="79" t="n">
        <f aca="false">O1354*$AI$23/$AI$1334</f>
        <v>856694.029850746</v>
      </c>
      <c r="AH1354" s="1" t="str">
        <f aca="false">IF(AC1352="But Not Over",Y1349,"")</f>
        <v/>
      </c>
      <c r="AI1354" s="81" t="str">
        <f aca="false">IF(AC1352="But Not Over",VLOOKUP(AH1354,'CPI Data'!$A$19:$N$117,14),"")</f>
        <v/>
      </c>
    </row>
    <row r="1355" customFormat="false" ht="12" hidden="false" customHeight="false" outlineLevel="0" collapsed="false">
      <c r="A1355" s="91" t="n">
        <v>0.9</v>
      </c>
      <c r="B1355" s="92" t="n">
        <v>300000</v>
      </c>
      <c r="C1355" s="92" t="n">
        <v>400000</v>
      </c>
      <c r="E1355" s="91" t="n">
        <v>0.9</v>
      </c>
      <c r="F1355" s="92" t="n">
        <v>150000</v>
      </c>
      <c r="G1355" s="92" t="n">
        <v>200000</v>
      </c>
      <c r="H1355" s="64"/>
      <c r="I1355" s="91"/>
      <c r="J1355" s="92"/>
      <c r="K1355" s="92"/>
      <c r="L1355" s="97"/>
      <c r="M1355" s="91" t="n">
        <v>0.83</v>
      </c>
      <c r="N1355" s="92" t="n">
        <v>100000</v>
      </c>
      <c r="O1355" s="92" t="n">
        <v>150000</v>
      </c>
      <c r="S1355" s="91" t="n">
        <v>0.9</v>
      </c>
      <c r="T1355" s="79" t="n">
        <f aca="false">B1355*$AI$23/$AI$1334</f>
        <v>2570082.08955224</v>
      </c>
      <c r="U1355" s="125" t="n">
        <f aca="false">C1355*$AI$23/$AI$1334</f>
        <v>3426776.11940298</v>
      </c>
      <c r="W1355" s="91" t="n">
        <v>0.9</v>
      </c>
      <c r="X1355" s="79" t="n">
        <f aca="false">F1355*$AI$23/$AI$1334</f>
        <v>1285041.04477612</v>
      </c>
      <c r="Y1355" s="79" t="n">
        <f aca="false">G1355*$AI$23/$AI$1334</f>
        <v>1713388.05970149</v>
      </c>
      <c r="Z1355" s="80"/>
      <c r="AA1355" s="91"/>
      <c r="AD1355" s="98"/>
      <c r="AE1355" s="91" t="n">
        <v>0.83</v>
      </c>
      <c r="AF1355" s="79" t="n">
        <f aca="false">N1355*$AI$23/$AI$1334</f>
        <v>856694.029850746</v>
      </c>
      <c r="AG1355" s="79" t="n">
        <f aca="false">O1355*$AI$23/$AI$1334</f>
        <v>1285041.04477612</v>
      </c>
      <c r="AH1355" s="1" t="str">
        <f aca="false">IF(AC1353="But Not Over",Y1350,"")</f>
        <v/>
      </c>
      <c r="AI1355" s="81" t="str">
        <f aca="false">IF(AC1353="But Not Over",VLOOKUP(AH1355,'CPI Data'!$A$19:$N$117,14),"")</f>
        <v/>
      </c>
    </row>
    <row r="1356" customFormat="false" ht="12" hidden="false" customHeight="false" outlineLevel="0" collapsed="false">
      <c r="A1356" s="91" t="n">
        <v>0.91</v>
      </c>
      <c r="B1356" s="92" t="n">
        <v>400000</v>
      </c>
      <c r="C1356" s="95" t="s">
        <v>18</v>
      </c>
      <c r="E1356" s="91" t="n">
        <v>0.91</v>
      </c>
      <c r="F1356" s="92" t="n">
        <v>200000</v>
      </c>
      <c r="G1356" s="95" t="s">
        <v>18</v>
      </c>
      <c r="H1356" s="64"/>
      <c r="I1356" s="91"/>
      <c r="J1356" s="92"/>
      <c r="K1356" s="92"/>
      <c r="L1356" s="97"/>
      <c r="M1356" s="91" t="n">
        <v>0.87</v>
      </c>
      <c r="N1356" s="92" t="n">
        <v>150000</v>
      </c>
      <c r="O1356" s="92" t="n">
        <v>200000</v>
      </c>
      <c r="S1356" s="91" t="n">
        <v>0.91</v>
      </c>
      <c r="T1356" s="79" t="n">
        <f aca="false">B1356*$AI$23/$AI$1334</f>
        <v>3426776.11940298</v>
      </c>
      <c r="U1356" s="79" t="s">
        <v>18</v>
      </c>
      <c r="W1356" s="91" t="n">
        <v>0.91</v>
      </c>
      <c r="X1356" s="79" t="n">
        <f aca="false">F1356*$AI$23/$AI$1334</f>
        <v>1713388.05970149</v>
      </c>
      <c r="Y1356" s="79" t="s">
        <v>18</v>
      </c>
      <c r="Z1356" s="80"/>
      <c r="AA1356" s="91"/>
      <c r="AD1356" s="98"/>
      <c r="AE1356" s="91" t="n">
        <v>0.87</v>
      </c>
      <c r="AF1356" s="125" t="n">
        <f aca="false">N1356*$AI$23/$AI$1334</f>
        <v>1285041.04477612</v>
      </c>
      <c r="AG1356" s="79" t="n">
        <f aca="false">O1356*$AI$23/$AI$1334</f>
        <v>1713388.05970149</v>
      </c>
      <c r="AH1356" s="1" t="str">
        <f aca="false">IF(AC1354="But Not Over",Y1351,"")</f>
        <v/>
      </c>
      <c r="AI1356" s="81" t="str">
        <f aca="false">IF(AC1354="But Not Over",VLOOKUP(AH1356,'CPI Data'!$A$19:$N$117,14),"")</f>
        <v/>
      </c>
    </row>
    <row r="1357" customFormat="false" ht="12" hidden="false" customHeight="false" outlineLevel="0" collapsed="false">
      <c r="A1357" s="91"/>
      <c r="B1357" s="92"/>
      <c r="C1357" s="92"/>
      <c r="E1357" s="91"/>
      <c r="F1357" s="92"/>
      <c r="G1357" s="92"/>
      <c r="H1357" s="64"/>
      <c r="I1357" s="91"/>
      <c r="J1357" s="92"/>
      <c r="K1357" s="92"/>
      <c r="L1357" s="97"/>
      <c r="M1357" s="91" t="n">
        <v>0.9</v>
      </c>
      <c r="N1357" s="92" t="n">
        <v>200000</v>
      </c>
      <c r="O1357" s="92" t="n">
        <v>300000</v>
      </c>
      <c r="S1357" s="91"/>
      <c r="W1357" s="91"/>
      <c r="Z1357" s="80"/>
      <c r="AA1357" s="91"/>
      <c r="AD1357" s="98"/>
      <c r="AE1357" s="91" t="n">
        <v>0.9</v>
      </c>
      <c r="AF1357" s="125" t="n">
        <f aca="false">N1357*$AI$23/$AI$1334</f>
        <v>1713388.05970149</v>
      </c>
      <c r="AG1357" s="79" t="n">
        <f aca="false">O1357*$AI$23/$AI$1334</f>
        <v>2570082.08955224</v>
      </c>
      <c r="AH1357" s="1" t="str">
        <f aca="false">IF(AC1355="But Not Over",Y1352,"")</f>
        <v/>
      </c>
      <c r="AI1357" s="81" t="str">
        <f aca="false">IF(AC1355="But Not Over",VLOOKUP(AH1357,'CPI Data'!$A$19:$N$117,14),"")</f>
        <v/>
      </c>
    </row>
    <row r="1358" customFormat="false" ht="12" hidden="false" customHeight="false" outlineLevel="0" collapsed="false">
      <c r="A1358" s="91"/>
      <c r="B1358" s="92"/>
      <c r="C1358" s="95"/>
      <c r="E1358" s="91"/>
      <c r="F1358" s="92"/>
      <c r="G1358" s="95"/>
      <c r="H1358" s="64"/>
      <c r="I1358" s="91"/>
      <c r="J1358" s="92"/>
      <c r="K1358" s="95"/>
      <c r="L1358" s="97"/>
      <c r="M1358" s="91" t="n">
        <v>0.91</v>
      </c>
      <c r="N1358" s="92" t="n">
        <v>300000</v>
      </c>
      <c r="O1358" s="95" t="s">
        <v>18</v>
      </c>
      <c r="S1358" s="91"/>
      <c r="U1358" s="79"/>
      <c r="W1358" s="91"/>
      <c r="Y1358" s="79"/>
      <c r="Z1358" s="80"/>
      <c r="AA1358" s="91"/>
      <c r="AC1358" s="79"/>
      <c r="AD1358" s="98"/>
      <c r="AE1358" s="91" t="n">
        <v>0.91</v>
      </c>
      <c r="AF1358" s="125" t="n">
        <f aca="false">N1358*$AI$23/$AI$1334</f>
        <v>2570082.08955224</v>
      </c>
      <c r="AG1358" s="79" t="s">
        <v>18</v>
      </c>
      <c r="AH1358" s="1" t="str">
        <f aca="false">IF(AC1356="But Not Over",Y1353,"")</f>
        <v/>
      </c>
      <c r="AI1358" s="81" t="str">
        <f aca="false">IF(AC1356="But Not Over",VLOOKUP(AH1358,'CPI Data'!$A$19:$N$117,14),"")</f>
        <v/>
      </c>
    </row>
    <row r="1359" customFormat="false" ht="12" hidden="false" customHeight="false" outlineLevel="0" collapsed="false">
      <c r="A1359" s="122" t="s">
        <v>44</v>
      </c>
      <c r="E1359" s="64"/>
      <c r="H1359" s="64"/>
      <c r="I1359" s="64"/>
      <c r="L1359" s="97"/>
      <c r="M1359" s="91"/>
      <c r="N1359" s="92"/>
      <c r="O1359" s="95"/>
      <c r="S1359" s="122" t="s">
        <v>44</v>
      </c>
      <c r="W1359" s="64"/>
      <c r="Z1359" s="80"/>
      <c r="AA1359" s="64"/>
      <c r="AD1359" s="98"/>
      <c r="AE1359" s="91"/>
      <c r="AG1359" s="79"/>
      <c r="AH1359" s="1" t="str">
        <f aca="false">IF(AC1357="But Not Over",Y1354,"")</f>
        <v/>
      </c>
      <c r="AI1359" s="81" t="str">
        <f aca="false">IF(AC1357="But Not Over",VLOOKUP(AH1359,'CPI Data'!$A$19:$N$117,14),"")</f>
        <v/>
      </c>
    </row>
    <row r="1360" customFormat="false" ht="12" hidden="false" customHeight="false" outlineLevel="0" collapsed="false">
      <c r="A1360" s="64"/>
      <c r="E1360" s="64"/>
      <c r="H1360" s="64"/>
      <c r="I1360" s="64"/>
      <c r="L1360" s="97"/>
      <c r="M1360" s="64"/>
      <c r="S1360" s="64"/>
      <c r="W1360" s="64"/>
      <c r="Z1360" s="80"/>
      <c r="AA1360" s="64"/>
      <c r="AD1360" s="98"/>
      <c r="AE1360" s="64"/>
      <c r="AH1360" s="1" t="str">
        <f aca="false">IF(AC1358="But Not Over",Y1355,"")</f>
        <v/>
      </c>
      <c r="AI1360" s="81" t="str">
        <f aca="false">IF(AC1358="But Not Over",VLOOKUP(AH1360,'CPI Data'!$A$19:$N$117,14),"")</f>
        <v/>
      </c>
    </row>
    <row r="1361" customFormat="false" ht="12.75" hidden="false" customHeight="false" outlineLevel="0" collapsed="false">
      <c r="A1361" s="64"/>
      <c r="B1361" s="74"/>
      <c r="C1361" s="43" t="s">
        <v>7</v>
      </c>
      <c r="E1361" s="64"/>
      <c r="G1361" s="75" t="n">
        <v>1954</v>
      </c>
      <c r="H1361" s="75"/>
      <c r="I1361" s="75"/>
      <c r="J1361" s="74"/>
      <c r="L1361" s="97"/>
      <c r="M1361" s="64"/>
      <c r="N1361" s="74"/>
      <c r="S1361" s="64"/>
      <c r="T1361" s="77"/>
      <c r="U1361" s="69" t="s">
        <v>21</v>
      </c>
      <c r="W1361" s="64"/>
      <c r="Y1361" s="75" t="n">
        <v>1954</v>
      </c>
      <c r="Z1361" s="75"/>
      <c r="AA1361" s="75"/>
      <c r="AB1361" s="46" t="str">
        <f aca="false">CONCATENATE("CPI: ",AI1366)</f>
        <v>CPI: 26.9</v>
      </c>
      <c r="AD1361" s="98"/>
      <c r="AE1361" s="64"/>
      <c r="AF1361" s="77"/>
      <c r="AH1361" s="1" t="str">
        <f aca="false">IF(AC1359="But Not Over",Y1356,"")</f>
        <v/>
      </c>
      <c r="AI1361" s="81" t="str">
        <f aca="false">IF(AC1359="But Not Over",VLOOKUP(AH1361,'CPI Data'!$A$19:$N$117,14),"")</f>
        <v/>
      </c>
    </row>
    <row r="1362" customFormat="false" ht="12" hidden="false" customHeight="false" outlineLevel="0" collapsed="false">
      <c r="A1362" s="49"/>
      <c r="B1362" s="49" t="s">
        <v>8</v>
      </c>
      <c r="C1362" s="50"/>
      <c r="D1362" s="50"/>
      <c r="E1362" s="49"/>
      <c r="F1362" s="49" t="s">
        <v>9</v>
      </c>
      <c r="G1362" s="50"/>
      <c r="H1362" s="49"/>
      <c r="I1362" s="49"/>
      <c r="J1362" s="49" t="s">
        <v>10</v>
      </c>
      <c r="K1362" s="48"/>
      <c r="L1362" s="48"/>
      <c r="M1362" s="48"/>
      <c r="N1362" s="49" t="s">
        <v>11</v>
      </c>
      <c r="O1362" s="50"/>
      <c r="S1362" s="49"/>
      <c r="T1362" s="51" t="s">
        <v>8</v>
      </c>
      <c r="U1362" s="99"/>
      <c r="V1362" s="53"/>
      <c r="W1362" s="49"/>
      <c r="X1362" s="51" t="s">
        <v>9</v>
      </c>
      <c r="Y1362" s="99"/>
      <c r="Z1362" s="54"/>
      <c r="AA1362" s="49"/>
      <c r="AB1362" s="51" t="s">
        <v>10</v>
      </c>
      <c r="AC1362" s="52"/>
      <c r="AD1362" s="55"/>
      <c r="AE1362" s="48"/>
      <c r="AF1362" s="51" t="s">
        <v>11</v>
      </c>
      <c r="AG1362" s="99"/>
      <c r="AH1362" s="1" t="str">
        <f aca="false">IF(AC1360="But Not Over",Y1357,"")</f>
        <v/>
      </c>
      <c r="AI1362" s="81" t="str">
        <f aca="false">IF(AC1360="But Not Over",VLOOKUP(AH1362,'CPI Data'!$A$19:$N$117,14),"")</f>
        <v/>
      </c>
    </row>
    <row r="1363" customFormat="false" ht="12" hidden="false" customHeight="false" outlineLevel="0" collapsed="false">
      <c r="A1363" s="56" t="s">
        <v>12</v>
      </c>
      <c r="B1363" s="57" t="s">
        <v>13</v>
      </c>
      <c r="C1363" s="57"/>
      <c r="D1363" s="100"/>
      <c r="E1363" s="56" t="s">
        <v>12</v>
      </c>
      <c r="F1363" s="57" t="s">
        <v>13</v>
      </c>
      <c r="G1363" s="57"/>
      <c r="H1363" s="100"/>
      <c r="I1363" s="56" t="s">
        <v>12</v>
      </c>
      <c r="J1363" s="57" t="s">
        <v>13</v>
      </c>
      <c r="K1363" s="57"/>
      <c r="L1363" s="106"/>
      <c r="M1363" s="56" t="s">
        <v>12</v>
      </c>
      <c r="N1363" s="57" t="s">
        <v>13</v>
      </c>
      <c r="O1363" s="57"/>
      <c r="S1363" s="56" t="s">
        <v>12</v>
      </c>
      <c r="T1363" s="58" t="s">
        <v>13</v>
      </c>
      <c r="U1363" s="58"/>
      <c r="V1363" s="101"/>
      <c r="W1363" s="56" t="s">
        <v>12</v>
      </c>
      <c r="X1363" s="58" t="s">
        <v>13</v>
      </c>
      <c r="Y1363" s="58"/>
      <c r="Z1363" s="101"/>
      <c r="AA1363" s="56" t="s">
        <v>12</v>
      </c>
      <c r="AB1363" s="58" t="s">
        <v>13</v>
      </c>
      <c r="AC1363" s="58"/>
      <c r="AD1363" s="107"/>
      <c r="AE1363" s="56" t="s">
        <v>12</v>
      </c>
      <c r="AF1363" s="58" t="s">
        <v>13</v>
      </c>
      <c r="AG1363" s="58"/>
      <c r="AH1363" s="1" t="str">
        <f aca="false">IF(AC1361="But Not Over",Y1358,"")</f>
        <v/>
      </c>
      <c r="AI1363" s="81" t="str">
        <f aca="false">IF(AC1361="But Not Over",VLOOKUP(AH1363,'CPI Data'!$A$19:$N$117,14),"")</f>
        <v/>
      </c>
    </row>
    <row r="1364" customFormat="false" ht="12" hidden="false" customHeight="false" outlineLevel="0" collapsed="false">
      <c r="A1364" s="59" t="s">
        <v>14</v>
      </c>
      <c r="B1364" s="60" t="s">
        <v>15</v>
      </c>
      <c r="C1364" s="60" t="s">
        <v>16</v>
      </c>
      <c r="D1364" s="100"/>
      <c r="E1364" s="59" t="s">
        <v>14</v>
      </c>
      <c r="F1364" s="60" t="s">
        <v>15</v>
      </c>
      <c r="G1364" s="60" t="s">
        <v>16</v>
      </c>
      <c r="H1364" s="100"/>
      <c r="I1364" s="59" t="s">
        <v>14</v>
      </c>
      <c r="J1364" s="60" t="s">
        <v>15</v>
      </c>
      <c r="K1364" s="60" t="s">
        <v>16</v>
      </c>
      <c r="L1364" s="106"/>
      <c r="M1364" s="59" t="s">
        <v>14</v>
      </c>
      <c r="N1364" s="60" t="s">
        <v>15</v>
      </c>
      <c r="O1364" s="60" t="s">
        <v>16</v>
      </c>
      <c r="S1364" s="59" t="s">
        <v>14</v>
      </c>
      <c r="T1364" s="61" t="s">
        <v>15</v>
      </c>
      <c r="U1364" s="61" t="s">
        <v>16</v>
      </c>
      <c r="V1364" s="101"/>
      <c r="W1364" s="59" t="s">
        <v>14</v>
      </c>
      <c r="X1364" s="61" t="s">
        <v>15</v>
      </c>
      <c r="Y1364" s="61" t="s">
        <v>16</v>
      </c>
      <c r="Z1364" s="101"/>
      <c r="AA1364" s="59" t="s">
        <v>14</v>
      </c>
      <c r="AB1364" s="61" t="s">
        <v>15</v>
      </c>
      <c r="AC1364" s="61" t="s">
        <v>16</v>
      </c>
      <c r="AD1364" s="107"/>
      <c r="AE1364" s="59" t="s">
        <v>14</v>
      </c>
      <c r="AF1364" s="61" t="s">
        <v>15</v>
      </c>
      <c r="AG1364" s="61" t="s">
        <v>16</v>
      </c>
      <c r="AH1364" s="1" t="str">
        <f aca="false">IF(AC1362="But Not Over",Y1359,"")</f>
        <v/>
      </c>
      <c r="AI1364" s="81" t="str">
        <f aca="false">IF(AC1362="But Not Over",VLOOKUP(AH1364,'CPI Data'!$A$19:$N$117,14),"")</f>
        <v/>
      </c>
    </row>
    <row r="1365" customFormat="false" ht="12" hidden="false" customHeight="false" outlineLevel="0" collapsed="false">
      <c r="A1365" s="91"/>
      <c r="B1365" s="102"/>
      <c r="C1365" s="95"/>
      <c r="D1365" s="95"/>
      <c r="E1365" s="91" t="n">
        <v>0.2</v>
      </c>
      <c r="F1365" s="95" t="n">
        <v>0</v>
      </c>
      <c r="G1365" s="95" t="n">
        <v>2000</v>
      </c>
      <c r="H1365" s="102"/>
      <c r="I1365" s="91"/>
      <c r="J1365" s="95"/>
      <c r="K1365" s="95"/>
      <c r="L1365" s="104"/>
      <c r="M1365" s="91" t="n">
        <v>0.2</v>
      </c>
      <c r="N1365" s="95" t="n">
        <v>0</v>
      </c>
      <c r="O1365" s="95" t="n">
        <v>2000</v>
      </c>
      <c r="S1365" s="91"/>
      <c r="T1365" s="82"/>
      <c r="U1365" s="79"/>
      <c r="V1365" s="84"/>
      <c r="W1365" s="91" t="n">
        <v>0.2</v>
      </c>
      <c r="X1365" s="79" t="n">
        <f aca="false">F1365*$AI$23/$AI$1366</f>
        <v>0</v>
      </c>
      <c r="Y1365" s="79" t="n">
        <f aca="false">G1365*$AI$23/$AI$1366</f>
        <v>17070.1858736059</v>
      </c>
      <c r="Z1365" s="84" t="n">
        <f aca="false">H1365*$AI$23/$AI$1366</f>
        <v>0</v>
      </c>
      <c r="AA1365" s="79"/>
      <c r="AB1365" s="79"/>
      <c r="AC1365" s="79"/>
      <c r="AD1365" s="84" t="n">
        <f aca="false">L1365*$AI$23/$AI$1366</f>
        <v>0</v>
      </c>
      <c r="AE1365" s="91" t="n">
        <v>0.2</v>
      </c>
      <c r="AF1365" s="79" t="n">
        <f aca="false">N1365*$AI$23/$AI$1366</f>
        <v>0</v>
      </c>
      <c r="AG1365" s="79" t="n">
        <f aca="false">O1365*$AI$23/$AI$1366</f>
        <v>17070.1858736059</v>
      </c>
      <c r="AH1365" s="1" t="str">
        <f aca="false">IF(AC1363="But Not Over",Y1360,"")</f>
        <v/>
      </c>
      <c r="AI1365" s="81" t="str">
        <f aca="false">IF(AC1363="But Not Over",VLOOKUP(AH1365,'CPI Data'!$A$19:$N$117,14),"")</f>
        <v/>
      </c>
    </row>
    <row r="1366" customFormat="false" ht="12" hidden="false" customHeight="false" outlineLevel="0" collapsed="false">
      <c r="A1366" s="91"/>
      <c r="B1366" s="126" t="s">
        <v>45</v>
      </c>
      <c r="C1366" s="95"/>
      <c r="D1366" s="95"/>
      <c r="E1366" s="91" t="n">
        <v>0.22</v>
      </c>
      <c r="F1366" s="95" t="n">
        <v>2000</v>
      </c>
      <c r="G1366" s="95" t="n">
        <v>4000</v>
      </c>
      <c r="H1366" s="102"/>
      <c r="I1366" s="91"/>
      <c r="J1366" s="126" t="s">
        <v>39</v>
      </c>
      <c r="K1366" s="95"/>
      <c r="L1366" s="104"/>
      <c r="M1366" s="91" t="n">
        <v>0.21</v>
      </c>
      <c r="N1366" s="95" t="n">
        <v>2000</v>
      </c>
      <c r="O1366" s="95" t="n">
        <v>4000</v>
      </c>
      <c r="S1366" s="91"/>
      <c r="T1366" s="77" t="s">
        <v>45</v>
      </c>
      <c r="U1366" s="79"/>
      <c r="V1366" s="84"/>
      <c r="W1366" s="91" t="n">
        <v>0.22</v>
      </c>
      <c r="X1366" s="79" t="n">
        <f aca="false">F1366*$AI$23/$AI$1366</f>
        <v>17070.1858736059</v>
      </c>
      <c r="Y1366" s="79" t="n">
        <f aca="false">G1366*$AI$23/$AI$1366</f>
        <v>34140.3717472119</v>
      </c>
      <c r="Z1366" s="80"/>
      <c r="AA1366" s="91"/>
      <c r="AB1366" s="77" t="s">
        <v>39</v>
      </c>
      <c r="AC1366" s="79"/>
      <c r="AD1366" s="105"/>
      <c r="AE1366" s="91" t="n">
        <v>0.21</v>
      </c>
      <c r="AF1366" s="79" t="n">
        <f aca="false">N1366*$AI$23/$AI$1366</f>
        <v>17070.1858736059</v>
      </c>
      <c r="AG1366" s="79" t="n">
        <f aca="false">O1366*$AI$23/$AI$1366</f>
        <v>34140.3717472119</v>
      </c>
      <c r="AH1366" s="1" t="n">
        <f aca="false">IF(AC1364="But Not Over",Y1361,"")</f>
        <v>1954</v>
      </c>
      <c r="AI1366" s="81" t="n">
        <f aca="false">IF(AC1364="But Not Over",VLOOKUP(AH1366,'CPI Data'!$A$19:$N$117,14),"")</f>
        <v>26.9</v>
      </c>
    </row>
    <row r="1367" customFormat="false" ht="12" hidden="false" customHeight="false" outlineLevel="0" collapsed="false">
      <c r="A1367" s="91"/>
      <c r="B1367" s="126" t="s">
        <v>46</v>
      </c>
      <c r="C1367" s="95"/>
      <c r="D1367" s="95"/>
      <c r="E1367" s="91" t="n">
        <v>0.26</v>
      </c>
      <c r="F1367" s="95" t="n">
        <v>4000</v>
      </c>
      <c r="G1367" s="95" t="n">
        <v>6000</v>
      </c>
      <c r="H1367" s="102"/>
      <c r="I1367" s="91"/>
      <c r="J1367" s="126" t="s">
        <v>9</v>
      </c>
      <c r="K1367" s="95"/>
      <c r="L1367" s="104"/>
      <c r="M1367" s="91" t="n">
        <v>0.24</v>
      </c>
      <c r="N1367" s="95" t="n">
        <v>4000</v>
      </c>
      <c r="O1367" s="95" t="n">
        <v>6000</v>
      </c>
      <c r="S1367" s="91"/>
      <c r="T1367" s="77" t="s">
        <v>46</v>
      </c>
      <c r="U1367" s="79"/>
      <c r="V1367" s="84"/>
      <c r="W1367" s="91" t="n">
        <v>0.26</v>
      </c>
      <c r="X1367" s="79" t="n">
        <f aca="false">F1367*$AI$23/$AI$1366</f>
        <v>34140.3717472119</v>
      </c>
      <c r="Y1367" s="79" t="n">
        <f aca="false">G1367*$AI$23/$AI$1366</f>
        <v>51210.5576208178</v>
      </c>
      <c r="Z1367" s="80"/>
      <c r="AA1367" s="91"/>
      <c r="AB1367" s="77" t="s">
        <v>9</v>
      </c>
      <c r="AC1367" s="79"/>
      <c r="AD1367" s="105"/>
      <c r="AE1367" s="91" t="n">
        <v>0.24</v>
      </c>
      <c r="AF1367" s="79" t="n">
        <f aca="false">N1367*$AI$23/$AI$1366</f>
        <v>34140.3717472119</v>
      </c>
      <c r="AG1367" s="79" t="n">
        <f aca="false">O1367*$AI$23/$AI$1366</f>
        <v>51210.5576208178</v>
      </c>
      <c r="AH1367" s="1" t="str">
        <f aca="false">IF(AC1365="But Not Over",Y1362,"")</f>
        <v/>
      </c>
      <c r="AI1367" s="81" t="str">
        <f aca="false">IF(AC1365="But Not Over",VLOOKUP(AH1367,'CPI Data'!$A$19:$N$117,14),"")</f>
        <v/>
      </c>
    </row>
    <row r="1368" customFormat="false" ht="12" hidden="false" customHeight="false" outlineLevel="0" collapsed="false">
      <c r="A1368" s="91"/>
      <c r="B1368" s="126" t="s">
        <v>47</v>
      </c>
      <c r="C1368" s="95"/>
      <c r="D1368" s="95"/>
      <c r="E1368" s="91" t="n">
        <v>0.3</v>
      </c>
      <c r="F1368" s="95" t="n">
        <v>6000</v>
      </c>
      <c r="G1368" s="95" t="n">
        <v>8000</v>
      </c>
      <c r="H1368" s="102"/>
      <c r="I1368" s="91"/>
      <c r="J1368" s="95"/>
      <c r="K1368" s="95"/>
      <c r="L1368" s="104"/>
      <c r="M1368" s="91" t="n">
        <v>0.26</v>
      </c>
      <c r="N1368" s="95" t="n">
        <v>6000</v>
      </c>
      <c r="O1368" s="95" t="n">
        <v>8000</v>
      </c>
      <c r="S1368" s="91"/>
      <c r="T1368" s="77" t="s">
        <v>47</v>
      </c>
      <c r="U1368" s="79"/>
      <c r="V1368" s="84"/>
      <c r="W1368" s="91" t="n">
        <v>0.3</v>
      </c>
      <c r="X1368" s="79" t="n">
        <f aca="false">F1368*$AI$23/$AI$1366</f>
        <v>51210.5576208178</v>
      </c>
      <c r="Y1368" s="79" t="n">
        <f aca="false">G1368*$AI$23/$AI$1366</f>
        <v>68280.7434944238</v>
      </c>
      <c r="Z1368" s="80"/>
      <c r="AA1368" s="91"/>
      <c r="AB1368" s="79"/>
      <c r="AC1368" s="79"/>
      <c r="AD1368" s="105"/>
      <c r="AE1368" s="91" t="n">
        <v>0.26</v>
      </c>
      <c r="AF1368" s="79" t="n">
        <f aca="false">N1368*$AI$23/$AI$1366</f>
        <v>51210.5576208178</v>
      </c>
      <c r="AG1368" s="79" t="n">
        <f aca="false">O1368*$AI$23/$AI$1366</f>
        <v>68280.7434944238</v>
      </c>
      <c r="AH1368" s="1" t="str">
        <f aca="false">IF(AC1366="But Not Over",Y1363,"")</f>
        <v/>
      </c>
      <c r="AI1368" s="81" t="str">
        <f aca="false">IF(AC1366="But Not Over",VLOOKUP(AH1368,'CPI Data'!$A$19:$N$117,14),"")</f>
        <v/>
      </c>
    </row>
    <row r="1369" customFormat="false" ht="12" hidden="false" customHeight="false" outlineLevel="0" collapsed="false">
      <c r="A1369" s="91"/>
      <c r="B1369" s="126" t="s">
        <v>48</v>
      </c>
      <c r="C1369" s="95"/>
      <c r="D1369" s="95"/>
      <c r="E1369" s="91" t="n">
        <v>0.34</v>
      </c>
      <c r="F1369" s="95" t="n">
        <v>8000</v>
      </c>
      <c r="G1369" s="95" t="n">
        <v>10000</v>
      </c>
      <c r="H1369" s="102"/>
      <c r="I1369" s="91"/>
      <c r="J1369" s="95"/>
      <c r="K1369" s="95"/>
      <c r="L1369" s="104"/>
      <c r="M1369" s="91" t="n">
        <v>0.3</v>
      </c>
      <c r="N1369" s="95" t="n">
        <v>8000</v>
      </c>
      <c r="O1369" s="95" t="n">
        <v>10000</v>
      </c>
      <c r="S1369" s="91"/>
      <c r="T1369" s="77" t="s">
        <v>48</v>
      </c>
      <c r="U1369" s="79"/>
      <c r="V1369" s="84"/>
      <c r="W1369" s="91" t="n">
        <v>0.34</v>
      </c>
      <c r="X1369" s="79" t="n">
        <f aca="false">F1369*$AI$23/$AI$1366</f>
        <v>68280.7434944238</v>
      </c>
      <c r="Y1369" s="79" t="n">
        <f aca="false">G1369*$AI$23/$AI$1366</f>
        <v>85350.9293680297</v>
      </c>
      <c r="Z1369" s="80"/>
      <c r="AA1369" s="91"/>
      <c r="AB1369" s="79"/>
      <c r="AC1369" s="79"/>
      <c r="AD1369" s="105"/>
      <c r="AE1369" s="91" t="n">
        <v>0.3</v>
      </c>
      <c r="AF1369" s="79" t="n">
        <f aca="false">N1369*$AI$23/$AI$1366</f>
        <v>68280.7434944238</v>
      </c>
      <c r="AG1369" s="79" t="n">
        <f aca="false">O1369*$AI$23/$AI$1366</f>
        <v>85350.9293680297</v>
      </c>
      <c r="AH1369" s="1" t="str">
        <f aca="false">IF(AC1367="But Not Over",Y1364,"")</f>
        <v/>
      </c>
      <c r="AI1369" s="81" t="str">
        <f aca="false">IF(AC1367="But Not Over",VLOOKUP(AH1369,'CPI Data'!$A$19:$N$117,14),"")</f>
        <v/>
      </c>
    </row>
    <row r="1370" customFormat="false" ht="12" hidden="false" customHeight="false" outlineLevel="0" collapsed="false">
      <c r="A1370" s="91"/>
      <c r="B1370" s="126" t="s">
        <v>49</v>
      </c>
      <c r="C1370" s="95"/>
      <c r="D1370" s="95"/>
      <c r="E1370" s="91" t="n">
        <v>0.38</v>
      </c>
      <c r="F1370" s="95" t="n">
        <v>10000</v>
      </c>
      <c r="G1370" s="95" t="n">
        <v>12000</v>
      </c>
      <c r="H1370" s="102"/>
      <c r="I1370" s="91"/>
      <c r="J1370" s="95"/>
      <c r="K1370" s="95"/>
      <c r="L1370" s="104"/>
      <c r="M1370" s="91" t="n">
        <v>0.32</v>
      </c>
      <c r="N1370" s="95" t="n">
        <v>10000</v>
      </c>
      <c r="O1370" s="95" t="n">
        <v>12000</v>
      </c>
      <c r="S1370" s="91"/>
      <c r="T1370" s="77" t="s">
        <v>49</v>
      </c>
      <c r="U1370" s="79"/>
      <c r="V1370" s="84"/>
      <c r="W1370" s="91" t="n">
        <v>0.38</v>
      </c>
      <c r="X1370" s="79" t="n">
        <f aca="false">F1370*$AI$23/$AI$1366</f>
        <v>85350.9293680297</v>
      </c>
      <c r="Y1370" s="79" t="n">
        <f aca="false">G1370*$AI$23/$AI$1366</f>
        <v>102421.115241636</v>
      </c>
      <c r="Z1370" s="80"/>
      <c r="AA1370" s="91"/>
      <c r="AB1370" s="79"/>
      <c r="AC1370" s="79"/>
      <c r="AD1370" s="105"/>
      <c r="AE1370" s="91" t="n">
        <v>0.32</v>
      </c>
      <c r="AF1370" s="79" t="n">
        <f aca="false">N1370*$AI$23/$AI$1366</f>
        <v>85350.9293680297</v>
      </c>
      <c r="AG1370" s="79" t="n">
        <f aca="false">O1370*$AI$23/$AI$1366</f>
        <v>102421.115241636</v>
      </c>
      <c r="AH1370" s="1" t="str">
        <f aca="false">IF(AC1368="But Not Over",Y1365,"")</f>
        <v/>
      </c>
      <c r="AI1370" s="81" t="str">
        <f aca="false">IF(AC1368="But Not Over",VLOOKUP(AH1370,'CPI Data'!$A$19:$N$117,14),"")</f>
        <v/>
      </c>
    </row>
    <row r="1371" customFormat="false" ht="12" hidden="false" customHeight="false" outlineLevel="0" collapsed="false">
      <c r="A1371" s="91"/>
      <c r="B1371" s="102"/>
      <c r="C1371" s="95"/>
      <c r="D1371" s="95"/>
      <c r="E1371" s="91" t="n">
        <v>0.43</v>
      </c>
      <c r="F1371" s="95" t="n">
        <v>12000</v>
      </c>
      <c r="G1371" s="95" t="n">
        <v>14000</v>
      </c>
      <c r="H1371" s="102"/>
      <c r="I1371" s="91"/>
      <c r="J1371" s="95"/>
      <c r="K1371" s="95"/>
      <c r="L1371" s="104"/>
      <c r="M1371" s="91" t="n">
        <v>0.36</v>
      </c>
      <c r="N1371" s="95" t="n">
        <v>12000</v>
      </c>
      <c r="O1371" s="95" t="n">
        <v>14000</v>
      </c>
      <c r="S1371" s="91"/>
      <c r="T1371" s="82"/>
      <c r="U1371" s="79"/>
      <c r="V1371" s="84"/>
      <c r="W1371" s="91" t="n">
        <v>0.43</v>
      </c>
      <c r="X1371" s="79" t="n">
        <f aca="false">F1371*$AI$23/$AI$1366</f>
        <v>102421.115241636</v>
      </c>
      <c r="Y1371" s="79" t="n">
        <f aca="false">G1371*$AI$23/$AI$1366</f>
        <v>119491.301115242</v>
      </c>
      <c r="Z1371" s="80"/>
      <c r="AA1371" s="91"/>
      <c r="AB1371" s="79"/>
      <c r="AC1371" s="79"/>
      <c r="AD1371" s="105"/>
      <c r="AE1371" s="91" t="n">
        <v>0.36</v>
      </c>
      <c r="AF1371" s="79" t="n">
        <f aca="false">N1371*$AI$23/$AI$1366</f>
        <v>102421.115241636</v>
      </c>
      <c r="AG1371" s="79" t="n">
        <f aca="false">O1371*$AI$23/$AI$1366</f>
        <v>119491.301115242</v>
      </c>
      <c r="AH1371" s="1" t="str">
        <f aca="false">IF(AC1369="But Not Over",Y1366,"")</f>
        <v/>
      </c>
      <c r="AI1371" s="81" t="str">
        <f aca="false">IF(AC1369="But Not Over",VLOOKUP(AH1371,'CPI Data'!$A$19:$N$117,14),"")</f>
        <v/>
      </c>
    </row>
    <row r="1372" customFormat="false" ht="12" hidden="false" customHeight="false" outlineLevel="0" collapsed="false">
      <c r="A1372" s="91"/>
      <c r="B1372" s="102"/>
      <c r="C1372" s="95"/>
      <c r="D1372" s="95"/>
      <c r="E1372" s="91" t="n">
        <v>0.47</v>
      </c>
      <c r="F1372" s="95" t="n">
        <v>14000</v>
      </c>
      <c r="G1372" s="95" t="n">
        <v>16000</v>
      </c>
      <c r="H1372" s="102"/>
      <c r="I1372" s="91"/>
      <c r="J1372" s="95"/>
      <c r="K1372" s="95"/>
      <c r="L1372" s="104"/>
      <c r="M1372" s="91" t="n">
        <v>0.39</v>
      </c>
      <c r="N1372" s="95" t="n">
        <v>14000</v>
      </c>
      <c r="O1372" s="95" t="n">
        <v>16000</v>
      </c>
      <c r="S1372" s="91"/>
      <c r="T1372" s="82"/>
      <c r="U1372" s="79"/>
      <c r="V1372" s="84"/>
      <c r="W1372" s="91" t="n">
        <v>0.47</v>
      </c>
      <c r="X1372" s="79" t="n">
        <f aca="false">F1372*$AI$23/$AI$1366</f>
        <v>119491.301115242</v>
      </c>
      <c r="Y1372" s="79" t="n">
        <f aca="false">G1372*$AI$23/$AI$1366</f>
        <v>136561.486988848</v>
      </c>
      <c r="Z1372" s="80"/>
      <c r="AA1372" s="91"/>
      <c r="AB1372" s="79"/>
      <c r="AC1372" s="79"/>
      <c r="AD1372" s="105"/>
      <c r="AE1372" s="91" t="n">
        <v>0.39</v>
      </c>
      <c r="AF1372" s="79" t="n">
        <f aca="false">N1372*$AI$23/$AI$1366</f>
        <v>119491.301115242</v>
      </c>
      <c r="AG1372" s="79" t="n">
        <f aca="false">O1372*$AI$23/$AI$1366</f>
        <v>136561.486988848</v>
      </c>
      <c r="AH1372" s="1" t="str">
        <f aca="false">IF(AC1370="But Not Over",Y1367,"")</f>
        <v/>
      </c>
      <c r="AI1372" s="81" t="str">
        <f aca="false">IF(AC1370="But Not Over",VLOOKUP(AH1372,'CPI Data'!$A$19:$N$117,14),"")</f>
        <v/>
      </c>
    </row>
    <row r="1373" customFormat="false" ht="12" hidden="false" customHeight="false" outlineLevel="0" collapsed="false">
      <c r="A1373" s="91"/>
      <c r="B1373" s="95"/>
      <c r="C1373" s="95"/>
      <c r="D1373" s="95"/>
      <c r="E1373" s="91" t="n">
        <v>0.5</v>
      </c>
      <c r="F1373" s="95" t="n">
        <v>16000</v>
      </c>
      <c r="G1373" s="95" t="n">
        <v>18000</v>
      </c>
      <c r="H1373" s="102"/>
      <c r="I1373" s="91"/>
      <c r="J1373" s="95"/>
      <c r="K1373" s="95"/>
      <c r="L1373" s="104"/>
      <c r="M1373" s="91" t="n">
        <v>0.42</v>
      </c>
      <c r="N1373" s="95" t="n">
        <v>16000</v>
      </c>
      <c r="O1373" s="95" t="n">
        <v>18000</v>
      </c>
      <c r="S1373" s="91"/>
      <c r="T1373" s="79"/>
      <c r="U1373" s="79"/>
      <c r="V1373" s="84"/>
      <c r="W1373" s="91" t="n">
        <v>0.5</v>
      </c>
      <c r="X1373" s="79" t="n">
        <f aca="false">F1373*$AI$23/$AI$1366</f>
        <v>136561.486988848</v>
      </c>
      <c r="Y1373" s="79" t="n">
        <f aca="false">G1373*$AI$23/$AI$1366</f>
        <v>153631.672862454</v>
      </c>
      <c r="Z1373" s="80"/>
      <c r="AA1373" s="91"/>
      <c r="AB1373" s="79"/>
      <c r="AC1373" s="79"/>
      <c r="AD1373" s="105"/>
      <c r="AE1373" s="91" t="n">
        <v>0.42</v>
      </c>
      <c r="AF1373" s="79" t="n">
        <f aca="false">N1373*$AI$23/$AI$1366</f>
        <v>136561.486988848</v>
      </c>
      <c r="AG1373" s="79" t="n">
        <f aca="false">O1373*$AI$23/$AI$1366</f>
        <v>153631.672862454</v>
      </c>
      <c r="AH1373" s="1" t="str">
        <f aca="false">IF(AC1371="But Not Over",Y1368,"")</f>
        <v/>
      </c>
      <c r="AI1373" s="81" t="str">
        <f aca="false">IF(AC1371="But Not Over",VLOOKUP(AH1373,'CPI Data'!$A$19:$N$117,14),"")</f>
        <v/>
      </c>
    </row>
    <row r="1374" customFormat="false" ht="12" hidden="false" customHeight="false" outlineLevel="0" collapsed="false">
      <c r="A1374" s="91"/>
      <c r="B1374" s="95"/>
      <c r="C1374" s="95"/>
      <c r="D1374" s="95"/>
      <c r="E1374" s="91" t="n">
        <v>0.53</v>
      </c>
      <c r="F1374" s="95" t="n">
        <v>18000</v>
      </c>
      <c r="G1374" s="95" t="n">
        <v>20000</v>
      </c>
      <c r="H1374" s="102"/>
      <c r="I1374" s="91"/>
      <c r="J1374" s="95"/>
      <c r="K1374" s="95"/>
      <c r="L1374" s="104"/>
      <c r="M1374" s="91" t="n">
        <v>0.43</v>
      </c>
      <c r="N1374" s="95" t="n">
        <v>18000</v>
      </c>
      <c r="O1374" s="95" t="n">
        <v>20000</v>
      </c>
      <c r="S1374" s="91"/>
      <c r="T1374" s="79"/>
      <c r="U1374" s="79"/>
      <c r="V1374" s="84"/>
      <c r="W1374" s="91" t="n">
        <v>0.53</v>
      </c>
      <c r="X1374" s="79" t="n">
        <f aca="false">F1374*$AI$23/$AI$1366</f>
        <v>153631.672862454</v>
      </c>
      <c r="Y1374" s="79" t="n">
        <f aca="false">G1374*$AI$23/$AI$1366</f>
        <v>170701.858736059</v>
      </c>
      <c r="Z1374" s="80"/>
      <c r="AA1374" s="91"/>
      <c r="AB1374" s="79"/>
      <c r="AC1374" s="79"/>
      <c r="AD1374" s="105"/>
      <c r="AE1374" s="91" t="n">
        <v>0.43</v>
      </c>
      <c r="AF1374" s="79" t="n">
        <f aca="false">N1374*$AI$23/$AI$1366</f>
        <v>153631.672862454</v>
      </c>
      <c r="AG1374" s="79" t="n">
        <f aca="false">O1374*$AI$23/$AI$1366</f>
        <v>170701.858736059</v>
      </c>
      <c r="AH1374" s="1" t="str">
        <f aca="false">IF(AC1372="But Not Over",Y1369,"")</f>
        <v/>
      </c>
      <c r="AI1374" s="81" t="str">
        <f aca="false">IF(AC1372="But Not Over",VLOOKUP(AH1374,'CPI Data'!$A$19:$N$117,14),"")</f>
        <v/>
      </c>
    </row>
    <row r="1375" customFormat="false" ht="12" hidden="false" customHeight="false" outlineLevel="0" collapsed="false">
      <c r="A1375" s="91"/>
      <c r="B1375" s="95"/>
      <c r="C1375" s="95"/>
      <c r="D1375" s="95"/>
      <c r="E1375" s="91" t="n">
        <v>0.56</v>
      </c>
      <c r="F1375" s="95" t="n">
        <v>20000</v>
      </c>
      <c r="G1375" s="95" t="n">
        <v>22000</v>
      </c>
      <c r="H1375" s="102"/>
      <c r="I1375" s="91"/>
      <c r="J1375" s="95"/>
      <c r="K1375" s="95"/>
      <c r="L1375" s="104"/>
      <c r="M1375" s="91" t="n">
        <v>0.47</v>
      </c>
      <c r="N1375" s="95" t="n">
        <v>20000</v>
      </c>
      <c r="O1375" s="95" t="n">
        <v>22000</v>
      </c>
      <c r="S1375" s="91"/>
      <c r="T1375" s="79"/>
      <c r="U1375" s="79"/>
      <c r="V1375" s="84"/>
      <c r="W1375" s="91" t="n">
        <v>0.56</v>
      </c>
      <c r="X1375" s="79" t="n">
        <f aca="false">F1375*$AI$23/$AI$1366</f>
        <v>170701.858736059</v>
      </c>
      <c r="Y1375" s="79" t="n">
        <f aca="false">G1375*$AI$23/$AI$1366</f>
        <v>187772.044609665</v>
      </c>
      <c r="Z1375" s="80"/>
      <c r="AA1375" s="91"/>
      <c r="AB1375" s="79"/>
      <c r="AC1375" s="79"/>
      <c r="AD1375" s="105"/>
      <c r="AE1375" s="91" t="n">
        <v>0.47</v>
      </c>
      <c r="AF1375" s="79" t="n">
        <f aca="false">N1375*$AI$23/$AI$1366</f>
        <v>170701.858736059</v>
      </c>
      <c r="AG1375" s="79" t="n">
        <f aca="false">O1375*$AI$23/$AI$1366</f>
        <v>187772.044609665</v>
      </c>
      <c r="AH1375" s="1" t="str">
        <f aca="false">IF(AC1373="But Not Over",Y1370,"")</f>
        <v/>
      </c>
      <c r="AI1375" s="81" t="str">
        <f aca="false">IF(AC1373="But Not Over",VLOOKUP(AH1375,'CPI Data'!$A$19:$N$117,14),"")</f>
        <v/>
      </c>
    </row>
    <row r="1376" customFormat="false" ht="12" hidden="false" customHeight="false" outlineLevel="0" collapsed="false">
      <c r="A1376" s="91"/>
      <c r="B1376" s="95"/>
      <c r="C1376" s="95"/>
      <c r="D1376" s="95"/>
      <c r="E1376" s="91" t="n">
        <v>0.59</v>
      </c>
      <c r="F1376" s="95" t="n">
        <v>22000</v>
      </c>
      <c r="G1376" s="95" t="n">
        <v>26000</v>
      </c>
      <c r="H1376" s="102"/>
      <c r="I1376" s="91"/>
      <c r="J1376" s="95"/>
      <c r="K1376" s="95"/>
      <c r="L1376" s="104"/>
      <c r="M1376" s="91" t="n">
        <v>0.49</v>
      </c>
      <c r="N1376" s="95" t="n">
        <v>22000</v>
      </c>
      <c r="O1376" s="95" t="n">
        <v>24000</v>
      </c>
      <c r="S1376" s="91"/>
      <c r="T1376" s="79"/>
      <c r="U1376" s="79"/>
      <c r="V1376" s="84"/>
      <c r="W1376" s="91" t="n">
        <v>0.59</v>
      </c>
      <c r="X1376" s="79" t="n">
        <f aca="false">F1376*$AI$23/$AI$1366</f>
        <v>187772.044609665</v>
      </c>
      <c r="Y1376" s="79" t="n">
        <f aca="false">G1376*$AI$23/$AI$1366</f>
        <v>221912.416356877</v>
      </c>
      <c r="Z1376" s="80"/>
      <c r="AA1376" s="91"/>
      <c r="AB1376" s="79"/>
      <c r="AC1376" s="79"/>
      <c r="AD1376" s="105"/>
      <c r="AE1376" s="91" t="n">
        <v>0.49</v>
      </c>
      <c r="AF1376" s="79" t="n">
        <f aca="false">N1376*$AI$23/$AI$1366</f>
        <v>187772.044609665</v>
      </c>
      <c r="AG1376" s="79" t="n">
        <f aca="false">O1376*$AI$23/$AI$1366</f>
        <v>204842.230483271</v>
      </c>
      <c r="AH1376" s="1" t="str">
        <f aca="false">IF(AC1374="But Not Over",Y1371,"")</f>
        <v/>
      </c>
      <c r="AI1376" s="81" t="str">
        <f aca="false">IF(AC1374="But Not Over",VLOOKUP(AH1376,'CPI Data'!$A$19:$N$117,14),"")</f>
        <v/>
      </c>
    </row>
    <row r="1377" customFormat="false" ht="12" hidden="false" customHeight="false" outlineLevel="0" collapsed="false">
      <c r="A1377" s="91"/>
      <c r="B1377" s="95"/>
      <c r="C1377" s="92"/>
      <c r="D1377" s="92"/>
      <c r="E1377" s="91" t="n">
        <v>0.62</v>
      </c>
      <c r="F1377" s="95" t="n">
        <v>26000</v>
      </c>
      <c r="G1377" s="92" t="n">
        <v>32000</v>
      </c>
      <c r="H1377" s="102"/>
      <c r="I1377" s="91"/>
      <c r="J1377" s="95"/>
      <c r="K1377" s="92"/>
      <c r="L1377" s="103"/>
      <c r="M1377" s="91" t="n">
        <v>0.52</v>
      </c>
      <c r="N1377" s="95" t="n">
        <v>24000</v>
      </c>
      <c r="O1377" s="95" t="n">
        <v>28000</v>
      </c>
      <c r="S1377" s="91"/>
      <c r="T1377" s="79"/>
      <c r="W1377" s="91" t="n">
        <v>0.62</v>
      </c>
      <c r="X1377" s="79" t="n">
        <f aca="false">F1377*$AI$23/$AI$1366</f>
        <v>221912.416356877</v>
      </c>
      <c r="Y1377" s="79" t="n">
        <f aca="false">G1377*$AI$23/$AI$1366</f>
        <v>273122.973977695</v>
      </c>
      <c r="Z1377" s="80"/>
      <c r="AA1377" s="91"/>
      <c r="AB1377" s="79"/>
      <c r="AD1377" s="98"/>
      <c r="AE1377" s="91" t="n">
        <v>0.52</v>
      </c>
      <c r="AF1377" s="79" t="n">
        <f aca="false">N1377*$AI$23/$AI$1366</f>
        <v>204842.230483271</v>
      </c>
      <c r="AG1377" s="79" t="n">
        <f aca="false">O1377*$AI$23/$AI$1366</f>
        <v>238982.602230483</v>
      </c>
      <c r="AH1377" s="1" t="str">
        <f aca="false">IF(AC1375="But Not Over",Y1372,"")</f>
        <v/>
      </c>
      <c r="AI1377" s="81" t="str">
        <f aca="false">IF(AC1375="But Not Over",VLOOKUP(AH1377,'CPI Data'!$A$19:$N$117,14),"")</f>
        <v/>
      </c>
    </row>
    <row r="1378" customFormat="false" ht="12" hidden="false" customHeight="false" outlineLevel="0" collapsed="false">
      <c r="A1378" s="91"/>
      <c r="B1378" s="92"/>
      <c r="C1378" s="92"/>
      <c r="D1378" s="92"/>
      <c r="E1378" s="91" t="n">
        <v>0.65</v>
      </c>
      <c r="F1378" s="92" t="n">
        <v>32000</v>
      </c>
      <c r="G1378" s="92" t="n">
        <v>38000</v>
      </c>
      <c r="H1378" s="102"/>
      <c r="I1378" s="91"/>
      <c r="J1378" s="92"/>
      <c r="K1378" s="92"/>
      <c r="L1378" s="103"/>
      <c r="M1378" s="91" t="n">
        <v>0.54</v>
      </c>
      <c r="N1378" s="95" t="n">
        <v>28000</v>
      </c>
      <c r="O1378" s="92" t="n">
        <v>32000</v>
      </c>
      <c r="S1378" s="91"/>
      <c r="W1378" s="91" t="n">
        <v>0.65</v>
      </c>
      <c r="X1378" s="79" t="n">
        <f aca="false">F1378*$AI$23/$AI$1366</f>
        <v>273122.973977695</v>
      </c>
      <c r="Y1378" s="79" t="n">
        <f aca="false">G1378*$AI$23/$AI$1366</f>
        <v>324333.531598513</v>
      </c>
      <c r="Z1378" s="80"/>
      <c r="AA1378" s="91"/>
      <c r="AD1378" s="98"/>
      <c r="AE1378" s="91" t="n">
        <v>0.54</v>
      </c>
      <c r="AF1378" s="79" t="n">
        <f aca="false">N1378*$AI$23/$AI$1366</f>
        <v>238982.602230483</v>
      </c>
      <c r="AG1378" s="79" t="n">
        <f aca="false">O1378*$AI$23/$AI$1366</f>
        <v>273122.973977695</v>
      </c>
      <c r="AH1378" s="1" t="str">
        <f aca="false">IF(AC1376="But Not Over",Y1373,"")</f>
        <v/>
      </c>
      <c r="AI1378" s="81" t="str">
        <f aca="false">IF(AC1376="But Not Over",VLOOKUP(AH1378,'CPI Data'!$A$19:$N$117,14),"")</f>
        <v/>
      </c>
    </row>
    <row r="1379" customFormat="false" ht="12" hidden="false" customHeight="false" outlineLevel="0" collapsed="false">
      <c r="A1379" s="91"/>
      <c r="B1379" s="92"/>
      <c r="C1379" s="92"/>
      <c r="D1379" s="92"/>
      <c r="E1379" s="91" t="n">
        <v>0.69</v>
      </c>
      <c r="F1379" s="92" t="n">
        <v>38000</v>
      </c>
      <c r="G1379" s="92" t="n">
        <v>44000</v>
      </c>
      <c r="H1379" s="102"/>
      <c r="I1379" s="91"/>
      <c r="J1379" s="92"/>
      <c r="K1379" s="92"/>
      <c r="L1379" s="103"/>
      <c r="M1379" s="91" t="n">
        <v>0.58</v>
      </c>
      <c r="N1379" s="92" t="n">
        <v>32000</v>
      </c>
      <c r="O1379" s="92" t="n">
        <v>38000</v>
      </c>
      <c r="S1379" s="91"/>
      <c r="W1379" s="91" t="n">
        <v>0.69</v>
      </c>
      <c r="X1379" s="79" t="n">
        <f aca="false">F1379*$AI$23/$AI$1366</f>
        <v>324333.531598513</v>
      </c>
      <c r="Y1379" s="79" t="n">
        <f aca="false">G1379*$AI$23/$AI$1366</f>
        <v>375544.089219331</v>
      </c>
      <c r="Z1379" s="80"/>
      <c r="AA1379" s="91"/>
      <c r="AD1379" s="98"/>
      <c r="AE1379" s="91" t="n">
        <v>0.58</v>
      </c>
      <c r="AF1379" s="79" t="n">
        <f aca="false">N1379*$AI$23/$AI$1366</f>
        <v>273122.973977695</v>
      </c>
      <c r="AG1379" s="79" t="n">
        <f aca="false">O1379*$AI$23/$AI$1366</f>
        <v>324333.531598513</v>
      </c>
      <c r="AH1379" s="1" t="str">
        <f aca="false">IF(AC1377="But Not Over",Y1374,"")</f>
        <v/>
      </c>
      <c r="AI1379" s="81" t="str">
        <f aca="false">IF(AC1377="But Not Over",VLOOKUP(AH1379,'CPI Data'!$A$19:$N$117,14),"")</f>
        <v/>
      </c>
    </row>
    <row r="1380" customFormat="false" ht="12" hidden="false" customHeight="false" outlineLevel="0" collapsed="false">
      <c r="A1380" s="91"/>
      <c r="B1380" s="92"/>
      <c r="C1380" s="92"/>
      <c r="D1380" s="95"/>
      <c r="E1380" s="91" t="n">
        <v>0.72</v>
      </c>
      <c r="F1380" s="92" t="n">
        <v>44000</v>
      </c>
      <c r="G1380" s="92" t="n">
        <v>50000</v>
      </c>
      <c r="H1380" s="102"/>
      <c r="I1380" s="91"/>
      <c r="J1380" s="92"/>
      <c r="K1380" s="92"/>
      <c r="L1380" s="104"/>
      <c r="M1380" s="91" t="n">
        <v>0.62</v>
      </c>
      <c r="N1380" s="92" t="n">
        <v>38000</v>
      </c>
      <c r="O1380" s="92" t="n">
        <v>44000</v>
      </c>
      <c r="S1380" s="91"/>
      <c r="V1380" s="84"/>
      <c r="W1380" s="91" t="n">
        <v>0.72</v>
      </c>
      <c r="X1380" s="79" t="n">
        <f aca="false">F1380*$AI$23/$AI$1366</f>
        <v>375544.089219331</v>
      </c>
      <c r="Y1380" s="79" t="n">
        <f aca="false">G1380*$AI$23/$AI$1366</f>
        <v>426754.646840149</v>
      </c>
      <c r="Z1380" s="80"/>
      <c r="AA1380" s="91"/>
      <c r="AD1380" s="105"/>
      <c r="AE1380" s="91" t="n">
        <v>0.62</v>
      </c>
      <c r="AF1380" s="79" t="n">
        <f aca="false">N1380*$AI$23/$AI$1366</f>
        <v>324333.531598513</v>
      </c>
      <c r="AG1380" s="79" t="n">
        <f aca="false">O1380*$AI$23/$AI$1366</f>
        <v>375544.089219331</v>
      </c>
      <c r="AH1380" s="1" t="str">
        <f aca="false">IF(AC1378="But Not Over",Y1375,"")</f>
        <v/>
      </c>
      <c r="AI1380" s="81" t="str">
        <f aca="false">IF(AC1378="But Not Over",VLOOKUP(AH1380,'CPI Data'!$A$19:$N$117,14),"")</f>
        <v/>
      </c>
    </row>
    <row r="1381" customFormat="false" ht="12" hidden="false" customHeight="false" outlineLevel="0" collapsed="false">
      <c r="A1381" s="91"/>
      <c r="B1381" s="92"/>
      <c r="C1381" s="92"/>
      <c r="E1381" s="91" t="n">
        <v>0.75</v>
      </c>
      <c r="F1381" s="92" t="n">
        <v>50000</v>
      </c>
      <c r="G1381" s="92" t="n">
        <v>60000</v>
      </c>
      <c r="H1381" s="64"/>
      <c r="I1381" s="91"/>
      <c r="J1381" s="92"/>
      <c r="K1381" s="92"/>
      <c r="L1381" s="97"/>
      <c r="M1381" s="91" t="n">
        <v>0.66</v>
      </c>
      <c r="N1381" s="92" t="n">
        <v>44000</v>
      </c>
      <c r="O1381" s="92" t="n">
        <v>50000</v>
      </c>
      <c r="S1381" s="91"/>
      <c r="W1381" s="91" t="n">
        <v>0.75</v>
      </c>
      <c r="X1381" s="79" t="n">
        <f aca="false">F1381*$AI$23/$AI$1366</f>
        <v>426754.646840149</v>
      </c>
      <c r="Y1381" s="79" t="n">
        <f aca="false">G1381*$AI$23/$AI$1366</f>
        <v>512105.576208178</v>
      </c>
      <c r="Z1381" s="80"/>
      <c r="AA1381" s="91"/>
      <c r="AD1381" s="98"/>
      <c r="AE1381" s="91" t="n">
        <v>0.66</v>
      </c>
      <c r="AF1381" s="79" t="n">
        <f aca="false">N1381*$AI$23/$AI$1366</f>
        <v>375544.089219331</v>
      </c>
      <c r="AG1381" s="79" t="n">
        <f aca="false">O1381*$AI$23/$AI$1366</f>
        <v>426754.646840149</v>
      </c>
      <c r="AH1381" s="1" t="str">
        <f aca="false">IF(AC1379="But Not Over",Y1376,"")</f>
        <v/>
      </c>
      <c r="AI1381" s="81" t="str">
        <f aca="false">IF(AC1379="But Not Over",VLOOKUP(AH1381,'CPI Data'!$A$19:$N$117,14),"")</f>
        <v/>
      </c>
    </row>
    <row r="1382" customFormat="false" ht="12" hidden="false" customHeight="false" outlineLevel="0" collapsed="false">
      <c r="A1382" s="91"/>
      <c r="B1382" s="92"/>
      <c r="C1382" s="92"/>
      <c r="E1382" s="91" t="n">
        <v>0.78</v>
      </c>
      <c r="F1382" s="92" t="n">
        <v>60000</v>
      </c>
      <c r="G1382" s="92" t="n">
        <v>70000</v>
      </c>
      <c r="H1382" s="64"/>
      <c r="I1382" s="91"/>
      <c r="J1382" s="92"/>
      <c r="K1382" s="92"/>
      <c r="L1382" s="97"/>
      <c r="M1382" s="91" t="n">
        <v>0.68</v>
      </c>
      <c r="N1382" s="92" t="n">
        <v>50000</v>
      </c>
      <c r="O1382" s="92" t="n">
        <v>60000</v>
      </c>
      <c r="S1382" s="91"/>
      <c r="W1382" s="91" t="n">
        <v>0.78</v>
      </c>
      <c r="X1382" s="79" t="n">
        <f aca="false">F1382*$AI$23/$AI$1366</f>
        <v>512105.576208178</v>
      </c>
      <c r="Y1382" s="79" t="n">
        <f aca="false">G1382*$AI$23/$AI$1366</f>
        <v>597456.505576208</v>
      </c>
      <c r="Z1382" s="80"/>
      <c r="AA1382" s="91"/>
      <c r="AD1382" s="98"/>
      <c r="AE1382" s="91" t="n">
        <v>0.68</v>
      </c>
      <c r="AF1382" s="79" t="n">
        <f aca="false">N1382*$AI$23/$AI$1366</f>
        <v>426754.646840149</v>
      </c>
      <c r="AG1382" s="79" t="n">
        <f aca="false">O1382*$AI$23/$AI$1366</f>
        <v>512105.576208178</v>
      </c>
      <c r="AH1382" s="1" t="str">
        <f aca="false">IF(AC1380="But Not Over",Y1377,"")</f>
        <v/>
      </c>
      <c r="AI1382" s="81" t="str">
        <f aca="false">IF(AC1380="But Not Over",VLOOKUP(AH1382,'CPI Data'!$A$19:$N$117,14),"")</f>
        <v/>
      </c>
    </row>
    <row r="1383" customFormat="false" ht="12" hidden="false" customHeight="false" outlineLevel="0" collapsed="false">
      <c r="A1383" s="91"/>
      <c r="B1383" s="92"/>
      <c r="C1383" s="92"/>
      <c r="E1383" s="91" t="n">
        <v>0.81</v>
      </c>
      <c r="F1383" s="92" t="n">
        <v>70000</v>
      </c>
      <c r="G1383" s="92" t="n">
        <v>80000</v>
      </c>
      <c r="H1383" s="64"/>
      <c r="I1383" s="91"/>
      <c r="J1383" s="92"/>
      <c r="K1383" s="92"/>
      <c r="L1383" s="97"/>
      <c r="M1383" s="91" t="n">
        <v>0.71</v>
      </c>
      <c r="N1383" s="92" t="n">
        <v>60000</v>
      </c>
      <c r="O1383" s="92" t="n">
        <v>70000</v>
      </c>
      <c r="S1383" s="91"/>
      <c r="W1383" s="91" t="n">
        <v>0.81</v>
      </c>
      <c r="X1383" s="79" t="n">
        <f aca="false">F1383*$AI$23/$AI$1366</f>
        <v>597456.505576208</v>
      </c>
      <c r="Y1383" s="79" t="n">
        <f aca="false">G1383*$AI$23/$AI$1366</f>
        <v>682807.434944238</v>
      </c>
      <c r="Z1383" s="80"/>
      <c r="AA1383" s="91"/>
      <c r="AD1383" s="98"/>
      <c r="AE1383" s="91" t="n">
        <v>0.71</v>
      </c>
      <c r="AF1383" s="79" t="n">
        <f aca="false">N1383*$AI$23/$AI$1366</f>
        <v>512105.576208178</v>
      </c>
      <c r="AG1383" s="79" t="n">
        <f aca="false">O1383*$AI$23/$AI$1366</f>
        <v>597456.505576208</v>
      </c>
      <c r="AH1383" s="1" t="str">
        <f aca="false">IF(AC1381="But Not Over",Y1378,"")</f>
        <v/>
      </c>
      <c r="AI1383" s="81" t="str">
        <f aca="false">IF(AC1381="But Not Over",VLOOKUP(AH1383,'CPI Data'!$A$19:$N$117,14),"")</f>
        <v/>
      </c>
    </row>
    <row r="1384" customFormat="false" ht="12" hidden="false" customHeight="false" outlineLevel="0" collapsed="false">
      <c r="A1384" s="91"/>
      <c r="B1384" s="92"/>
      <c r="C1384" s="92"/>
      <c r="E1384" s="91" t="n">
        <v>0.84</v>
      </c>
      <c r="F1384" s="92" t="n">
        <v>80000</v>
      </c>
      <c r="G1384" s="92" t="n">
        <v>90000</v>
      </c>
      <c r="H1384" s="64"/>
      <c r="I1384" s="91"/>
      <c r="J1384" s="92"/>
      <c r="K1384" s="92"/>
      <c r="L1384" s="97"/>
      <c r="M1384" s="91" t="n">
        <v>0.74</v>
      </c>
      <c r="N1384" s="92" t="n">
        <v>70000</v>
      </c>
      <c r="O1384" s="92" t="n">
        <v>80000</v>
      </c>
      <c r="S1384" s="91"/>
      <c r="W1384" s="91" t="n">
        <v>0.84</v>
      </c>
      <c r="X1384" s="79" t="n">
        <f aca="false">F1384*$AI$23/$AI$1366</f>
        <v>682807.434944238</v>
      </c>
      <c r="Y1384" s="79" t="n">
        <f aca="false">G1384*$AI$23/$AI$1366</f>
        <v>768158.364312268</v>
      </c>
      <c r="Z1384" s="80"/>
      <c r="AA1384" s="91"/>
      <c r="AD1384" s="98"/>
      <c r="AE1384" s="91" t="n">
        <v>0.74</v>
      </c>
      <c r="AF1384" s="79" t="n">
        <f aca="false">N1384*$AI$23/$AI$1366</f>
        <v>597456.505576208</v>
      </c>
      <c r="AG1384" s="79" t="n">
        <f aca="false">O1384*$AI$23/$AI$1366</f>
        <v>682807.434944238</v>
      </c>
      <c r="AH1384" s="1" t="str">
        <f aca="false">IF(AC1382="But Not Over",Y1379,"")</f>
        <v/>
      </c>
      <c r="AI1384" s="81" t="str">
        <f aca="false">IF(AC1382="But Not Over",VLOOKUP(AH1384,'CPI Data'!$A$19:$N$117,14),"")</f>
        <v/>
      </c>
    </row>
    <row r="1385" customFormat="false" ht="12" hidden="false" customHeight="false" outlineLevel="0" collapsed="false">
      <c r="A1385" s="91"/>
      <c r="B1385" s="92"/>
      <c r="C1385" s="92"/>
      <c r="E1385" s="91" t="n">
        <v>0.87</v>
      </c>
      <c r="F1385" s="92" t="n">
        <v>90000</v>
      </c>
      <c r="G1385" s="92" t="n">
        <v>100000</v>
      </c>
      <c r="H1385" s="64"/>
      <c r="I1385" s="91"/>
      <c r="J1385" s="92"/>
      <c r="K1385" s="92"/>
      <c r="L1385" s="97"/>
      <c r="M1385" s="91" t="n">
        <v>0.76</v>
      </c>
      <c r="N1385" s="92" t="n">
        <v>80000</v>
      </c>
      <c r="O1385" s="92" t="n">
        <v>90000</v>
      </c>
      <c r="S1385" s="91"/>
      <c r="W1385" s="91" t="n">
        <v>0.87</v>
      </c>
      <c r="X1385" s="79" t="n">
        <f aca="false">F1385*$AI$23/$AI$1366</f>
        <v>768158.364312268</v>
      </c>
      <c r="Y1385" s="79" t="n">
        <f aca="false">G1385*$AI$23/$AI$1366</f>
        <v>853509.293680298</v>
      </c>
      <c r="Z1385" s="80"/>
      <c r="AA1385" s="91"/>
      <c r="AD1385" s="98"/>
      <c r="AE1385" s="91" t="n">
        <v>0.76</v>
      </c>
      <c r="AF1385" s="79" t="n">
        <f aca="false">N1385*$AI$23/$AI$1366</f>
        <v>682807.434944238</v>
      </c>
      <c r="AG1385" s="79" t="n">
        <f aca="false">O1385*$AI$23/$AI$1366</f>
        <v>768158.364312268</v>
      </c>
      <c r="AH1385" s="1" t="str">
        <f aca="false">IF(AC1383="But Not Over",Y1380,"")</f>
        <v/>
      </c>
      <c r="AI1385" s="81" t="str">
        <f aca="false">IF(AC1383="But Not Over",VLOOKUP(AH1385,'CPI Data'!$A$19:$N$117,14),"")</f>
        <v/>
      </c>
    </row>
    <row r="1386" customFormat="false" ht="12" hidden="false" customHeight="false" outlineLevel="0" collapsed="false">
      <c r="A1386" s="91"/>
      <c r="B1386" s="92"/>
      <c r="C1386" s="92"/>
      <c r="E1386" s="91" t="n">
        <v>0.89</v>
      </c>
      <c r="F1386" s="92" t="n">
        <v>100000</v>
      </c>
      <c r="G1386" s="92" t="n">
        <v>150000</v>
      </c>
      <c r="H1386" s="64"/>
      <c r="I1386" s="91"/>
      <c r="J1386" s="92"/>
      <c r="K1386" s="92"/>
      <c r="L1386" s="97"/>
      <c r="M1386" s="91" t="n">
        <v>0.8</v>
      </c>
      <c r="N1386" s="92" t="n">
        <v>90000</v>
      </c>
      <c r="O1386" s="92" t="n">
        <v>100000</v>
      </c>
      <c r="S1386" s="91"/>
      <c r="W1386" s="91" t="n">
        <v>0.89</v>
      </c>
      <c r="X1386" s="79" t="n">
        <f aca="false">F1386*$AI$23/$AI$1366</f>
        <v>853509.293680298</v>
      </c>
      <c r="Y1386" s="79" t="n">
        <f aca="false">G1386*$AI$23/$AI$1366</f>
        <v>1280263.94052045</v>
      </c>
      <c r="Z1386" s="80"/>
      <c r="AA1386" s="91"/>
      <c r="AD1386" s="98"/>
      <c r="AE1386" s="91" t="n">
        <v>0.8</v>
      </c>
      <c r="AF1386" s="79" t="n">
        <f aca="false">N1386*$AI$23/$AI$1366</f>
        <v>768158.364312268</v>
      </c>
      <c r="AG1386" s="79" t="n">
        <f aca="false">O1386*$AI$23/$AI$1366</f>
        <v>853509.293680298</v>
      </c>
      <c r="AH1386" s="1" t="str">
        <f aca="false">IF(AC1384="But Not Over",Y1381,"")</f>
        <v/>
      </c>
      <c r="AI1386" s="81" t="str">
        <f aca="false">IF(AC1384="But Not Over",VLOOKUP(AH1386,'CPI Data'!$A$19:$N$117,14),"")</f>
        <v/>
      </c>
    </row>
    <row r="1387" customFormat="false" ht="12" hidden="false" customHeight="false" outlineLevel="0" collapsed="false">
      <c r="A1387" s="91"/>
      <c r="B1387" s="92"/>
      <c r="C1387" s="92"/>
      <c r="E1387" s="91" t="n">
        <v>0.9</v>
      </c>
      <c r="F1387" s="92" t="n">
        <v>150000</v>
      </c>
      <c r="G1387" s="92" t="n">
        <v>200000</v>
      </c>
      <c r="H1387" s="64"/>
      <c r="I1387" s="91"/>
      <c r="J1387" s="92"/>
      <c r="K1387" s="92"/>
      <c r="L1387" s="97"/>
      <c r="M1387" s="91" t="n">
        <v>0.83</v>
      </c>
      <c r="N1387" s="92" t="n">
        <v>100000</v>
      </c>
      <c r="O1387" s="92" t="n">
        <v>150000</v>
      </c>
      <c r="S1387" s="91"/>
      <c r="W1387" s="91" t="n">
        <v>0.9</v>
      </c>
      <c r="X1387" s="79" t="n">
        <f aca="false">F1387*$AI$23/$AI$1366</f>
        <v>1280263.94052045</v>
      </c>
      <c r="Y1387" s="79" t="n">
        <f aca="false">G1387*$AI$23/$AI$1366</f>
        <v>1707018.5873606</v>
      </c>
      <c r="Z1387" s="80"/>
      <c r="AA1387" s="91"/>
      <c r="AD1387" s="98"/>
      <c r="AE1387" s="91" t="n">
        <v>0.83</v>
      </c>
      <c r="AF1387" s="79" t="n">
        <f aca="false">N1387*$AI$23/$AI$1366</f>
        <v>853509.293680298</v>
      </c>
      <c r="AG1387" s="79" t="n">
        <f aca="false">O1387*$AI$23/$AI$1366</f>
        <v>1280263.94052045</v>
      </c>
      <c r="AH1387" s="1" t="str">
        <f aca="false">IF(AC1385="But Not Over",Y1382,"")</f>
        <v/>
      </c>
      <c r="AI1387" s="81" t="str">
        <f aca="false">IF(AC1385="But Not Over",VLOOKUP(AH1387,'CPI Data'!$A$19:$N$117,14),"")</f>
        <v/>
      </c>
    </row>
    <row r="1388" customFormat="false" ht="12" hidden="false" customHeight="false" outlineLevel="0" collapsed="false">
      <c r="A1388" s="91"/>
      <c r="B1388" s="92"/>
      <c r="C1388" s="95"/>
      <c r="E1388" s="91" t="n">
        <v>0.91</v>
      </c>
      <c r="F1388" s="92" t="n">
        <v>200000</v>
      </c>
      <c r="G1388" s="95" t="s">
        <v>18</v>
      </c>
      <c r="H1388" s="64"/>
      <c r="I1388" s="91"/>
      <c r="J1388" s="92"/>
      <c r="K1388" s="92"/>
      <c r="L1388" s="97"/>
      <c r="M1388" s="91" t="n">
        <v>0.87</v>
      </c>
      <c r="N1388" s="92" t="n">
        <v>150000</v>
      </c>
      <c r="O1388" s="92" t="n">
        <v>200000</v>
      </c>
      <c r="S1388" s="91"/>
      <c r="U1388" s="79"/>
      <c r="W1388" s="91" t="n">
        <v>0.91</v>
      </c>
      <c r="X1388" s="79" t="n">
        <f aca="false">F1388*$AI$23/$AI$1366</f>
        <v>1707018.5873606</v>
      </c>
      <c r="Y1388" s="79" t="s">
        <v>18</v>
      </c>
      <c r="Z1388" s="80"/>
      <c r="AA1388" s="91"/>
      <c r="AD1388" s="98"/>
      <c r="AE1388" s="91" t="n">
        <v>0.87</v>
      </c>
      <c r="AF1388" s="125" t="n">
        <f aca="false">N1388*$AI$23/$AI$1366</f>
        <v>1280263.94052045</v>
      </c>
      <c r="AG1388" s="79" t="n">
        <f aca="false">O1388*$AI$23/$AI$1366</f>
        <v>1707018.5873606</v>
      </c>
      <c r="AH1388" s="1" t="str">
        <f aca="false">IF(AC1386="But Not Over",Y1383,"")</f>
        <v/>
      </c>
      <c r="AI1388" s="81" t="str">
        <f aca="false">IF(AC1386="But Not Over",VLOOKUP(AH1388,'CPI Data'!$A$19:$N$117,14),"")</f>
        <v/>
      </c>
    </row>
    <row r="1389" customFormat="false" ht="12" hidden="false" customHeight="false" outlineLevel="0" collapsed="false">
      <c r="A1389" s="91"/>
      <c r="B1389" s="92"/>
      <c r="C1389" s="92"/>
      <c r="E1389" s="91"/>
      <c r="F1389" s="92"/>
      <c r="G1389" s="92"/>
      <c r="H1389" s="64"/>
      <c r="I1389" s="91"/>
      <c r="J1389" s="92"/>
      <c r="K1389" s="92"/>
      <c r="L1389" s="97"/>
      <c r="M1389" s="91" t="n">
        <v>0.9</v>
      </c>
      <c r="N1389" s="92" t="n">
        <v>200000</v>
      </c>
      <c r="O1389" s="92" t="n">
        <v>300000</v>
      </c>
      <c r="S1389" s="91"/>
      <c r="W1389" s="91"/>
      <c r="Z1389" s="80"/>
      <c r="AA1389" s="91"/>
      <c r="AD1389" s="98"/>
      <c r="AE1389" s="91" t="n">
        <v>0.9</v>
      </c>
      <c r="AF1389" s="125" t="n">
        <f aca="false">N1389*$AI$23/$AI$1366</f>
        <v>1707018.5873606</v>
      </c>
      <c r="AG1389" s="79" t="n">
        <f aca="false">O1389*$AI$23/$AI$1366</f>
        <v>2560527.88104089</v>
      </c>
      <c r="AH1389" s="1" t="str">
        <f aca="false">IF(AC1387="But Not Over",Y1384,"")</f>
        <v/>
      </c>
      <c r="AI1389" s="81" t="str">
        <f aca="false">IF(AC1387="But Not Over",VLOOKUP(AH1389,'CPI Data'!$A$19:$N$117,14),"")</f>
        <v/>
      </c>
    </row>
    <row r="1390" customFormat="false" ht="12" hidden="false" customHeight="false" outlineLevel="0" collapsed="false">
      <c r="A1390" s="91"/>
      <c r="B1390" s="92"/>
      <c r="C1390" s="95"/>
      <c r="E1390" s="91"/>
      <c r="F1390" s="92"/>
      <c r="G1390" s="95"/>
      <c r="H1390" s="64"/>
      <c r="I1390" s="91"/>
      <c r="J1390" s="92"/>
      <c r="K1390" s="95"/>
      <c r="L1390" s="97"/>
      <c r="M1390" s="91" t="n">
        <v>0.91</v>
      </c>
      <c r="N1390" s="92" t="n">
        <v>300000</v>
      </c>
      <c r="O1390" s="95" t="s">
        <v>18</v>
      </c>
      <c r="S1390" s="91"/>
      <c r="U1390" s="79"/>
      <c r="W1390" s="91"/>
      <c r="Y1390" s="79"/>
      <c r="Z1390" s="80"/>
      <c r="AA1390" s="91"/>
      <c r="AC1390" s="79"/>
      <c r="AD1390" s="98"/>
      <c r="AE1390" s="91" t="n">
        <v>0.91</v>
      </c>
      <c r="AF1390" s="125" t="n">
        <f aca="false">N1390*$AI$23/$AI$1366</f>
        <v>2560527.88104089</v>
      </c>
      <c r="AG1390" s="79" t="s">
        <v>18</v>
      </c>
      <c r="AH1390" s="1" t="str">
        <f aca="false">IF(AC1388="But Not Over",Y1385,"")</f>
        <v/>
      </c>
      <c r="AI1390" s="81" t="str">
        <f aca="false">IF(AC1388="But Not Over",VLOOKUP(AH1390,'CPI Data'!$A$19:$N$117,14),"")</f>
        <v/>
      </c>
    </row>
    <row r="1391" customFormat="false" ht="24" hidden="false" customHeight="true" outlineLevel="0" collapsed="false">
      <c r="A1391" s="129" t="s">
        <v>50</v>
      </c>
      <c r="B1391" s="129"/>
      <c r="C1391" s="129"/>
      <c r="D1391" s="129"/>
      <c r="E1391" s="129"/>
      <c r="F1391" s="129"/>
      <c r="G1391" s="129"/>
      <c r="H1391" s="129"/>
      <c r="I1391" s="129"/>
      <c r="J1391" s="129"/>
      <c r="K1391" s="129"/>
      <c r="L1391" s="129"/>
      <c r="M1391" s="129"/>
      <c r="N1391" s="129"/>
      <c r="O1391" s="129"/>
      <c r="S1391" s="129" t="s">
        <v>50</v>
      </c>
      <c r="T1391" s="129"/>
      <c r="U1391" s="129"/>
      <c r="V1391" s="129"/>
      <c r="W1391" s="129"/>
      <c r="X1391" s="129"/>
      <c r="Y1391" s="129"/>
      <c r="Z1391" s="129"/>
      <c r="AA1391" s="129"/>
      <c r="AB1391" s="129"/>
      <c r="AC1391" s="129"/>
      <c r="AD1391" s="129"/>
      <c r="AE1391" s="129"/>
      <c r="AF1391" s="129"/>
      <c r="AG1391" s="129"/>
      <c r="AH1391" s="1" t="str">
        <f aca="false">IF(AC1389="But Not Over",Y1386,"")</f>
        <v/>
      </c>
      <c r="AI1391" s="81" t="str">
        <f aca="false">IF(AC1389="But Not Over",VLOOKUP(AH1391,'CPI Data'!$A$19:$N$117,14),"")</f>
        <v/>
      </c>
    </row>
    <row r="1392" customFormat="false" ht="12" hidden="false" customHeight="false" outlineLevel="0" collapsed="false">
      <c r="A1392" s="91"/>
      <c r="B1392" s="92"/>
      <c r="C1392" s="95"/>
      <c r="E1392" s="64"/>
      <c r="F1392" s="92"/>
      <c r="G1392" s="95"/>
      <c r="H1392" s="64"/>
      <c r="I1392" s="91"/>
      <c r="J1392" s="92"/>
      <c r="K1392" s="95"/>
      <c r="L1392" s="97"/>
      <c r="M1392" s="91"/>
      <c r="N1392" s="92"/>
      <c r="O1392" s="95"/>
      <c r="S1392" s="91"/>
      <c r="U1392" s="79"/>
      <c r="W1392" s="64"/>
      <c r="Y1392" s="79"/>
      <c r="Z1392" s="80"/>
      <c r="AA1392" s="91"/>
      <c r="AC1392" s="79"/>
      <c r="AD1392" s="98"/>
      <c r="AE1392" s="91"/>
      <c r="AG1392" s="79"/>
      <c r="AH1392" s="1" t="str">
        <f aca="false">IF(AC1390="But Not Over",Y1387,"")</f>
        <v/>
      </c>
      <c r="AI1392" s="81" t="str">
        <f aca="false">IF(AC1390="But Not Over",VLOOKUP(AH1392,'CPI Data'!$A$19:$N$117,14),"")</f>
        <v/>
      </c>
    </row>
    <row r="1393" customFormat="false" ht="12.75" hidden="false" customHeight="false" outlineLevel="0" collapsed="false">
      <c r="A1393" s="64"/>
      <c r="B1393" s="74"/>
      <c r="C1393" s="43" t="s">
        <v>7</v>
      </c>
      <c r="E1393" s="64"/>
      <c r="G1393" s="75" t="n">
        <v>1953</v>
      </c>
      <c r="H1393" s="75"/>
      <c r="I1393" s="75"/>
      <c r="J1393" s="74"/>
      <c r="L1393" s="97"/>
      <c r="M1393" s="64"/>
      <c r="N1393" s="74"/>
      <c r="S1393" s="64"/>
      <c r="T1393" s="77"/>
      <c r="U1393" s="69" t="s">
        <v>21</v>
      </c>
      <c r="W1393" s="64"/>
      <c r="Y1393" s="75" t="n">
        <v>1953</v>
      </c>
      <c r="Z1393" s="75"/>
      <c r="AA1393" s="75"/>
      <c r="AB1393" s="46" t="str">
        <f aca="false">CONCATENATE("CPI: ",AI1398)</f>
        <v>CPI: 26.7</v>
      </c>
      <c r="AD1393" s="98"/>
      <c r="AE1393" s="64"/>
      <c r="AF1393" s="77"/>
      <c r="AH1393" s="1" t="str">
        <f aca="false">IF(AC1391="But Not Over",Y1388,"")</f>
        <v/>
      </c>
      <c r="AI1393" s="81" t="str">
        <f aca="false">IF(AC1391="But Not Over",VLOOKUP(AH1393,'CPI Data'!$A$19:$N$117,14),"")</f>
        <v/>
      </c>
    </row>
    <row r="1394" customFormat="false" ht="12" hidden="false" customHeight="false" outlineLevel="0" collapsed="false">
      <c r="A1394" s="49"/>
      <c r="B1394" s="49" t="s">
        <v>8</v>
      </c>
      <c r="C1394" s="50"/>
      <c r="D1394" s="50"/>
      <c r="E1394" s="49"/>
      <c r="F1394" s="49" t="s">
        <v>9</v>
      </c>
      <c r="G1394" s="50"/>
      <c r="H1394" s="49"/>
      <c r="I1394" s="49"/>
      <c r="J1394" s="49" t="s">
        <v>10</v>
      </c>
      <c r="K1394" s="48"/>
      <c r="L1394" s="48"/>
      <c r="M1394" s="48"/>
      <c r="N1394" s="49" t="s">
        <v>11</v>
      </c>
      <c r="O1394" s="50"/>
      <c r="S1394" s="49"/>
      <c r="T1394" s="51" t="s">
        <v>8</v>
      </c>
      <c r="U1394" s="99"/>
      <c r="V1394" s="53"/>
      <c r="W1394" s="49"/>
      <c r="X1394" s="51" t="s">
        <v>9</v>
      </c>
      <c r="Y1394" s="99"/>
      <c r="Z1394" s="54"/>
      <c r="AA1394" s="49"/>
      <c r="AB1394" s="51" t="s">
        <v>10</v>
      </c>
      <c r="AC1394" s="52"/>
      <c r="AD1394" s="55"/>
      <c r="AE1394" s="48"/>
      <c r="AF1394" s="51" t="s">
        <v>11</v>
      </c>
      <c r="AG1394" s="99"/>
      <c r="AH1394" s="1" t="str">
        <f aca="false">IF(AC1392="But Not Over",Y1389,"")</f>
        <v/>
      </c>
      <c r="AI1394" s="81" t="str">
        <f aca="false">IF(AC1392="But Not Over",VLOOKUP(AH1394,'CPI Data'!$A$19:$N$117,14),"")</f>
        <v/>
      </c>
    </row>
    <row r="1395" customFormat="false" ht="12" hidden="false" customHeight="false" outlineLevel="0" collapsed="false">
      <c r="A1395" s="56" t="s">
        <v>12</v>
      </c>
      <c r="B1395" s="57" t="s">
        <v>13</v>
      </c>
      <c r="C1395" s="57"/>
      <c r="D1395" s="100"/>
      <c r="E1395" s="56" t="s">
        <v>12</v>
      </c>
      <c r="F1395" s="57" t="s">
        <v>13</v>
      </c>
      <c r="G1395" s="57"/>
      <c r="H1395" s="100"/>
      <c r="I1395" s="56" t="s">
        <v>12</v>
      </c>
      <c r="J1395" s="57" t="s">
        <v>13</v>
      </c>
      <c r="K1395" s="57"/>
      <c r="L1395" s="106"/>
      <c r="M1395" s="56" t="s">
        <v>12</v>
      </c>
      <c r="N1395" s="57" t="s">
        <v>13</v>
      </c>
      <c r="O1395" s="57"/>
      <c r="S1395" s="56" t="s">
        <v>12</v>
      </c>
      <c r="T1395" s="58" t="s">
        <v>13</v>
      </c>
      <c r="U1395" s="58"/>
      <c r="V1395" s="101"/>
      <c r="W1395" s="56" t="s">
        <v>12</v>
      </c>
      <c r="X1395" s="58" t="s">
        <v>13</v>
      </c>
      <c r="Y1395" s="58"/>
      <c r="Z1395" s="101"/>
      <c r="AA1395" s="56" t="s">
        <v>12</v>
      </c>
      <c r="AB1395" s="58" t="s">
        <v>13</v>
      </c>
      <c r="AC1395" s="58"/>
      <c r="AD1395" s="107"/>
      <c r="AE1395" s="56" t="s">
        <v>12</v>
      </c>
      <c r="AF1395" s="58" t="s">
        <v>13</v>
      </c>
      <c r="AG1395" s="58"/>
      <c r="AH1395" s="1" t="str">
        <f aca="false">IF(AC1393="But Not Over",Y1390,"")</f>
        <v/>
      </c>
      <c r="AI1395" s="81" t="str">
        <f aca="false">IF(AC1393="But Not Over",VLOOKUP(AH1395,'CPI Data'!$A$19:$N$117,14),"")</f>
        <v/>
      </c>
    </row>
    <row r="1396" customFormat="false" ht="12" hidden="false" customHeight="false" outlineLevel="0" collapsed="false">
      <c r="A1396" s="59" t="s">
        <v>14</v>
      </c>
      <c r="B1396" s="60" t="s">
        <v>15</v>
      </c>
      <c r="C1396" s="60" t="s">
        <v>16</v>
      </c>
      <c r="D1396" s="100"/>
      <c r="E1396" s="59" t="s">
        <v>14</v>
      </c>
      <c r="F1396" s="60" t="s">
        <v>15</v>
      </c>
      <c r="G1396" s="60" t="s">
        <v>16</v>
      </c>
      <c r="H1396" s="100"/>
      <c r="I1396" s="59" t="s">
        <v>14</v>
      </c>
      <c r="J1396" s="60" t="s">
        <v>15</v>
      </c>
      <c r="K1396" s="60" t="s">
        <v>16</v>
      </c>
      <c r="L1396" s="106"/>
      <c r="M1396" s="59" t="s">
        <v>14</v>
      </c>
      <c r="N1396" s="60" t="s">
        <v>15</v>
      </c>
      <c r="O1396" s="60" t="s">
        <v>16</v>
      </c>
      <c r="S1396" s="59" t="s">
        <v>14</v>
      </c>
      <c r="T1396" s="61" t="s">
        <v>15</v>
      </c>
      <c r="U1396" s="61" t="s">
        <v>16</v>
      </c>
      <c r="V1396" s="101"/>
      <c r="W1396" s="59" t="s">
        <v>14</v>
      </c>
      <c r="X1396" s="61" t="s">
        <v>15</v>
      </c>
      <c r="Y1396" s="61" t="s">
        <v>16</v>
      </c>
      <c r="Z1396" s="101"/>
      <c r="AA1396" s="59" t="s">
        <v>14</v>
      </c>
      <c r="AB1396" s="61" t="s">
        <v>15</v>
      </c>
      <c r="AC1396" s="61" t="s">
        <v>16</v>
      </c>
      <c r="AD1396" s="107"/>
      <c r="AE1396" s="59" t="s">
        <v>14</v>
      </c>
      <c r="AF1396" s="61" t="s">
        <v>15</v>
      </c>
      <c r="AG1396" s="61" t="s">
        <v>16</v>
      </c>
      <c r="AH1396" s="1" t="str">
        <f aca="false">IF(AC1394="But Not Over",Y1391,"")</f>
        <v/>
      </c>
      <c r="AI1396" s="81" t="str">
        <f aca="false">IF(AC1394="But Not Over",VLOOKUP(AH1396,'CPI Data'!$A$19:$N$117,14),"")</f>
        <v/>
      </c>
    </row>
    <row r="1397" customFormat="false" ht="12" hidden="false" customHeight="false" outlineLevel="0" collapsed="false">
      <c r="A1397" s="91"/>
      <c r="B1397" s="102"/>
      <c r="C1397" s="95"/>
      <c r="D1397" s="95"/>
      <c r="E1397" s="91" t="n">
        <v>0.222</v>
      </c>
      <c r="F1397" s="95" t="n">
        <v>0</v>
      </c>
      <c r="G1397" s="95" t="n">
        <v>2000</v>
      </c>
      <c r="H1397" s="102"/>
      <c r="I1397" s="91"/>
      <c r="J1397" s="95"/>
      <c r="K1397" s="95"/>
      <c r="L1397" s="104"/>
      <c r="M1397" s="91" t="n">
        <v>0.222</v>
      </c>
      <c r="N1397" s="95" t="n">
        <v>0</v>
      </c>
      <c r="O1397" s="95" t="n">
        <v>2000</v>
      </c>
      <c r="S1397" s="91"/>
      <c r="T1397" s="82"/>
      <c r="U1397" s="79"/>
      <c r="V1397" s="84"/>
      <c r="W1397" s="91" t="n">
        <v>0.222</v>
      </c>
      <c r="X1397" s="79" t="n">
        <f aca="false">F1397*$AI$23/$AI$1398</f>
        <v>0</v>
      </c>
      <c r="Y1397" s="79" t="n">
        <f aca="false">G1397*$AI$23/$AI$1398</f>
        <v>17198.0524344569</v>
      </c>
      <c r="Z1397" s="84" t="n">
        <f aca="false">H1397*$AI$23/$AI$1398</f>
        <v>0</v>
      </c>
      <c r="AA1397" s="79"/>
      <c r="AB1397" s="79"/>
      <c r="AC1397" s="79"/>
      <c r="AD1397" s="84" t="n">
        <f aca="false">L1397*$AI$23/$AI$1398</f>
        <v>0</v>
      </c>
      <c r="AE1397" s="91" t="n">
        <v>0.222</v>
      </c>
      <c r="AF1397" s="79" t="n">
        <f aca="false">N1397*$AI$23/$AI$1398</f>
        <v>0</v>
      </c>
      <c r="AG1397" s="79" t="n">
        <f aca="false">O1397*$AI$23/$AI$1398</f>
        <v>17198.0524344569</v>
      </c>
      <c r="AH1397" s="1" t="str">
        <f aca="false">IF(AC1395="But Not Over",Y1392,"")</f>
        <v/>
      </c>
      <c r="AI1397" s="81" t="str">
        <f aca="false">IF(AC1395="But Not Over",VLOOKUP(AH1397,'CPI Data'!$A$19:$N$117,14),"")</f>
        <v/>
      </c>
    </row>
    <row r="1398" customFormat="false" ht="12" hidden="false" customHeight="false" outlineLevel="0" collapsed="false">
      <c r="A1398" s="91"/>
      <c r="B1398" s="126" t="s">
        <v>45</v>
      </c>
      <c r="C1398" s="95"/>
      <c r="D1398" s="95"/>
      <c r="E1398" s="91" t="n">
        <v>0.246</v>
      </c>
      <c r="F1398" s="95" t="n">
        <v>2000</v>
      </c>
      <c r="G1398" s="95" t="n">
        <v>4000</v>
      </c>
      <c r="H1398" s="102"/>
      <c r="I1398" s="91"/>
      <c r="J1398" s="126" t="s">
        <v>39</v>
      </c>
      <c r="K1398" s="95"/>
      <c r="L1398" s="104"/>
      <c r="M1398" s="91" t="n">
        <v>0.234</v>
      </c>
      <c r="N1398" s="95" t="n">
        <v>2000</v>
      </c>
      <c r="O1398" s="95" t="n">
        <v>4000</v>
      </c>
      <c r="S1398" s="91"/>
      <c r="T1398" s="77" t="s">
        <v>45</v>
      </c>
      <c r="U1398" s="79"/>
      <c r="V1398" s="84"/>
      <c r="W1398" s="91" t="n">
        <v>0.246</v>
      </c>
      <c r="X1398" s="79" t="n">
        <f aca="false">F1398*$AI$23/$AI$1398</f>
        <v>17198.0524344569</v>
      </c>
      <c r="Y1398" s="79" t="n">
        <f aca="false">G1398*$AI$23/$AI$1398</f>
        <v>34396.1048689139</v>
      </c>
      <c r="Z1398" s="80"/>
      <c r="AA1398" s="91"/>
      <c r="AB1398" s="77" t="s">
        <v>39</v>
      </c>
      <c r="AC1398" s="79"/>
      <c r="AD1398" s="105"/>
      <c r="AE1398" s="91" t="n">
        <v>0.234</v>
      </c>
      <c r="AF1398" s="79" t="n">
        <f aca="false">N1398*$AI$23/$AI$1398</f>
        <v>17198.0524344569</v>
      </c>
      <c r="AG1398" s="79" t="n">
        <f aca="false">O1398*$AI$23/$AI$1398</f>
        <v>34396.1048689139</v>
      </c>
      <c r="AH1398" s="1" t="n">
        <f aca="false">IF(AC1396="But Not Over",Y1393,"")</f>
        <v>1953</v>
      </c>
      <c r="AI1398" s="81" t="n">
        <f aca="false">IF(AC1396="But Not Over",VLOOKUP(AH1398,'CPI Data'!$A$19:$N$117,14),"")</f>
        <v>26.7</v>
      </c>
    </row>
    <row r="1399" customFormat="false" ht="12" hidden="false" customHeight="false" outlineLevel="0" collapsed="false">
      <c r="A1399" s="91"/>
      <c r="B1399" s="126" t="s">
        <v>46</v>
      </c>
      <c r="C1399" s="95"/>
      <c r="D1399" s="95"/>
      <c r="E1399" s="91" t="n">
        <v>0.29</v>
      </c>
      <c r="F1399" s="95" t="n">
        <v>4000</v>
      </c>
      <c r="G1399" s="95" t="n">
        <v>6000</v>
      </c>
      <c r="H1399" s="102"/>
      <c r="I1399" s="91"/>
      <c r="J1399" s="126" t="s">
        <v>9</v>
      </c>
      <c r="K1399" s="95"/>
      <c r="L1399" s="104"/>
      <c r="M1399" s="91" t="n">
        <v>0.27</v>
      </c>
      <c r="N1399" s="95" t="n">
        <v>4000</v>
      </c>
      <c r="O1399" s="95" t="n">
        <v>6000</v>
      </c>
      <c r="S1399" s="91"/>
      <c r="T1399" s="77" t="s">
        <v>46</v>
      </c>
      <c r="U1399" s="79"/>
      <c r="V1399" s="84"/>
      <c r="W1399" s="91" t="n">
        <v>0.29</v>
      </c>
      <c r="X1399" s="79" t="n">
        <f aca="false">F1399*$AI$23/$AI$1398</f>
        <v>34396.1048689139</v>
      </c>
      <c r="Y1399" s="79" t="n">
        <f aca="false">G1399*$AI$23/$AI$1398</f>
        <v>51594.1573033708</v>
      </c>
      <c r="Z1399" s="80"/>
      <c r="AA1399" s="91"/>
      <c r="AB1399" s="77" t="s">
        <v>9</v>
      </c>
      <c r="AC1399" s="79"/>
      <c r="AD1399" s="105"/>
      <c r="AE1399" s="91" t="n">
        <v>0.27</v>
      </c>
      <c r="AF1399" s="79" t="n">
        <f aca="false">N1399*$AI$23/$AI$1398</f>
        <v>34396.1048689139</v>
      </c>
      <c r="AG1399" s="79" t="n">
        <f aca="false">O1399*$AI$23/$AI$1398</f>
        <v>51594.1573033708</v>
      </c>
      <c r="AH1399" s="1" t="str">
        <f aca="false">IF(AC1397="But Not Over",Y1394,"")</f>
        <v/>
      </c>
      <c r="AI1399" s="81" t="str">
        <f aca="false">IF(AC1397="But Not Over",VLOOKUP(AH1399,'CPI Data'!$A$19:$N$117,14),"")</f>
        <v/>
      </c>
    </row>
    <row r="1400" customFormat="false" ht="12" hidden="false" customHeight="false" outlineLevel="0" collapsed="false">
      <c r="A1400" s="91"/>
      <c r="B1400" s="126" t="s">
        <v>47</v>
      </c>
      <c r="C1400" s="95"/>
      <c r="D1400" s="95"/>
      <c r="E1400" s="91" t="n">
        <v>0.34</v>
      </c>
      <c r="F1400" s="95" t="n">
        <v>6000</v>
      </c>
      <c r="G1400" s="95" t="n">
        <v>8000</v>
      </c>
      <c r="H1400" s="102"/>
      <c r="I1400" s="91"/>
      <c r="J1400" s="95"/>
      <c r="K1400" s="95"/>
      <c r="L1400" s="104"/>
      <c r="M1400" s="91" t="n">
        <v>0.29</v>
      </c>
      <c r="N1400" s="95" t="n">
        <v>6000</v>
      </c>
      <c r="O1400" s="95" t="n">
        <v>8000</v>
      </c>
      <c r="S1400" s="91"/>
      <c r="T1400" s="77" t="s">
        <v>47</v>
      </c>
      <c r="U1400" s="79"/>
      <c r="V1400" s="84"/>
      <c r="W1400" s="91" t="n">
        <v>0.34</v>
      </c>
      <c r="X1400" s="79" t="n">
        <f aca="false">F1400*$AI$23/$AI$1398</f>
        <v>51594.1573033708</v>
      </c>
      <c r="Y1400" s="79" t="n">
        <f aca="false">G1400*$AI$23/$AI$1398</f>
        <v>68792.2097378277</v>
      </c>
      <c r="Z1400" s="80"/>
      <c r="AA1400" s="91"/>
      <c r="AB1400" s="79"/>
      <c r="AC1400" s="79"/>
      <c r="AD1400" s="105"/>
      <c r="AE1400" s="91" t="n">
        <v>0.29</v>
      </c>
      <c r="AF1400" s="79" t="n">
        <f aca="false">N1400*$AI$23/$AI$1398</f>
        <v>51594.1573033708</v>
      </c>
      <c r="AG1400" s="79" t="n">
        <f aca="false">O1400*$AI$23/$AI$1398</f>
        <v>68792.2097378277</v>
      </c>
      <c r="AH1400" s="1" t="str">
        <f aca="false">IF(AC1398="But Not Over",Y1395,"")</f>
        <v/>
      </c>
      <c r="AI1400" s="81" t="str">
        <f aca="false">IF(AC1398="But Not Over",VLOOKUP(AH1400,'CPI Data'!$A$19:$N$117,14),"")</f>
        <v/>
      </c>
    </row>
    <row r="1401" customFormat="false" ht="12" hidden="false" customHeight="false" outlineLevel="0" collapsed="false">
      <c r="A1401" s="91"/>
      <c r="B1401" s="126" t="s">
        <v>48</v>
      </c>
      <c r="C1401" s="95"/>
      <c r="D1401" s="95"/>
      <c r="E1401" s="91" t="n">
        <v>0.38</v>
      </c>
      <c r="F1401" s="95" t="n">
        <v>8000</v>
      </c>
      <c r="G1401" s="95" t="n">
        <v>10000</v>
      </c>
      <c r="H1401" s="102"/>
      <c r="I1401" s="91"/>
      <c r="J1401" s="95"/>
      <c r="K1401" s="95"/>
      <c r="L1401" s="104"/>
      <c r="M1401" s="91" t="n">
        <v>0.34</v>
      </c>
      <c r="N1401" s="95" t="n">
        <v>8000</v>
      </c>
      <c r="O1401" s="95" t="n">
        <v>10000</v>
      </c>
      <c r="S1401" s="91"/>
      <c r="T1401" s="77" t="s">
        <v>48</v>
      </c>
      <c r="U1401" s="79"/>
      <c r="V1401" s="84"/>
      <c r="W1401" s="91" t="n">
        <v>0.38</v>
      </c>
      <c r="X1401" s="79" t="n">
        <f aca="false">F1401*$AI$23/$AI$1398</f>
        <v>68792.2097378277</v>
      </c>
      <c r="Y1401" s="79" t="n">
        <f aca="false">G1401*$AI$23/$AI$1398</f>
        <v>85990.2621722847</v>
      </c>
      <c r="Z1401" s="80"/>
      <c r="AA1401" s="91"/>
      <c r="AB1401" s="79"/>
      <c r="AC1401" s="79"/>
      <c r="AD1401" s="105"/>
      <c r="AE1401" s="91" t="n">
        <v>0.34</v>
      </c>
      <c r="AF1401" s="79" t="n">
        <f aca="false">N1401*$AI$23/$AI$1398</f>
        <v>68792.2097378277</v>
      </c>
      <c r="AG1401" s="79" t="n">
        <f aca="false">O1401*$AI$23/$AI$1398</f>
        <v>85990.2621722847</v>
      </c>
      <c r="AH1401" s="1" t="str">
        <f aca="false">IF(AC1399="But Not Over",Y1396,"")</f>
        <v/>
      </c>
      <c r="AI1401" s="81" t="str">
        <f aca="false">IF(AC1399="But Not Over",VLOOKUP(AH1401,'CPI Data'!$A$19:$N$117,14),"")</f>
        <v/>
      </c>
    </row>
    <row r="1402" customFormat="false" ht="12" hidden="false" customHeight="false" outlineLevel="0" collapsed="false">
      <c r="A1402" s="91"/>
      <c r="B1402" s="126" t="s">
        <v>49</v>
      </c>
      <c r="C1402" s="95"/>
      <c r="D1402" s="95"/>
      <c r="E1402" s="91" t="n">
        <v>0.42</v>
      </c>
      <c r="F1402" s="95" t="n">
        <v>10000</v>
      </c>
      <c r="G1402" s="95" t="n">
        <v>12000</v>
      </c>
      <c r="H1402" s="102"/>
      <c r="I1402" s="91"/>
      <c r="J1402" s="95"/>
      <c r="K1402" s="95"/>
      <c r="L1402" s="104"/>
      <c r="M1402" s="91" t="n">
        <v>0.35</v>
      </c>
      <c r="N1402" s="95" t="n">
        <v>10000</v>
      </c>
      <c r="O1402" s="95" t="n">
        <v>12000</v>
      </c>
      <c r="S1402" s="91"/>
      <c r="T1402" s="77" t="s">
        <v>49</v>
      </c>
      <c r="U1402" s="79"/>
      <c r="V1402" s="84"/>
      <c r="W1402" s="91" t="n">
        <v>0.42</v>
      </c>
      <c r="X1402" s="79" t="n">
        <f aca="false">F1402*$AI$23/$AI$1398</f>
        <v>85990.2621722847</v>
      </c>
      <c r="Y1402" s="79" t="n">
        <f aca="false">G1402*$AI$23/$AI$1398</f>
        <v>103188.314606742</v>
      </c>
      <c r="Z1402" s="80"/>
      <c r="AA1402" s="91"/>
      <c r="AB1402" s="79"/>
      <c r="AC1402" s="79"/>
      <c r="AD1402" s="105"/>
      <c r="AE1402" s="91" t="n">
        <v>0.35</v>
      </c>
      <c r="AF1402" s="79" t="n">
        <f aca="false">N1402*$AI$23/$AI$1398</f>
        <v>85990.2621722847</v>
      </c>
      <c r="AG1402" s="79" t="n">
        <f aca="false">O1402*$AI$23/$AI$1398</f>
        <v>103188.314606742</v>
      </c>
      <c r="AH1402" s="1" t="str">
        <f aca="false">IF(AC1400="But Not Over",Y1397,"")</f>
        <v/>
      </c>
      <c r="AI1402" s="81" t="str">
        <f aca="false">IF(AC1400="But Not Over",VLOOKUP(AH1402,'CPI Data'!$A$19:$N$117,14),"")</f>
        <v/>
      </c>
    </row>
    <row r="1403" customFormat="false" ht="12" hidden="false" customHeight="false" outlineLevel="0" collapsed="false">
      <c r="A1403" s="91"/>
      <c r="B1403" s="102"/>
      <c r="C1403" s="95"/>
      <c r="D1403" s="95"/>
      <c r="E1403" s="91" t="n">
        <v>0.48</v>
      </c>
      <c r="F1403" s="95" t="n">
        <v>12000</v>
      </c>
      <c r="G1403" s="95" t="n">
        <v>14000</v>
      </c>
      <c r="H1403" s="102"/>
      <c r="I1403" s="91"/>
      <c r="J1403" s="95"/>
      <c r="K1403" s="95"/>
      <c r="L1403" s="104"/>
      <c r="M1403" s="91" t="n">
        <v>0.41</v>
      </c>
      <c r="N1403" s="95" t="n">
        <v>12000</v>
      </c>
      <c r="O1403" s="95" t="n">
        <v>14000</v>
      </c>
      <c r="S1403" s="91"/>
      <c r="T1403" s="82"/>
      <c r="U1403" s="79"/>
      <c r="V1403" s="84"/>
      <c r="W1403" s="91" t="n">
        <v>0.48</v>
      </c>
      <c r="X1403" s="79" t="n">
        <f aca="false">F1403*$AI$23/$AI$1398</f>
        <v>103188.314606742</v>
      </c>
      <c r="Y1403" s="79" t="n">
        <f aca="false">G1403*$AI$23/$AI$1398</f>
        <v>120386.367041199</v>
      </c>
      <c r="Z1403" s="80"/>
      <c r="AA1403" s="91"/>
      <c r="AB1403" s="79"/>
      <c r="AC1403" s="79"/>
      <c r="AD1403" s="105"/>
      <c r="AE1403" s="91" t="n">
        <v>0.41</v>
      </c>
      <c r="AF1403" s="79" t="n">
        <f aca="false">N1403*$AI$23/$AI$1398</f>
        <v>103188.314606742</v>
      </c>
      <c r="AG1403" s="79" t="n">
        <f aca="false">O1403*$AI$23/$AI$1398</f>
        <v>120386.367041199</v>
      </c>
      <c r="AH1403" s="1" t="str">
        <f aca="false">IF(AC1401="But Not Over",Y1398,"")</f>
        <v/>
      </c>
      <c r="AI1403" s="81" t="str">
        <f aca="false">IF(AC1401="But Not Over",VLOOKUP(AH1403,'CPI Data'!$A$19:$N$117,14),"")</f>
        <v/>
      </c>
    </row>
    <row r="1404" customFormat="false" ht="12" hidden="false" customHeight="false" outlineLevel="0" collapsed="false">
      <c r="A1404" s="91"/>
      <c r="B1404" s="102"/>
      <c r="C1404" s="95"/>
      <c r="D1404" s="95"/>
      <c r="E1404" s="91" t="n">
        <v>0.53</v>
      </c>
      <c r="F1404" s="95" t="n">
        <v>14000</v>
      </c>
      <c r="G1404" s="95" t="n">
        <v>16000</v>
      </c>
      <c r="H1404" s="102"/>
      <c r="I1404" s="91"/>
      <c r="J1404" s="95"/>
      <c r="K1404" s="95"/>
      <c r="L1404" s="104"/>
      <c r="M1404" s="91" t="n">
        <v>0.44</v>
      </c>
      <c r="N1404" s="95" t="n">
        <v>14000</v>
      </c>
      <c r="O1404" s="95" t="n">
        <v>16000</v>
      </c>
      <c r="S1404" s="91"/>
      <c r="T1404" s="82"/>
      <c r="U1404" s="79"/>
      <c r="V1404" s="84"/>
      <c r="W1404" s="91" t="n">
        <v>0.53</v>
      </c>
      <c r="X1404" s="79" t="n">
        <f aca="false">F1404*$AI$23/$AI$1398</f>
        <v>120386.367041199</v>
      </c>
      <c r="Y1404" s="79" t="n">
        <f aca="false">G1404*$AI$23/$AI$1398</f>
        <v>137584.419475655</v>
      </c>
      <c r="Z1404" s="80"/>
      <c r="AA1404" s="91"/>
      <c r="AB1404" s="79"/>
      <c r="AC1404" s="79"/>
      <c r="AD1404" s="105"/>
      <c r="AE1404" s="91" t="n">
        <v>0.44</v>
      </c>
      <c r="AF1404" s="79" t="n">
        <f aca="false">N1404*$AI$23/$AI$1398</f>
        <v>120386.367041199</v>
      </c>
      <c r="AG1404" s="79" t="n">
        <f aca="false">O1404*$AI$23/$AI$1398</f>
        <v>137584.419475655</v>
      </c>
      <c r="AH1404" s="1" t="str">
        <f aca="false">IF(AC1402="But Not Over",Y1399,"")</f>
        <v/>
      </c>
      <c r="AI1404" s="81" t="str">
        <f aca="false">IF(AC1402="But Not Over",VLOOKUP(AH1404,'CPI Data'!$A$19:$N$117,14),"")</f>
        <v/>
      </c>
    </row>
    <row r="1405" customFormat="false" ht="12" hidden="false" customHeight="false" outlineLevel="0" collapsed="false">
      <c r="A1405" s="91"/>
      <c r="B1405" s="95"/>
      <c r="C1405" s="95"/>
      <c r="D1405" s="95"/>
      <c r="E1405" s="91" t="n">
        <v>0.56</v>
      </c>
      <c r="F1405" s="95" t="n">
        <v>16000</v>
      </c>
      <c r="G1405" s="95" t="n">
        <v>18000</v>
      </c>
      <c r="H1405" s="102"/>
      <c r="I1405" s="91"/>
      <c r="J1405" s="95"/>
      <c r="K1405" s="95"/>
      <c r="L1405" s="104"/>
      <c r="M1405" s="91" t="n">
        <v>0.47</v>
      </c>
      <c r="N1405" s="95" t="n">
        <v>16000</v>
      </c>
      <c r="O1405" s="95" t="n">
        <v>18000</v>
      </c>
      <c r="S1405" s="91"/>
      <c r="T1405" s="79"/>
      <c r="U1405" s="79"/>
      <c r="V1405" s="84"/>
      <c r="W1405" s="91" t="n">
        <v>0.56</v>
      </c>
      <c r="X1405" s="79" t="n">
        <f aca="false">F1405*$AI$23/$AI$1398</f>
        <v>137584.419475655</v>
      </c>
      <c r="Y1405" s="79" t="n">
        <f aca="false">G1405*$AI$23/$AI$1398</f>
        <v>154782.471910112</v>
      </c>
      <c r="Z1405" s="80"/>
      <c r="AA1405" s="91"/>
      <c r="AB1405" s="79"/>
      <c r="AC1405" s="79"/>
      <c r="AD1405" s="105"/>
      <c r="AE1405" s="91" t="n">
        <v>0.47</v>
      </c>
      <c r="AF1405" s="79" t="n">
        <f aca="false">N1405*$AI$23/$AI$1398</f>
        <v>137584.419475655</v>
      </c>
      <c r="AG1405" s="79" t="n">
        <f aca="false">O1405*$AI$23/$AI$1398</f>
        <v>154782.471910112</v>
      </c>
      <c r="AH1405" s="1" t="str">
        <f aca="false">IF(AC1403="But Not Over",Y1400,"")</f>
        <v/>
      </c>
      <c r="AI1405" s="81" t="str">
        <f aca="false">IF(AC1403="But Not Over",VLOOKUP(AH1405,'CPI Data'!$A$19:$N$117,14),"")</f>
        <v/>
      </c>
    </row>
    <row r="1406" customFormat="false" ht="12" hidden="false" customHeight="false" outlineLevel="0" collapsed="false">
      <c r="A1406" s="91"/>
      <c r="B1406" s="95"/>
      <c r="C1406" s="95"/>
      <c r="D1406" s="95"/>
      <c r="E1406" s="91" t="n">
        <v>0.59</v>
      </c>
      <c r="F1406" s="95" t="n">
        <v>18000</v>
      </c>
      <c r="G1406" s="95" t="n">
        <v>20000</v>
      </c>
      <c r="H1406" s="102"/>
      <c r="I1406" s="91"/>
      <c r="J1406" s="95"/>
      <c r="K1406" s="95"/>
      <c r="L1406" s="104"/>
      <c r="M1406" s="91" t="n">
        <v>0.48</v>
      </c>
      <c r="N1406" s="95" t="n">
        <v>18000</v>
      </c>
      <c r="O1406" s="95" t="n">
        <v>20000</v>
      </c>
      <c r="S1406" s="91"/>
      <c r="T1406" s="79"/>
      <c r="U1406" s="79"/>
      <c r="V1406" s="84"/>
      <c r="W1406" s="91" t="n">
        <v>0.59</v>
      </c>
      <c r="X1406" s="79" t="n">
        <f aca="false">F1406*$AI$23/$AI$1398</f>
        <v>154782.471910112</v>
      </c>
      <c r="Y1406" s="79" t="n">
        <f aca="false">G1406*$AI$23/$AI$1398</f>
        <v>171980.524344569</v>
      </c>
      <c r="Z1406" s="80"/>
      <c r="AA1406" s="91"/>
      <c r="AB1406" s="79"/>
      <c r="AC1406" s="79"/>
      <c r="AD1406" s="105"/>
      <c r="AE1406" s="91" t="n">
        <v>0.48</v>
      </c>
      <c r="AF1406" s="79" t="n">
        <f aca="false">N1406*$AI$23/$AI$1398</f>
        <v>154782.471910112</v>
      </c>
      <c r="AG1406" s="79" t="n">
        <f aca="false">O1406*$AI$23/$AI$1398</f>
        <v>171980.524344569</v>
      </c>
      <c r="AH1406" s="1" t="str">
        <f aca="false">IF(AC1404="But Not Over",Y1401,"")</f>
        <v/>
      </c>
      <c r="AI1406" s="81" t="str">
        <f aca="false">IF(AC1404="But Not Over",VLOOKUP(AH1406,'CPI Data'!$A$19:$N$117,14),"")</f>
        <v/>
      </c>
    </row>
    <row r="1407" customFormat="false" ht="12" hidden="false" customHeight="false" outlineLevel="0" collapsed="false">
      <c r="A1407" s="91"/>
      <c r="B1407" s="95"/>
      <c r="C1407" s="95"/>
      <c r="D1407" s="95"/>
      <c r="E1407" s="91" t="n">
        <v>0.62</v>
      </c>
      <c r="F1407" s="95" t="n">
        <v>20000</v>
      </c>
      <c r="G1407" s="95" t="n">
        <v>22000</v>
      </c>
      <c r="H1407" s="102"/>
      <c r="I1407" s="91"/>
      <c r="J1407" s="95"/>
      <c r="K1407" s="95"/>
      <c r="L1407" s="104"/>
      <c r="M1407" s="91" t="n">
        <v>0.52</v>
      </c>
      <c r="N1407" s="95" t="n">
        <v>20000</v>
      </c>
      <c r="O1407" s="95" t="n">
        <v>22000</v>
      </c>
      <c r="S1407" s="91"/>
      <c r="T1407" s="79"/>
      <c r="U1407" s="79"/>
      <c r="V1407" s="84"/>
      <c r="W1407" s="91" t="n">
        <v>0.62</v>
      </c>
      <c r="X1407" s="79" t="n">
        <f aca="false">F1407*$AI$23/$AI$1398</f>
        <v>171980.524344569</v>
      </c>
      <c r="Y1407" s="79" t="n">
        <f aca="false">G1407*$AI$23/$AI$1398</f>
        <v>189178.576779026</v>
      </c>
      <c r="Z1407" s="80"/>
      <c r="AA1407" s="91"/>
      <c r="AB1407" s="79"/>
      <c r="AC1407" s="79"/>
      <c r="AD1407" s="105"/>
      <c r="AE1407" s="91" t="n">
        <v>0.52</v>
      </c>
      <c r="AF1407" s="79" t="n">
        <f aca="false">N1407*$AI$23/$AI$1398</f>
        <v>171980.524344569</v>
      </c>
      <c r="AG1407" s="79" t="n">
        <f aca="false">O1407*$AI$23/$AI$1398</f>
        <v>189178.576779026</v>
      </c>
      <c r="AH1407" s="1" t="str">
        <f aca="false">IF(AC1405="But Not Over",Y1402,"")</f>
        <v/>
      </c>
      <c r="AI1407" s="81" t="str">
        <f aca="false">IF(AC1405="But Not Over",VLOOKUP(AH1407,'CPI Data'!$A$19:$N$117,14),"")</f>
        <v/>
      </c>
    </row>
    <row r="1408" customFormat="false" ht="12" hidden="false" customHeight="false" outlineLevel="0" collapsed="false">
      <c r="A1408" s="91"/>
      <c r="B1408" s="95"/>
      <c r="C1408" s="95"/>
      <c r="D1408" s="95"/>
      <c r="E1408" s="91" t="n">
        <v>0.66</v>
      </c>
      <c r="F1408" s="95" t="n">
        <v>22000</v>
      </c>
      <c r="G1408" s="95" t="n">
        <v>26000</v>
      </c>
      <c r="H1408" s="102"/>
      <c r="I1408" s="91"/>
      <c r="J1408" s="95"/>
      <c r="K1408" s="95"/>
      <c r="L1408" s="104"/>
      <c r="M1408" s="91" t="n">
        <v>0.54</v>
      </c>
      <c r="N1408" s="95" t="n">
        <v>22000</v>
      </c>
      <c r="O1408" s="95" t="n">
        <v>24000</v>
      </c>
      <c r="S1408" s="91"/>
      <c r="T1408" s="79"/>
      <c r="U1408" s="79"/>
      <c r="V1408" s="84"/>
      <c r="W1408" s="91" t="n">
        <v>0.66</v>
      </c>
      <c r="X1408" s="79" t="n">
        <f aca="false">F1408*$AI$23/$AI$1398</f>
        <v>189178.576779026</v>
      </c>
      <c r="Y1408" s="79" t="n">
        <f aca="false">G1408*$AI$23/$AI$1398</f>
        <v>223574.68164794</v>
      </c>
      <c r="Z1408" s="80"/>
      <c r="AA1408" s="91"/>
      <c r="AB1408" s="79"/>
      <c r="AC1408" s="79"/>
      <c r="AD1408" s="105"/>
      <c r="AE1408" s="91" t="n">
        <v>0.54</v>
      </c>
      <c r="AF1408" s="79" t="n">
        <f aca="false">N1408*$AI$23/$AI$1398</f>
        <v>189178.576779026</v>
      </c>
      <c r="AG1408" s="79" t="n">
        <f aca="false">O1408*$AI$23/$AI$1398</f>
        <v>206376.629213483</v>
      </c>
      <c r="AH1408" s="1" t="str">
        <f aca="false">IF(AC1406="But Not Over",Y1403,"")</f>
        <v/>
      </c>
      <c r="AI1408" s="81" t="str">
        <f aca="false">IF(AC1406="But Not Over",VLOOKUP(AH1408,'CPI Data'!$A$19:$N$117,14),"")</f>
        <v/>
      </c>
    </row>
    <row r="1409" customFormat="false" ht="12" hidden="false" customHeight="false" outlineLevel="0" collapsed="false">
      <c r="A1409" s="91"/>
      <c r="B1409" s="95"/>
      <c r="C1409" s="92"/>
      <c r="D1409" s="92"/>
      <c r="E1409" s="91" t="n">
        <v>0.67</v>
      </c>
      <c r="F1409" s="95" t="n">
        <v>26000</v>
      </c>
      <c r="G1409" s="92" t="n">
        <v>32000</v>
      </c>
      <c r="H1409" s="102"/>
      <c r="I1409" s="91"/>
      <c r="J1409" s="95"/>
      <c r="K1409" s="92"/>
      <c r="L1409" s="103"/>
      <c r="M1409" s="91" t="n">
        <v>0.57</v>
      </c>
      <c r="N1409" s="95" t="n">
        <v>24000</v>
      </c>
      <c r="O1409" s="95" t="n">
        <v>28000</v>
      </c>
      <c r="S1409" s="91"/>
      <c r="T1409" s="79"/>
      <c r="W1409" s="91" t="n">
        <v>0.67</v>
      </c>
      <c r="X1409" s="79" t="n">
        <f aca="false">F1409*$AI$23/$AI$1398</f>
        <v>223574.68164794</v>
      </c>
      <c r="Y1409" s="79" t="n">
        <f aca="false">G1409*$AI$23/$AI$1398</f>
        <v>275168.838951311</v>
      </c>
      <c r="Z1409" s="80"/>
      <c r="AA1409" s="91"/>
      <c r="AB1409" s="79"/>
      <c r="AD1409" s="98"/>
      <c r="AE1409" s="91" t="n">
        <v>0.57</v>
      </c>
      <c r="AF1409" s="79" t="n">
        <f aca="false">N1409*$AI$23/$AI$1398</f>
        <v>206376.629213483</v>
      </c>
      <c r="AG1409" s="79" t="n">
        <f aca="false">O1409*$AI$23/$AI$1398</f>
        <v>240772.734082397</v>
      </c>
      <c r="AH1409" s="1" t="str">
        <f aca="false">IF(AC1407="But Not Over",Y1404,"")</f>
        <v/>
      </c>
      <c r="AI1409" s="81" t="str">
        <f aca="false">IF(AC1407="But Not Over",VLOOKUP(AH1409,'CPI Data'!$A$19:$N$117,14),"")</f>
        <v/>
      </c>
    </row>
    <row r="1410" customFormat="false" ht="12" hidden="false" customHeight="false" outlineLevel="0" collapsed="false">
      <c r="A1410" s="91"/>
      <c r="B1410" s="92"/>
      <c r="C1410" s="92"/>
      <c r="D1410" s="92"/>
      <c r="E1410" s="91" t="n">
        <v>0.68</v>
      </c>
      <c r="F1410" s="92" t="n">
        <v>32000</v>
      </c>
      <c r="G1410" s="92" t="n">
        <v>38000</v>
      </c>
      <c r="H1410" s="102"/>
      <c r="I1410" s="91"/>
      <c r="J1410" s="92"/>
      <c r="K1410" s="92"/>
      <c r="L1410" s="103"/>
      <c r="M1410" s="91" t="n">
        <v>0.6</v>
      </c>
      <c r="N1410" s="95" t="n">
        <v>28000</v>
      </c>
      <c r="O1410" s="92" t="n">
        <v>32000</v>
      </c>
      <c r="S1410" s="91"/>
      <c r="W1410" s="91" t="n">
        <v>0.68</v>
      </c>
      <c r="X1410" s="79" t="n">
        <f aca="false">F1410*$AI$23/$AI$1398</f>
        <v>275168.838951311</v>
      </c>
      <c r="Y1410" s="79" t="n">
        <f aca="false">G1410*$AI$23/$AI$1398</f>
        <v>326762.996254682</v>
      </c>
      <c r="Z1410" s="80"/>
      <c r="AA1410" s="91"/>
      <c r="AD1410" s="98"/>
      <c r="AE1410" s="91" t="n">
        <v>0.6</v>
      </c>
      <c r="AF1410" s="79" t="n">
        <f aca="false">N1410*$AI$23/$AI$1398</f>
        <v>240772.734082397</v>
      </c>
      <c r="AG1410" s="79" t="n">
        <f aca="false">O1410*$AI$23/$AI$1398</f>
        <v>275168.838951311</v>
      </c>
      <c r="AH1410" s="1" t="str">
        <f aca="false">IF(AC1408="But Not Over",Y1405,"")</f>
        <v/>
      </c>
      <c r="AI1410" s="81" t="str">
        <f aca="false">IF(AC1408="But Not Over",VLOOKUP(AH1410,'CPI Data'!$A$19:$N$117,14),"")</f>
        <v/>
      </c>
    </row>
    <row r="1411" customFormat="false" ht="12" hidden="false" customHeight="false" outlineLevel="0" collapsed="false">
      <c r="A1411" s="91"/>
      <c r="B1411" s="92"/>
      <c r="C1411" s="92"/>
      <c r="D1411" s="92"/>
      <c r="E1411" s="91" t="n">
        <v>0.72</v>
      </c>
      <c r="F1411" s="92" t="n">
        <v>38000</v>
      </c>
      <c r="G1411" s="92" t="n">
        <v>44000</v>
      </c>
      <c r="H1411" s="102"/>
      <c r="I1411" s="91"/>
      <c r="J1411" s="92"/>
      <c r="K1411" s="92"/>
      <c r="L1411" s="103"/>
      <c r="M1411" s="91" t="n">
        <v>0.63</v>
      </c>
      <c r="N1411" s="92" t="n">
        <v>32000</v>
      </c>
      <c r="O1411" s="92" t="n">
        <v>38000</v>
      </c>
      <c r="S1411" s="91"/>
      <c r="W1411" s="91" t="n">
        <v>0.72</v>
      </c>
      <c r="X1411" s="79" t="n">
        <f aca="false">F1411*$AI$23/$AI$1398</f>
        <v>326762.996254682</v>
      </c>
      <c r="Y1411" s="79" t="n">
        <f aca="false">G1411*$AI$23/$AI$1398</f>
        <v>378357.153558052</v>
      </c>
      <c r="Z1411" s="80"/>
      <c r="AA1411" s="91"/>
      <c r="AD1411" s="98"/>
      <c r="AE1411" s="91" t="n">
        <v>0.63</v>
      </c>
      <c r="AF1411" s="79" t="n">
        <f aca="false">N1411*$AI$23/$AI$1398</f>
        <v>275168.838951311</v>
      </c>
      <c r="AG1411" s="79" t="n">
        <f aca="false">O1411*$AI$23/$AI$1398</f>
        <v>326762.996254682</v>
      </c>
      <c r="AH1411" s="1" t="str">
        <f aca="false">IF(AC1409="But Not Over",Y1406,"")</f>
        <v/>
      </c>
      <c r="AI1411" s="81" t="str">
        <f aca="false">IF(AC1409="But Not Over",VLOOKUP(AH1411,'CPI Data'!$A$19:$N$117,14),"")</f>
        <v/>
      </c>
    </row>
    <row r="1412" customFormat="false" ht="12" hidden="false" customHeight="false" outlineLevel="0" collapsed="false">
      <c r="A1412" s="91"/>
      <c r="B1412" s="92"/>
      <c r="C1412" s="92"/>
      <c r="D1412" s="95"/>
      <c r="E1412" s="91" t="n">
        <v>0.75</v>
      </c>
      <c r="F1412" s="92" t="n">
        <v>44000</v>
      </c>
      <c r="G1412" s="92" t="n">
        <v>50000</v>
      </c>
      <c r="H1412" s="102"/>
      <c r="I1412" s="91"/>
      <c r="J1412" s="92"/>
      <c r="K1412" s="92"/>
      <c r="L1412" s="104"/>
      <c r="M1412" s="91" t="n">
        <v>0.66</v>
      </c>
      <c r="N1412" s="92" t="n">
        <v>38000</v>
      </c>
      <c r="O1412" s="92" t="n">
        <v>44000</v>
      </c>
      <c r="S1412" s="91"/>
      <c r="V1412" s="84"/>
      <c r="W1412" s="91" t="n">
        <v>0.75</v>
      </c>
      <c r="X1412" s="79" t="n">
        <f aca="false">F1412*$AI$23/$AI$1398</f>
        <v>378357.153558052</v>
      </c>
      <c r="Y1412" s="79" t="n">
        <f aca="false">G1412*$AI$23/$AI$1398</f>
        <v>429951.310861423</v>
      </c>
      <c r="Z1412" s="80"/>
      <c r="AA1412" s="91"/>
      <c r="AD1412" s="105"/>
      <c r="AE1412" s="91" t="n">
        <v>0.66</v>
      </c>
      <c r="AF1412" s="79" t="n">
        <f aca="false">N1412*$AI$23/$AI$1398</f>
        <v>326762.996254682</v>
      </c>
      <c r="AG1412" s="79" t="n">
        <f aca="false">O1412*$AI$23/$AI$1398</f>
        <v>378357.153558052</v>
      </c>
      <c r="AH1412" s="1" t="str">
        <f aca="false">IF(AC1410="But Not Over",Y1407,"")</f>
        <v/>
      </c>
      <c r="AI1412" s="81" t="str">
        <f aca="false">IF(AC1410="But Not Over",VLOOKUP(AH1412,'CPI Data'!$A$19:$N$117,14),"")</f>
        <v/>
      </c>
    </row>
    <row r="1413" customFormat="false" ht="12" hidden="false" customHeight="false" outlineLevel="0" collapsed="false">
      <c r="A1413" s="91"/>
      <c r="B1413" s="92"/>
      <c r="C1413" s="92"/>
      <c r="E1413" s="91" t="n">
        <v>0.77</v>
      </c>
      <c r="F1413" s="92" t="n">
        <v>50000</v>
      </c>
      <c r="G1413" s="92" t="n">
        <v>60000</v>
      </c>
      <c r="H1413" s="64"/>
      <c r="I1413" s="91"/>
      <c r="J1413" s="92"/>
      <c r="K1413" s="92"/>
      <c r="L1413" s="97"/>
      <c r="M1413" s="91" t="n">
        <v>0.71</v>
      </c>
      <c r="N1413" s="92" t="n">
        <v>44000</v>
      </c>
      <c r="O1413" s="92" t="n">
        <v>50000</v>
      </c>
      <c r="S1413" s="91"/>
      <c r="W1413" s="91" t="n">
        <v>0.77</v>
      </c>
      <c r="X1413" s="79" t="n">
        <f aca="false">F1413*$AI$23/$AI$1398</f>
        <v>429951.310861423</v>
      </c>
      <c r="Y1413" s="79" t="n">
        <f aca="false">G1413*$AI$23/$AI$1398</f>
        <v>515941.573033708</v>
      </c>
      <c r="Z1413" s="80"/>
      <c r="AA1413" s="91"/>
      <c r="AD1413" s="98"/>
      <c r="AE1413" s="91" t="n">
        <v>0.71</v>
      </c>
      <c r="AF1413" s="79" t="n">
        <f aca="false">N1413*$AI$23/$AI$1398</f>
        <v>378357.153558052</v>
      </c>
      <c r="AG1413" s="79" t="n">
        <f aca="false">O1413*$AI$23/$AI$1398</f>
        <v>429951.310861423</v>
      </c>
      <c r="AH1413" s="1" t="str">
        <f aca="false">IF(AC1411="But Not Over",Y1408,"")</f>
        <v/>
      </c>
      <c r="AI1413" s="81" t="str">
        <f aca="false">IF(AC1411="But Not Over",VLOOKUP(AH1413,'CPI Data'!$A$19:$N$117,14),"")</f>
        <v/>
      </c>
    </row>
    <row r="1414" customFormat="false" ht="12" hidden="false" customHeight="false" outlineLevel="0" collapsed="false">
      <c r="A1414" s="91"/>
      <c r="B1414" s="92"/>
      <c r="C1414" s="92"/>
      <c r="E1414" s="91" t="n">
        <v>0.8</v>
      </c>
      <c r="F1414" s="92" t="n">
        <v>60000</v>
      </c>
      <c r="G1414" s="92" t="n">
        <v>70000</v>
      </c>
      <c r="H1414" s="64"/>
      <c r="I1414" s="91"/>
      <c r="J1414" s="92"/>
      <c r="K1414" s="92"/>
      <c r="L1414" s="97"/>
      <c r="M1414" s="91" t="n">
        <v>0.72</v>
      </c>
      <c r="N1414" s="92" t="n">
        <v>50000</v>
      </c>
      <c r="O1414" s="92" t="n">
        <v>60000</v>
      </c>
      <c r="S1414" s="91"/>
      <c r="W1414" s="91" t="n">
        <v>0.8</v>
      </c>
      <c r="X1414" s="79" t="n">
        <f aca="false">F1414*$AI$23/$AI$1398</f>
        <v>515941.573033708</v>
      </c>
      <c r="Y1414" s="79" t="n">
        <f aca="false">G1414*$AI$23/$AI$1398</f>
        <v>601931.835205993</v>
      </c>
      <c r="Z1414" s="80"/>
      <c r="AA1414" s="91"/>
      <c r="AD1414" s="98"/>
      <c r="AE1414" s="91" t="n">
        <v>0.72</v>
      </c>
      <c r="AF1414" s="79" t="n">
        <f aca="false">N1414*$AI$23/$AI$1398</f>
        <v>429951.310861423</v>
      </c>
      <c r="AG1414" s="79" t="n">
        <f aca="false">O1414*$AI$23/$AI$1398</f>
        <v>515941.573033708</v>
      </c>
      <c r="AH1414" s="1" t="str">
        <f aca="false">IF(AC1412="But Not Over",Y1409,"")</f>
        <v/>
      </c>
      <c r="AI1414" s="81" t="str">
        <f aca="false">IF(AC1412="But Not Over",VLOOKUP(AH1414,'CPI Data'!$A$19:$N$117,14),"")</f>
        <v/>
      </c>
    </row>
    <row r="1415" customFormat="false" ht="12" hidden="false" customHeight="false" outlineLevel="0" collapsed="false">
      <c r="A1415" s="91"/>
      <c r="B1415" s="92"/>
      <c r="C1415" s="92"/>
      <c r="E1415" s="91" t="n">
        <v>0.83</v>
      </c>
      <c r="F1415" s="92" t="n">
        <v>70000</v>
      </c>
      <c r="G1415" s="92" t="n">
        <v>80000</v>
      </c>
      <c r="H1415" s="64"/>
      <c r="I1415" s="91"/>
      <c r="J1415" s="92"/>
      <c r="K1415" s="92"/>
      <c r="L1415" s="97"/>
      <c r="M1415" s="91" t="n">
        <v>0.73</v>
      </c>
      <c r="N1415" s="92" t="n">
        <v>60000</v>
      </c>
      <c r="O1415" s="92" t="n">
        <v>70000</v>
      </c>
      <c r="S1415" s="91"/>
      <c r="W1415" s="91" t="n">
        <v>0.83</v>
      </c>
      <c r="X1415" s="79" t="n">
        <f aca="false">F1415*$AI$23/$AI$1398</f>
        <v>601931.835205993</v>
      </c>
      <c r="Y1415" s="79" t="n">
        <f aca="false">G1415*$AI$23/$AI$1398</f>
        <v>687922.097378277</v>
      </c>
      <c r="Z1415" s="80"/>
      <c r="AA1415" s="91"/>
      <c r="AD1415" s="98"/>
      <c r="AE1415" s="91" t="n">
        <v>0.73</v>
      </c>
      <c r="AF1415" s="79" t="n">
        <f aca="false">N1415*$AI$23/$AI$1398</f>
        <v>515941.573033708</v>
      </c>
      <c r="AG1415" s="79" t="n">
        <f aca="false">O1415*$AI$23/$AI$1398</f>
        <v>601931.835205993</v>
      </c>
      <c r="AH1415" s="1" t="str">
        <f aca="false">IF(AC1413="But Not Over",Y1410,"")</f>
        <v/>
      </c>
      <c r="AI1415" s="81" t="str">
        <f aca="false">IF(AC1413="But Not Over",VLOOKUP(AH1415,'CPI Data'!$A$19:$N$117,14),"")</f>
        <v/>
      </c>
    </row>
    <row r="1416" customFormat="false" ht="12" hidden="false" customHeight="false" outlineLevel="0" collapsed="false">
      <c r="A1416" s="91"/>
      <c r="B1416" s="92"/>
      <c r="C1416" s="92"/>
      <c r="E1416" s="91" t="n">
        <v>0.85</v>
      </c>
      <c r="F1416" s="92" t="n">
        <v>80000</v>
      </c>
      <c r="G1416" s="92" t="n">
        <v>90000</v>
      </c>
      <c r="H1416" s="64"/>
      <c r="I1416" s="91"/>
      <c r="J1416" s="92"/>
      <c r="K1416" s="92"/>
      <c r="L1416" s="97"/>
      <c r="M1416" s="91" t="n">
        <v>0.77</v>
      </c>
      <c r="N1416" s="92" t="n">
        <v>70000</v>
      </c>
      <c r="O1416" s="92" t="n">
        <v>80000</v>
      </c>
      <c r="S1416" s="91"/>
      <c r="W1416" s="91" t="n">
        <v>0.85</v>
      </c>
      <c r="X1416" s="79" t="n">
        <f aca="false">F1416*$AI$23/$AI$1398</f>
        <v>687922.097378277</v>
      </c>
      <c r="Y1416" s="79" t="n">
        <f aca="false">G1416*$AI$23/$AI$1398</f>
        <v>773912.359550562</v>
      </c>
      <c r="Z1416" s="80"/>
      <c r="AA1416" s="91"/>
      <c r="AD1416" s="98"/>
      <c r="AE1416" s="91" t="n">
        <v>0.77</v>
      </c>
      <c r="AF1416" s="79" t="n">
        <f aca="false">N1416*$AI$23/$AI$1398</f>
        <v>601931.835205993</v>
      </c>
      <c r="AG1416" s="79" t="n">
        <f aca="false">O1416*$AI$23/$AI$1398</f>
        <v>687922.097378277</v>
      </c>
      <c r="AH1416" s="1" t="str">
        <f aca="false">IF(AC1414="But Not Over",Y1411,"")</f>
        <v/>
      </c>
      <c r="AI1416" s="81" t="str">
        <f aca="false">IF(AC1414="But Not Over",VLOOKUP(AH1416,'CPI Data'!$A$19:$N$117,14),"")</f>
        <v/>
      </c>
    </row>
    <row r="1417" customFormat="false" ht="12" hidden="false" customHeight="false" outlineLevel="0" collapsed="false">
      <c r="A1417" s="91"/>
      <c r="B1417" s="92"/>
      <c r="C1417" s="92"/>
      <c r="E1417" s="91" t="n">
        <v>0.88</v>
      </c>
      <c r="F1417" s="92" t="n">
        <v>90000</v>
      </c>
      <c r="G1417" s="92" t="n">
        <v>100000</v>
      </c>
      <c r="H1417" s="64"/>
      <c r="I1417" s="91"/>
      <c r="J1417" s="92"/>
      <c r="K1417" s="92"/>
      <c r="L1417" s="97"/>
      <c r="M1417" s="91" t="n">
        <v>0.79</v>
      </c>
      <c r="N1417" s="92" t="n">
        <v>80000</v>
      </c>
      <c r="O1417" s="92" t="n">
        <v>90000</v>
      </c>
      <c r="S1417" s="91"/>
      <c r="W1417" s="91" t="n">
        <v>0.88</v>
      </c>
      <c r="X1417" s="79" t="n">
        <f aca="false">F1417*$AI$23/$AI$1398</f>
        <v>773912.359550562</v>
      </c>
      <c r="Y1417" s="79" t="n">
        <f aca="false">G1417*$AI$23/$AI$1398</f>
        <v>859902.621722847</v>
      </c>
      <c r="Z1417" s="80"/>
      <c r="AA1417" s="91"/>
      <c r="AD1417" s="98"/>
      <c r="AE1417" s="91" t="n">
        <v>0.79</v>
      </c>
      <c r="AF1417" s="79" t="n">
        <f aca="false">N1417*$AI$23/$AI$1398</f>
        <v>687922.097378277</v>
      </c>
      <c r="AG1417" s="79" t="n">
        <f aca="false">O1417*$AI$23/$AI$1398</f>
        <v>773912.359550562</v>
      </c>
      <c r="AH1417" s="1" t="str">
        <f aca="false">IF(AC1415="But Not Over",Y1412,"")</f>
        <v/>
      </c>
      <c r="AI1417" s="81" t="str">
        <f aca="false">IF(AC1415="But Not Over",VLOOKUP(AH1417,'CPI Data'!$A$19:$N$117,14),"")</f>
        <v/>
      </c>
    </row>
    <row r="1418" customFormat="false" ht="12" hidden="false" customHeight="false" outlineLevel="0" collapsed="false">
      <c r="A1418" s="91"/>
      <c r="B1418" s="92"/>
      <c r="C1418" s="92"/>
      <c r="E1418" s="91" t="n">
        <v>0.9</v>
      </c>
      <c r="F1418" s="92" t="n">
        <v>100000</v>
      </c>
      <c r="G1418" s="92" t="n">
        <v>150000</v>
      </c>
      <c r="H1418" s="64"/>
      <c r="I1418" s="91"/>
      <c r="J1418" s="92"/>
      <c r="K1418" s="92"/>
      <c r="L1418" s="97"/>
      <c r="M1418" s="91" t="n">
        <v>0.81</v>
      </c>
      <c r="N1418" s="92" t="n">
        <v>90000</v>
      </c>
      <c r="O1418" s="92" t="n">
        <v>100000</v>
      </c>
      <c r="S1418" s="91"/>
      <c r="W1418" s="91" t="n">
        <v>0.9</v>
      </c>
      <c r="X1418" s="79" t="n">
        <f aca="false">F1418*$AI$23/$AI$1398</f>
        <v>859902.621722847</v>
      </c>
      <c r="Y1418" s="79" t="n">
        <f aca="false">G1418*$AI$23/$AI$1398</f>
        <v>1289853.93258427</v>
      </c>
      <c r="Z1418" s="80"/>
      <c r="AA1418" s="91"/>
      <c r="AD1418" s="98"/>
      <c r="AE1418" s="91" t="n">
        <v>0.81</v>
      </c>
      <c r="AF1418" s="79" t="n">
        <f aca="false">N1418*$AI$23/$AI$1398</f>
        <v>773912.359550562</v>
      </c>
      <c r="AG1418" s="79" t="n">
        <f aca="false">O1418*$AI$23/$AI$1398</f>
        <v>859902.621722847</v>
      </c>
      <c r="AH1418" s="1" t="str">
        <f aca="false">IF(AC1416="But Not Over",Y1413,"")</f>
        <v/>
      </c>
      <c r="AI1418" s="81" t="str">
        <f aca="false">IF(AC1416="But Not Over",VLOOKUP(AH1418,'CPI Data'!$A$19:$N$117,14),"")</f>
        <v/>
      </c>
    </row>
    <row r="1419" customFormat="false" ht="12" hidden="false" customHeight="false" outlineLevel="0" collapsed="false">
      <c r="A1419" s="91"/>
      <c r="B1419" s="92"/>
      <c r="C1419" s="92"/>
      <c r="E1419" s="91" t="n">
        <v>0.91</v>
      </c>
      <c r="F1419" s="92" t="n">
        <v>150000</v>
      </c>
      <c r="G1419" s="92" t="n">
        <v>200000</v>
      </c>
      <c r="H1419" s="64"/>
      <c r="I1419" s="91"/>
      <c r="J1419" s="92"/>
      <c r="K1419" s="92"/>
      <c r="L1419" s="97"/>
      <c r="M1419" s="91" t="n">
        <v>0.85</v>
      </c>
      <c r="N1419" s="92" t="n">
        <v>100000</v>
      </c>
      <c r="O1419" s="92" t="n">
        <v>150000</v>
      </c>
      <c r="S1419" s="91"/>
      <c r="W1419" s="91" t="n">
        <v>0.91</v>
      </c>
      <c r="X1419" s="79" t="n">
        <f aca="false">F1419*$AI$23/$AI$1398</f>
        <v>1289853.93258427</v>
      </c>
      <c r="Y1419" s="79" t="n">
        <f aca="false">G1419*$AI$23/$AI$1398</f>
        <v>1719805.24344569</v>
      </c>
      <c r="Z1419" s="80"/>
      <c r="AA1419" s="91"/>
      <c r="AD1419" s="98"/>
      <c r="AE1419" s="91" t="n">
        <v>0.85</v>
      </c>
      <c r="AF1419" s="79" t="n">
        <f aca="false">N1419*$AI$23/$AI$1398</f>
        <v>859902.621722847</v>
      </c>
      <c r="AG1419" s="79" t="n">
        <f aca="false">O1419*$AI$23/$AI$1398</f>
        <v>1289853.93258427</v>
      </c>
      <c r="AH1419" s="1" t="str">
        <f aca="false">IF(AC1417="But Not Over",Y1414,"")</f>
        <v/>
      </c>
      <c r="AI1419" s="81" t="str">
        <f aca="false">IF(AC1417="But Not Over",VLOOKUP(AH1419,'CPI Data'!$A$19:$N$117,14),"")</f>
        <v/>
      </c>
    </row>
    <row r="1420" customFormat="false" ht="12" hidden="false" customHeight="false" outlineLevel="0" collapsed="false">
      <c r="A1420" s="91"/>
      <c r="B1420" s="92"/>
      <c r="C1420" s="95"/>
      <c r="E1420" s="91" t="n">
        <v>0.92</v>
      </c>
      <c r="F1420" s="92" t="n">
        <v>200000</v>
      </c>
      <c r="G1420" s="95" t="s">
        <v>18</v>
      </c>
      <c r="H1420" s="64"/>
      <c r="I1420" s="91"/>
      <c r="J1420" s="92"/>
      <c r="K1420" s="92"/>
      <c r="L1420" s="97"/>
      <c r="M1420" s="91" t="n">
        <v>0.88</v>
      </c>
      <c r="N1420" s="92" t="n">
        <v>150000</v>
      </c>
      <c r="O1420" s="92" t="n">
        <v>200000</v>
      </c>
      <c r="S1420" s="91"/>
      <c r="U1420" s="79"/>
      <c r="W1420" s="91" t="n">
        <v>0.92</v>
      </c>
      <c r="X1420" s="79" t="n">
        <f aca="false">F1420*$AI$23/$AI$1398</f>
        <v>1719805.24344569</v>
      </c>
      <c r="Y1420" s="79" t="s">
        <v>18</v>
      </c>
      <c r="Z1420" s="80"/>
      <c r="AA1420" s="91"/>
      <c r="AD1420" s="98"/>
      <c r="AE1420" s="91" t="n">
        <v>0.88</v>
      </c>
      <c r="AF1420" s="125" t="n">
        <f aca="false">N1420*$AI$23/$AI$1398</f>
        <v>1289853.93258427</v>
      </c>
      <c r="AG1420" s="79" t="n">
        <f aca="false">O1420*$AI$23/$AI$1398</f>
        <v>1719805.24344569</v>
      </c>
      <c r="AH1420" s="1" t="str">
        <f aca="false">IF(AC1418="But Not Over",Y1415,"")</f>
        <v/>
      </c>
      <c r="AI1420" s="81" t="str">
        <f aca="false">IF(AC1418="But Not Over",VLOOKUP(AH1420,'CPI Data'!$A$19:$N$117,14),"")</f>
        <v/>
      </c>
    </row>
    <row r="1421" customFormat="false" ht="12" hidden="false" customHeight="false" outlineLevel="0" collapsed="false">
      <c r="A1421" s="91"/>
      <c r="B1421" s="92"/>
      <c r="C1421" s="92"/>
      <c r="E1421" s="91"/>
      <c r="F1421" s="92"/>
      <c r="G1421" s="92"/>
      <c r="H1421" s="64"/>
      <c r="I1421" s="64"/>
      <c r="J1421" s="92"/>
      <c r="K1421" s="92"/>
      <c r="L1421" s="97"/>
      <c r="M1421" s="91" t="n">
        <v>0.91</v>
      </c>
      <c r="N1421" s="92" t="n">
        <v>200000</v>
      </c>
      <c r="O1421" s="92" t="n">
        <v>300000</v>
      </c>
      <c r="S1421" s="91"/>
      <c r="W1421" s="91"/>
      <c r="Z1421" s="80"/>
      <c r="AA1421" s="64"/>
      <c r="AD1421" s="98"/>
      <c r="AE1421" s="91" t="n">
        <v>0.91</v>
      </c>
      <c r="AF1421" s="125" t="n">
        <f aca="false">N1421*$AI$23/$AI$1398</f>
        <v>1719805.24344569</v>
      </c>
      <c r="AG1421" s="79" t="n">
        <f aca="false">O1421*$AI$23/$AI$1398</f>
        <v>2579707.86516854</v>
      </c>
      <c r="AH1421" s="1" t="str">
        <f aca="false">IF(AC1419="But Not Over",Y1416,"")</f>
        <v/>
      </c>
      <c r="AI1421" s="81" t="str">
        <f aca="false">IF(AC1419="But Not Over",VLOOKUP(AH1421,'CPI Data'!$A$19:$N$117,14),"")</f>
        <v/>
      </c>
    </row>
    <row r="1422" customFormat="false" ht="12" hidden="false" customHeight="false" outlineLevel="0" collapsed="false">
      <c r="A1422" s="91"/>
      <c r="B1422" s="92"/>
      <c r="C1422" s="95"/>
      <c r="E1422" s="64"/>
      <c r="F1422" s="92"/>
      <c r="G1422" s="95"/>
      <c r="H1422" s="64"/>
      <c r="I1422" s="64"/>
      <c r="J1422" s="92"/>
      <c r="K1422" s="95"/>
      <c r="L1422" s="97"/>
      <c r="M1422" s="91" t="n">
        <v>0.92</v>
      </c>
      <c r="N1422" s="92" t="n">
        <v>300000</v>
      </c>
      <c r="O1422" s="95" t="s">
        <v>18</v>
      </c>
      <c r="S1422" s="91"/>
      <c r="U1422" s="79"/>
      <c r="W1422" s="64"/>
      <c r="Y1422" s="79"/>
      <c r="Z1422" s="80"/>
      <c r="AA1422" s="64"/>
      <c r="AC1422" s="79"/>
      <c r="AD1422" s="98"/>
      <c r="AE1422" s="91" t="n">
        <v>0.92</v>
      </c>
      <c r="AF1422" s="125" t="n">
        <f aca="false">N1422*$AI$23/$AI$1398</f>
        <v>2579707.86516854</v>
      </c>
      <c r="AG1422" s="79" t="s">
        <v>18</v>
      </c>
      <c r="AH1422" s="1" t="str">
        <f aca="false">IF(AC1420="But Not Over",Y1417,"")</f>
        <v/>
      </c>
      <c r="AI1422" s="81" t="str">
        <f aca="false">IF(AC1420="But Not Over",VLOOKUP(AH1422,'CPI Data'!$A$19:$N$117,14),"")</f>
        <v/>
      </c>
    </row>
    <row r="1423" s="111" customFormat="true" ht="12" hidden="false" customHeight="true" outlineLevel="0" collapsed="false">
      <c r="A1423" s="130" t="s">
        <v>51</v>
      </c>
      <c r="B1423" s="114"/>
      <c r="C1423" s="115"/>
      <c r="E1423" s="112"/>
      <c r="F1423" s="114"/>
      <c r="G1423" s="115"/>
      <c r="H1423" s="112"/>
      <c r="I1423" s="130"/>
      <c r="J1423" s="114"/>
      <c r="K1423" s="115"/>
      <c r="L1423" s="116"/>
      <c r="M1423" s="113"/>
      <c r="N1423" s="114"/>
      <c r="O1423" s="115"/>
      <c r="S1423" s="130" t="s">
        <v>51</v>
      </c>
      <c r="T1423" s="117"/>
      <c r="U1423" s="120"/>
      <c r="V1423" s="118"/>
      <c r="W1423" s="112"/>
      <c r="X1423" s="117"/>
      <c r="Y1423" s="120"/>
      <c r="Z1423" s="119"/>
      <c r="AA1423" s="130"/>
      <c r="AB1423" s="117"/>
      <c r="AC1423" s="120"/>
      <c r="AD1423" s="121"/>
      <c r="AE1423" s="113"/>
      <c r="AF1423" s="117"/>
      <c r="AG1423" s="120"/>
      <c r="AH1423" s="1" t="str">
        <f aca="false">IF(AC1421="But Not Over",Y1418,"")</f>
        <v/>
      </c>
      <c r="AI1423" s="81" t="str">
        <f aca="false">IF(AC1421="But Not Over",VLOOKUP(AH1423,'CPI Data'!$A$19:$N$117,14),"")</f>
        <v/>
      </c>
    </row>
    <row r="1424" customFormat="false" ht="12" hidden="false" customHeight="false" outlineLevel="0" collapsed="false">
      <c r="A1424" s="64"/>
      <c r="E1424" s="64"/>
      <c r="H1424" s="64"/>
      <c r="I1424" s="64"/>
      <c r="L1424" s="97"/>
      <c r="M1424" s="64"/>
      <c r="S1424" s="64"/>
      <c r="W1424" s="64"/>
      <c r="Z1424" s="80"/>
      <c r="AA1424" s="64"/>
      <c r="AD1424" s="98"/>
      <c r="AE1424" s="64"/>
      <c r="AH1424" s="1" t="str">
        <f aca="false">IF(AC1422="But Not Over",Y1419,"")</f>
        <v/>
      </c>
      <c r="AI1424" s="81" t="str">
        <f aca="false">IF(AC1422="But Not Over",VLOOKUP(AH1424,'CPI Data'!$A$19:$N$117,14),"")</f>
        <v/>
      </c>
    </row>
    <row r="1425" customFormat="false" ht="12.75" hidden="false" customHeight="false" outlineLevel="0" collapsed="false">
      <c r="A1425" s="64"/>
      <c r="B1425" s="74"/>
      <c r="C1425" s="43" t="s">
        <v>7</v>
      </c>
      <c r="E1425" s="64"/>
      <c r="G1425" s="75" t="n">
        <v>1952</v>
      </c>
      <c r="H1425" s="75"/>
      <c r="I1425" s="75"/>
      <c r="J1425" s="74"/>
      <c r="L1425" s="97"/>
      <c r="M1425" s="64"/>
      <c r="N1425" s="74"/>
      <c r="S1425" s="64"/>
      <c r="T1425" s="77"/>
      <c r="U1425" s="69" t="s">
        <v>21</v>
      </c>
      <c r="W1425" s="64"/>
      <c r="Y1425" s="75" t="n">
        <v>1952</v>
      </c>
      <c r="Z1425" s="75"/>
      <c r="AA1425" s="75"/>
      <c r="AB1425" s="46" t="str">
        <f aca="false">CONCATENATE("CPI: ",AI1430)</f>
        <v>CPI: 26.5</v>
      </c>
      <c r="AD1425" s="98"/>
      <c r="AE1425" s="64"/>
      <c r="AF1425" s="77"/>
      <c r="AH1425" s="1" t="str">
        <f aca="false">IF(AC1423="But Not Over",Y1420,"")</f>
        <v/>
      </c>
      <c r="AI1425" s="81" t="str">
        <f aca="false">IF(AC1423="But Not Over",VLOOKUP(AH1425,'CPI Data'!$A$19:$N$117,14),"")</f>
        <v/>
      </c>
    </row>
    <row r="1426" customFormat="false" ht="12" hidden="false" customHeight="false" outlineLevel="0" collapsed="false">
      <c r="A1426" s="49"/>
      <c r="B1426" s="49" t="s">
        <v>8</v>
      </c>
      <c r="C1426" s="50"/>
      <c r="D1426" s="50"/>
      <c r="E1426" s="49"/>
      <c r="F1426" s="49" t="s">
        <v>9</v>
      </c>
      <c r="G1426" s="50"/>
      <c r="H1426" s="49"/>
      <c r="I1426" s="49"/>
      <c r="J1426" s="49" t="s">
        <v>10</v>
      </c>
      <c r="K1426" s="48"/>
      <c r="L1426" s="48"/>
      <c r="M1426" s="48"/>
      <c r="N1426" s="49" t="s">
        <v>11</v>
      </c>
      <c r="O1426" s="50"/>
      <c r="S1426" s="49"/>
      <c r="T1426" s="51" t="s">
        <v>8</v>
      </c>
      <c r="U1426" s="99"/>
      <c r="V1426" s="53"/>
      <c r="W1426" s="49"/>
      <c r="X1426" s="51" t="s">
        <v>9</v>
      </c>
      <c r="Y1426" s="99"/>
      <c r="Z1426" s="54"/>
      <c r="AA1426" s="49"/>
      <c r="AB1426" s="51" t="s">
        <v>10</v>
      </c>
      <c r="AC1426" s="52"/>
      <c r="AD1426" s="55"/>
      <c r="AE1426" s="48"/>
      <c r="AF1426" s="51" t="s">
        <v>11</v>
      </c>
      <c r="AG1426" s="99"/>
      <c r="AH1426" s="1" t="str">
        <f aca="false">IF(AC1424="But Not Over",Y1421,"")</f>
        <v/>
      </c>
      <c r="AI1426" s="81" t="str">
        <f aca="false">IF(AC1424="But Not Over",VLOOKUP(AH1426,'CPI Data'!$A$19:$N$117,14),"")</f>
        <v/>
      </c>
    </row>
    <row r="1427" customFormat="false" ht="12" hidden="false" customHeight="false" outlineLevel="0" collapsed="false">
      <c r="A1427" s="56" t="s">
        <v>12</v>
      </c>
      <c r="B1427" s="57" t="s">
        <v>13</v>
      </c>
      <c r="C1427" s="57"/>
      <c r="D1427" s="100"/>
      <c r="E1427" s="56" t="s">
        <v>12</v>
      </c>
      <c r="F1427" s="57" t="s">
        <v>13</v>
      </c>
      <c r="G1427" s="57"/>
      <c r="H1427" s="100"/>
      <c r="I1427" s="56" t="s">
        <v>12</v>
      </c>
      <c r="J1427" s="57" t="s">
        <v>13</v>
      </c>
      <c r="K1427" s="57"/>
      <c r="L1427" s="106"/>
      <c r="M1427" s="56" t="s">
        <v>12</v>
      </c>
      <c r="N1427" s="57" t="s">
        <v>13</v>
      </c>
      <c r="O1427" s="57"/>
      <c r="S1427" s="56" t="s">
        <v>12</v>
      </c>
      <c r="T1427" s="58" t="s">
        <v>13</v>
      </c>
      <c r="U1427" s="58"/>
      <c r="V1427" s="101"/>
      <c r="W1427" s="56" t="s">
        <v>12</v>
      </c>
      <c r="X1427" s="58" t="s">
        <v>13</v>
      </c>
      <c r="Y1427" s="58"/>
      <c r="Z1427" s="101"/>
      <c r="AA1427" s="56" t="s">
        <v>12</v>
      </c>
      <c r="AB1427" s="58" t="s">
        <v>13</v>
      </c>
      <c r="AC1427" s="58"/>
      <c r="AD1427" s="107"/>
      <c r="AE1427" s="56" t="s">
        <v>12</v>
      </c>
      <c r="AF1427" s="58" t="s">
        <v>13</v>
      </c>
      <c r="AG1427" s="58"/>
      <c r="AH1427" s="1" t="str">
        <f aca="false">IF(AC1425="But Not Over",Y1422,"")</f>
        <v/>
      </c>
      <c r="AI1427" s="81" t="str">
        <f aca="false">IF(AC1425="But Not Over",VLOOKUP(AH1427,'CPI Data'!$A$19:$N$117,14),"")</f>
        <v/>
      </c>
    </row>
    <row r="1428" customFormat="false" ht="12" hidden="false" customHeight="false" outlineLevel="0" collapsed="false">
      <c r="A1428" s="59" t="s">
        <v>14</v>
      </c>
      <c r="B1428" s="60" t="s">
        <v>15</v>
      </c>
      <c r="C1428" s="60" t="s">
        <v>16</v>
      </c>
      <c r="D1428" s="100"/>
      <c r="E1428" s="59" t="s">
        <v>14</v>
      </c>
      <c r="F1428" s="60" t="s">
        <v>15</v>
      </c>
      <c r="G1428" s="60" t="s">
        <v>16</v>
      </c>
      <c r="H1428" s="100"/>
      <c r="I1428" s="59" t="s">
        <v>14</v>
      </c>
      <c r="J1428" s="60" t="s">
        <v>15</v>
      </c>
      <c r="K1428" s="60" t="s">
        <v>16</v>
      </c>
      <c r="L1428" s="106"/>
      <c r="M1428" s="59" t="s">
        <v>14</v>
      </c>
      <c r="N1428" s="60" t="s">
        <v>15</v>
      </c>
      <c r="O1428" s="60" t="s">
        <v>16</v>
      </c>
      <c r="S1428" s="59" t="s">
        <v>14</v>
      </c>
      <c r="T1428" s="61" t="s">
        <v>15</v>
      </c>
      <c r="U1428" s="61" t="s">
        <v>16</v>
      </c>
      <c r="V1428" s="101"/>
      <c r="W1428" s="59" t="s">
        <v>14</v>
      </c>
      <c r="X1428" s="61" t="s">
        <v>15</v>
      </c>
      <c r="Y1428" s="61" t="s">
        <v>16</v>
      </c>
      <c r="Z1428" s="101"/>
      <c r="AA1428" s="59" t="s">
        <v>14</v>
      </c>
      <c r="AB1428" s="61" t="s">
        <v>15</v>
      </c>
      <c r="AC1428" s="61" t="s">
        <v>16</v>
      </c>
      <c r="AD1428" s="107"/>
      <c r="AE1428" s="59" t="s">
        <v>14</v>
      </c>
      <c r="AF1428" s="61" t="s">
        <v>15</v>
      </c>
      <c r="AG1428" s="61" t="s">
        <v>16</v>
      </c>
      <c r="AH1428" s="1" t="str">
        <f aca="false">IF(AC1426="But Not Over",Y1423,"")</f>
        <v/>
      </c>
      <c r="AI1428" s="81" t="str">
        <f aca="false">IF(AC1426="But Not Over",VLOOKUP(AH1428,'CPI Data'!$A$19:$N$117,14),"")</f>
        <v/>
      </c>
    </row>
    <row r="1429" customFormat="false" ht="12" hidden="false" customHeight="false" outlineLevel="0" collapsed="false">
      <c r="A1429" s="91"/>
      <c r="B1429" s="102"/>
      <c r="C1429" s="95"/>
      <c r="D1429" s="95"/>
      <c r="E1429" s="91" t="n">
        <v>0.222</v>
      </c>
      <c r="F1429" s="95" t="n">
        <v>0</v>
      </c>
      <c r="G1429" s="95" t="n">
        <v>2000</v>
      </c>
      <c r="H1429" s="102"/>
      <c r="I1429" s="91"/>
      <c r="J1429" s="95"/>
      <c r="K1429" s="95"/>
      <c r="L1429" s="104"/>
      <c r="M1429" s="91" t="n">
        <v>0.222</v>
      </c>
      <c r="N1429" s="95" t="n">
        <v>0</v>
      </c>
      <c r="O1429" s="95" t="n">
        <v>2000</v>
      </c>
      <c r="S1429" s="91"/>
      <c r="T1429" s="82"/>
      <c r="U1429" s="79"/>
      <c r="V1429" s="84"/>
      <c r="W1429" s="91" t="n">
        <v>0.222</v>
      </c>
      <c r="X1429" s="79" t="n">
        <f aca="false">F1429*$AI$23/$AI$1430</f>
        <v>0</v>
      </c>
      <c r="Y1429" s="79" t="n">
        <f aca="false">G1429*$AI$23/$AI$1430</f>
        <v>17327.8490566038</v>
      </c>
      <c r="Z1429" s="84" t="n">
        <f aca="false">H1429*$AI$23/$AI$1430</f>
        <v>0</v>
      </c>
      <c r="AA1429" s="79"/>
      <c r="AB1429" s="79"/>
      <c r="AC1429" s="79"/>
      <c r="AD1429" s="84" t="n">
        <f aca="false">L1429*$AI$23/$AI$1430</f>
        <v>0</v>
      </c>
      <c r="AE1429" s="91" t="n">
        <v>0.222</v>
      </c>
      <c r="AF1429" s="79" t="n">
        <f aca="false">N1429*$AI$23/$AI$1430</f>
        <v>0</v>
      </c>
      <c r="AG1429" s="79" t="n">
        <f aca="false">O1429*$AI$23/$AI$1430</f>
        <v>17327.8490566038</v>
      </c>
      <c r="AH1429" s="1" t="str">
        <f aca="false">IF(AC1427="But Not Over",Y1424,"")</f>
        <v/>
      </c>
      <c r="AI1429" s="81" t="str">
        <f aca="false">IF(AC1427="But Not Over",VLOOKUP(AH1429,'CPI Data'!$A$19:$N$117,14),"")</f>
        <v/>
      </c>
    </row>
    <row r="1430" customFormat="false" ht="12" hidden="false" customHeight="false" outlineLevel="0" collapsed="false">
      <c r="A1430" s="91"/>
      <c r="B1430" s="126" t="s">
        <v>45</v>
      </c>
      <c r="C1430" s="95"/>
      <c r="D1430" s="95"/>
      <c r="E1430" s="91" t="n">
        <v>0.246</v>
      </c>
      <c r="F1430" s="95" t="n">
        <v>2000</v>
      </c>
      <c r="G1430" s="95" t="n">
        <v>4000</v>
      </c>
      <c r="H1430" s="102"/>
      <c r="I1430" s="91"/>
      <c r="J1430" s="126" t="s">
        <v>39</v>
      </c>
      <c r="K1430" s="95"/>
      <c r="L1430" s="104"/>
      <c r="M1430" s="91" t="n">
        <v>0.234</v>
      </c>
      <c r="N1430" s="95" t="n">
        <v>2000</v>
      </c>
      <c r="O1430" s="95" t="n">
        <v>4000</v>
      </c>
      <c r="S1430" s="91"/>
      <c r="T1430" s="77" t="s">
        <v>45</v>
      </c>
      <c r="U1430" s="79"/>
      <c r="V1430" s="84"/>
      <c r="W1430" s="91" t="n">
        <v>0.246</v>
      </c>
      <c r="X1430" s="79" t="n">
        <f aca="false">F1430*$AI$23/$AI$1430</f>
        <v>17327.8490566038</v>
      </c>
      <c r="Y1430" s="79" t="n">
        <f aca="false">G1430*$AI$23/$AI$1430</f>
        <v>34655.6981132075</v>
      </c>
      <c r="Z1430" s="80"/>
      <c r="AA1430" s="91"/>
      <c r="AB1430" s="77" t="s">
        <v>39</v>
      </c>
      <c r="AC1430" s="79"/>
      <c r="AD1430" s="105"/>
      <c r="AE1430" s="91" t="n">
        <v>0.234</v>
      </c>
      <c r="AF1430" s="79" t="n">
        <f aca="false">N1430*$AI$23/$AI$1430</f>
        <v>17327.8490566038</v>
      </c>
      <c r="AG1430" s="79" t="n">
        <f aca="false">O1430*$AI$23/$AI$1430</f>
        <v>34655.6981132075</v>
      </c>
      <c r="AH1430" s="1" t="n">
        <f aca="false">IF(AC1428="But Not Over",Y1425,"")</f>
        <v>1952</v>
      </c>
      <c r="AI1430" s="81" t="n">
        <f aca="false">IF(AC1428="But Not Over",VLOOKUP(AH1430,'CPI Data'!$A$19:$N$117,14),"")</f>
        <v>26.5</v>
      </c>
    </row>
    <row r="1431" customFormat="false" ht="12" hidden="false" customHeight="false" outlineLevel="0" collapsed="false">
      <c r="A1431" s="91"/>
      <c r="B1431" s="126" t="s">
        <v>46</v>
      </c>
      <c r="C1431" s="95"/>
      <c r="D1431" s="95"/>
      <c r="E1431" s="91" t="n">
        <v>0.29</v>
      </c>
      <c r="F1431" s="95" t="n">
        <v>4000</v>
      </c>
      <c r="G1431" s="95" t="n">
        <v>6000</v>
      </c>
      <c r="H1431" s="102"/>
      <c r="I1431" s="91"/>
      <c r="J1431" s="126" t="s">
        <v>9</v>
      </c>
      <c r="K1431" s="95"/>
      <c r="L1431" s="104"/>
      <c r="M1431" s="91" t="n">
        <v>0.27</v>
      </c>
      <c r="N1431" s="95" t="n">
        <v>4000</v>
      </c>
      <c r="O1431" s="95" t="n">
        <v>6000</v>
      </c>
      <c r="S1431" s="91"/>
      <c r="T1431" s="77" t="s">
        <v>46</v>
      </c>
      <c r="U1431" s="79"/>
      <c r="V1431" s="84"/>
      <c r="W1431" s="91" t="n">
        <v>0.29</v>
      </c>
      <c r="X1431" s="79" t="n">
        <f aca="false">F1431*$AI$23/$AI$1430</f>
        <v>34655.6981132075</v>
      </c>
      <c r="Y1431" s="79" t="n">
        <f aca="false">G1431*$AI$23/$AI$1430</f>
        <v>51983.5471698113</v>
      </c>
      <c r="Z1431" s="80"/>
      <c r="AA1431" s="91"/>
      <c r="AB1431" s="77" t="s">
        <v>9</v>
      </c>
      <c r="AC1431" s="79"/>
      <c r="AD1431" s="105"/>
      <c r="AE1431" s="91" t="n">
        <v>0.27</v>
      </c>
      <c r="AF1431" s="79" t="n">
        <f aca="false">N1431*$AI$23/$AI$1430</f>
        <v>34655.6981132075</v>
      </c>
      <c r="AG1431" s="79" t="n">
        <f aca="false">O1431*$AI$23/$AI$1430</f>
        <v>51983.5471698113</v>
      </c>
      <c r="AH1431" s="1" t="str">
        <f aca="false">IF(AC1429="But Not Over",Y1426,"")</f>
        <v/>
      </c>
      <c r="AI1431" s="81" t="str">
        <f aca="false">IF(AC1429="But Not Over",VLOOKUP(AH1431,'CPI Data'!$A$19:$N$117,14),"")</f>
        <v/>
      </c>
    </row>
    <row r="1432" customFormat="false" ht="12" hidden="false" customHeight="false" outlineLevel="0" collapsed="false">
      <c r="A1432" s="91"/>
      <c r="B1432" s="126" t="s">
        <v>47</v>
      </c>
      <c r="C1432" s="95"/>
      <c r="D1432" s="95"/>
      <c r="E1432" s="91" t="n">
        <v>0.34</v>
      </c>
      <c r="F1432" s="95" t="n">
        <v>6000</v>
      </c>
      <c r="G1432" s="95" t="n">
        <v>8000</v>
      </c>
      <c r="H1432" s="102"/>
      <c r="I1432" s="91"/>
      <c r="J1432" s="95"/>
      <c r="K1432" s="95"/>
      <c r="L1432" s="104"/>
      <c r="M1432" s="91" t="n">
        <v>0.29</v>
      </c>
      <c r="N1432" s="95" t="n">
        <v>6000</v>
      </c>
      <c r="O1432" s="95" t="n">
        <v>8000</v>
      </c>
      <c r="S1432" s="91"/>
      <c r="T1432" s="77" t="s">
        <v>47</v>
      </c>
      <c r="U1432" s="79"/>
      <c r="V1432" s="84"/>
      <c r="W1432" s="91" t="n">
        <v>0.34</v>
      </c>
      <c r="X1432" s="79" t="n">
        <f aca="false">F1432*$AI$23/$AI$1430</f>
        <v>51983.5471698113</v>
      </c>
      <c r="Y1432" s="79" t="n">
        <f aca="false">G1432*$AI$23/$AI$1430</f>
        <v>69311.3962264151</v>
      </c>
      <c r="Z1432" s="80"/>
      <c r="AA1432" s="91"/>
      <c r="AB1432" s="79"/>
      <c r="AC1432" s="79"/>
      <c r="AD1432" s="105"/>
      <c r="AE1432" s="91" t="n">
        <v>0.29</v>
      </c>
      <c r="AF1432" s="79" t="n">
        <f aca="false">N1432*$AI$23/$AI$1430</f>
        <v>51983.5471698113</v>
      </c>
      <c r="AG1432" s="79" t="n">
        <f aca="false">O1432*$AI$23/$AI$1430</f>
        <v>69311.3962264151</v>
      </c>
      <c r="AH1432" s="1" t="str">
        <f aca="false">IF(AC1430="But Not Over",Y1427,"")</f>
        <v/>
      </c>
      <c r="AI1432" s="81" t="str">
        <f aca="false">IF(AC1430="But Not Over",VLOOKUP(AH1432,'CPI Data'!$A$19:$N$117,14),"")</f>
        <v/>
      </c>
    </row>
    <row r="1433" customFormat="false" ht="12" hidden="false" customHeight="false" outlineLevel="0" collapsed="false">
      <c r="A1433" s="91"/>
      <c r="B1433" s="126" t="s">
        <v>48</v>
      </c>
      <c r="C1433" s="95"/>
      <c r="D1433" s="95"/>
      <c r="E1433" s="91" t="n">
        <v>0.38</v>
      </c>
      <c r="F1433" s="95" t="n">
        <v>8000</v>
      </c>
      <c r="G1433" s="95" t="n">
        <v>10000</v>
      </c>
      <c r="H1433" s="102"/>
      <c r="I1433" s="91"/>
      <c r="J1433" s="95"/>
      <c r="K1433" s="95"/>
      <c r="L1433" s="104"/>
      <c r="M1433" s="91" t="n">
        <v>0.34</v>
      </c>
      <c r="N1433" s="95" t="n">
        <v>8000</v>
      </c>
      <c r="O1433" s="95" t="n">
        <v>10000</v>
      </c>
      <c r="S1433" s="91"/>
      <c r="T1433" s="77" t="s">
        <v>48</v>
      </c>
      <c r="U1433" s="79"/>
      <c r="V1433" s="84"/>
      <c r="W1433" s="91" t="n">
        <v>0.38</v>
      </c>
      <c r="X1433" s="79" t="n">
        <f aca="false">F1433*$AI$23/$AI$1430</f>
        <v>69311.3962264151</v>
      </c>
      <c r="Y1433" s="79" t="n">
        <f aca="false">G1433*$AI$23/$AI$1430</f>
        <v>86639.2452830189</v>
      </c>
      <c r="Z1433" s="80"/>
      <c r="AA1433" s="91"/>
      <c r="AB1433" s="79"/>
      <c r="AC1433" s="79"/>
      <c r="AD1433" s="105"/>
      <c r="AE1433" s="91" t="n">
        <v>0.34</v>
      </c>
      <c r="AF1433" s="79" t="n">
        <f aca="false">N1433*$AI$23/$AI$1430</f>
        <v>69311.3962264151</v>
      </c>
      <c r="AG1433" s="79" t="n">
        <f aca="false">O1433*$AI$23/$AI$1430</f>
        <v>86639.2452830189</v>
      </c>
      <c r="AH1433" s="1" t="str">
        <f aca="false">IF(AC1431="But Not Over",Y1428,"")</f>
        <v/>
      </c>
      <c r="AI1433" s="81" t="str">
        <f aca="false">IF(AC1431="But Not Over",VLOOKUP(AH1433,'CPI Data'!$A$19:$N$117,14),"")</f>
        <v/>
      </c>
    </row>
    <row r="1434" customFormat="false" ht="12" hidden="false" customHeight="false" outlineLevel="0" collapsed="false">
      <c r="A1434" s="91"/>
      <c r="B1434" s="126" t="s">
        <v>49</v>
      </c>
      <c r="C1434" s="95"/>
      <c r="D1434" s="95"/>
      <c r="E1434" s="91" t="n">
        <v>0.42</v>
      </c>
      <c r="F1434" s="95" t="n">
        <v>10000</v>
      </c>
      <c r="G1434" s="95" t="n">
        <v>12000</v>
      </c>
      <c r="H1434" s="102"/>
      <c r="I1434" s="91"/>
      <c r="J1434" s="95"/>
      <c r="K1434" s="95"/>
      <c r="L1434" s="104"/>
      <c r="M1434" s="91" t="n">
        <v>0.35</v>
      </c>
      <c r="N1434" s="95" t="n">
        <v>10000</v>
      </c>
      <c r="O1434" s="95" t="n">
        <v>12000</v>
      </c>
      <c r="S1434" s="91"/>
      <c r="T1434" s="77" t="s">
        <v>49</v>
      </c>
      <c r="U1434" s="79"/>
      <c r="V1434" s="84"/>
      <c r="W1434" s="91" t="n">
        <v>0.42</v>
      </c>
      <c r="X1434" s="79" t="n">
        <f aca="false">F1434*$AI$23/$AI$1430</f>
        <v>86639.2452830189</v>
      </c>
      <c r="Y1434" s="79" t="n">
        <f aca="false">G1434*$AI$23/$AI$1430</f>
        <v>103967.094339623</v>
      </c>
      <c r="Z1434" s="80"/>
      <c r="AA1434" s="91"/>
      <c r="AB1434" s="79"/>
      <c r="AC1434" s="79"/>
      <c r="AD1434" s="105"/>
      <c r="AE1434" s="91" t="n">
        <v>0.35</v>
      </c>
      <c r="AF1434" s="79" t="n">
        <f aca="false">N1434*$AI$23/$AI$1430</f>
        <v>86639.2452830189</v>
      </c>
      <c r="AG1434" s="79" t="n">
        <f aca="false">O1434*$AI$23/$AI$1430</f>
        <v>103967.094339623</v>
      </c>
      <c r="AH1434" s="1" t="str">
        <f aca="false">IF(AC1432="But Not Over",Y1429,"")</f>
        <v/>
      </c>
      <c r="AI1434" s="81" t="str">
        <f aca="false">IF(AC1432="But Not Over",VLOOKUP(AH1434,'CPI Data'!$A$19:$N$117,14),"")</f>
        <v/>
      </c>
    </row>
    <row r="1435" customFormat="false" ht="12" hidden="false" customHeight="false" outlineLevel="0" collapsed="false">
      <c r="A1435" s="91"/>
      <c r="B1435" s="102"/>
      <c r="C1435" s="95"/>
      <c r="D1435" s="95"/>
      <c r="E1435" s="91" t="n">
        <v>0.48</v>
      </c>
      <c r="F1435" s="95" t="n">
        <v>12000</v>
      </c>
      <c r="G1435" s="95" t="n">
        <v>14000</v>
      </c>
      <c r="H1435" s="102"/>
      <c r="I1435" s="91"/>
      <c r="J1435" s="95"/>
      <c r="K1435" s="95"/>
      <c r="L1435" s="104"/>
      <c r="M1435" s="91" t="n">
        <v>0.41</v>
      </c>
      <c r="N1435" s="95" t="n">
        <v>12000</v>
      </c>
      <c r="O1435" s="95" t="n">
        <v>14000</v>
      </c>
      <c r="S1435" s="91"/>
      <c r="T1435" s="82"/>
      <c r="U1435" s="79"/>
      <c r="V1435" s="84"/>
      <c r="W1435" s="91" t="n">
        <v>0.48</v>
      </c>
      <c r="X1435" s="79" t="n">
        <f aca="false">F1435*$AI$23/$AI$1430</f>
        <v>103967.094339623</v>
      </c>
      <c r="Y1435" s="79" t="n">
        <f aca="false">G1435*$AI$23/$AI$1430</f>
        <v>121294.943396226</v>
      </c>
      <c r="Z1435" s="80"/>
      <c r="AA1435" s="91"/>
      <c r="AB1435" s="79"/>
      <c r="AC1435" s="79"/>
      <c r="AD1435" s="105"/>
      <c r="AE1435" s="91" t="n">
        <v>0.41</v>
      </c>
      <c r="AF1435" s="79" t="n">
        <f aca="false">N1435*$AI$23/$AI$1430</f>
        <v>103967.094339623</v>
      </c>
      <c r="AG1435" s="79" t="n">
        <f aca="false">O1435*$AI$23/$AI$1430</f>
        <v>121294.943396226</v>
      </c>
      <c r="AH1435" s="1" t="str">
        <f aca="false">IF(AC1433="But Not Over",Y1430,"")</f>
        <v/>
      </c>
      <c r="AI1435" s="81" t="str">
        <f aca="false">IF(AC1433="But Not Over",VLOOKUP(AH1435,'CPI Data'!$A$19:$N$117,14),"")</f>
        <v/>
      </c>
    </row>
    <row r="1436" customFormat="false" ht="12" hidden="false" customHeight="false" outlineLevel="0" collapsed="false">
      <c r="A1436" s="91"/>
      <c r="B1436" s="102"/>
      <c r="C1436" s="95"/>
      <c r="D1436" s="95"/>
      <c r="E1436" s="91" t="n">
        <v>0.53</v>
      </c>
      <c r="F1436" s="95" t="n">
        <v>14000</v>
      </c>
      <c r="G1436" s="95" t="n">
        <v>16000</v>
      </c>
      <c r="H1436" s="102"/>
      <c r="I1436" s="91"/>
      <c r="J1436" s="95"/>
      <c r="K1436" s="95"/>
      <c r="L1436" s="104"/>
      <c r="M1436" s="91" t="n">
        <v>0.44</v>
      </c>
      <c r="N1436" s="95" t="n">
        <v>14000</v>
      </c>
      <c r="O1436" s="95" t="n">
        <v>16000</v>
      </c>
      <c r="S1436" s="91"/>
      <c r="T1436" s="82"/>
      <c r="U1436" s="79"/>
      <c r="V1436" s="84"/>
      <c r="W1436" s="91" t="n">
        <v>0.53</v>
      </c>
      <c r="X1436" s="79" t="n">
        <f aca="false">F1436*$AI$23/$AI$1430</f>
        <v>121294.943396226</v>
      </c>
      <c r="Y1436" s="79" t="n">
        <f aca="false">G1436*$AI$23/$AI$1430</f>
        <v>138622.79245283</v>
      </c>
      <c r="Z1436" s="80"/>
      <c r="AA1436" s="91"/>
      <c r="AB1436" s="79"/>
      <c r="AC1436" s="79"/>
      <c r="AD1436" s="105"/>
      <c r="AE1436" s="91" t="n">
        <v>0.44</v>
      </c>
      <c r="AF1436" s="79" t="n">
        <f aca="false">N1436*$AI$23/$AI$1430</f>
        <v>121294.943396226</v>
      </c>
      <c r="AG1436" s="79" t="n">
        <f aca="false">O1436*$AI$23/$AI$1430</f>
        <v>138622.79245283</v>
      </c>
      <c r="AH1436" s="1" t="str">
        <f aca="false">IF(AC1434="But Not Over",Y1431,"")</f>
        <v/>
      </c>
      <c r="AI1436" s="81" t="str">
        <f aca="false">IF(AC1434="But Not Over",VLOOKUP(AH1436,'CPI Data'!$A$19:$N$117,14),"")</f>
        <v/>
      </c>
    </row>
    <row r="1437" customFormat="false" ht="12" hidden="false" customHeight="false" outlineLevel="0" collapsed="false">
      <c r="A1437" s="91"/>
      <c r="B1437" s="95"/>
      <c r="C1437" s="95"/>
      <c r="D1437" s="95"/>
      <c r="E1437" s="91" t="n">
        <v>0.56</v>
      </c>
      <c r="F1437" s="95" t="n">
        <v>16000</v>
      </c>
      <c r="G1437" s="95" t="n">
        <v>18000</v>
      </c>
      <c r="H1437" s="102"/>
      <c r="I1437" s="91"/>
      <c r="J1437" s="95"/>
      <c r="K1437" s="95"/>
      <c r="L1437" s="104"/>
      <c r="M1437" s="91" t="n">
        <v>0.47</v>
      </c>
      <c r="N1437" s="95" t="n">
        <v>16000</v>
      </c>
      <c r="O1437" s="95" t="n">
        <v>18000</v>
      </c>
      <c r="S1437" s="91"/>
      <c r="T1437" s="79"/>
      <c r="U1437" s="79"/>
      <c r="V1437" s="84"/>
      <c r="W1437" s="91" t="n">
        <v>0.56</v>
      </c>
      <c r="X1437" s="79" t="n">
        <f aca="false">F1437*$AI$23/$AI$1430</f>
        <v>138622.79245283</v>
      </c>
      <c r="Y1437" s="79" t="n">
        <f aca="false">G1437*$AI$23/$AI$1430</f>
        <v>155950.641509434</v>
      </c>
      <c r="Z1437" s="80"/>
      <c r="AA1437" s="91"/>
      <c r="AB1437" s="79"/>
      <c r="AC1437" s="79"/>
      <c r="AD1437" s="105"/>
      <c r="AE1437" s="91" t="n">
        <v>0.47</v>
      </c>
      <c r="AF1437" s="79" t="n">
        <f aca="false">N1437*$AI$23/$AI$1430</f>
        <v>138622.79245283</v>
      </c>
      <c r="AG1437" s="79" t="n">
        <f aca="false">O1437*$AI$23/$AI$1430</f>
        <v>155950.641509434</v>
      </c>
      <c r="AH1437" s="1" t="str">
        <f aca="false">IF(AC1435="But Not Over",Y1432,"")</f>
        <v/>
      </c>
      <c r="AI1437" s="81" t="str">
        <f aca="false">IF(AC1435="But Not Over",VLOOKUP(AH1437,'CPI Data'!$A$19:$N$117,14),"")</f>
        <v/>
      </c>
    </row>
    <row r="1438" customFormat="false" ht="12" hidden="false" customHeight="false" outlineLevel="0" collapsed="false">
      <c r="A1438" s="91"/>
      <c r="B1438" s="95"/>
      <c r="C1438" s="95"/>
      <c r="D1438" s="95"/>
      <c r="E1438" s="91" t="n">
        <v>0.59</v>
      </c>
      <c r="F1438" s="95" t="n">
        <v>18000</v>
      </c>
      <c r="G1438" s="95" t="n">
        <v>20000</v>
      </c>
      <c r="H1438" s="102"/>
      <c r="I1438" s="91"/>
      <c r="J1438" s="95"/>
      <c r="K1438" s="95"/>
      <c r="L1438" s="104"/>
      <c r="M1438" s="91" t="n">
        <v>0.48</v>
      </c>
      <c r="N1438" s="95" t="n">
        <v>18000</v>
      </c>
      <c r="O1438" s="95" t="n">
        <v>20000</v>
      </c>
      <c r="S1438" s="91"/>
      <c r="T1438" s="79"/>
      <c r="U1438" s="79"/>
      <c r="V1438" s="84"/>
      <c r="W1438" s="91" t="n">
        <v>0.59</v>
      </c>
      <c r="X1438" s="79" t="n">
        <f aca="false">F1438*$AI$23/$AI$1430</f>
        <v>155950.641509434</v>
      </c>
      <c r="Y1438" s="79" t="n">
        <f aca="false">G1438*$AI$23/$AI$1430</f>
        <v>173278.490566038</v>
      </c>
      <c r="Z1438" s="80"/>
      <c r="AA1438" s="91"/>
      <c r="AB1438" s="79"/>
      <c r="AC1438" s="79"/>
      <c r="AD1438" s="105"/>
      <c r="AE1438" s="91" t="n">
        <v>0.48</v>
      </c>
      <c r="AF1438" s="79" t="n">
        <f aca="false">N1438*$AI$23/$AI$1430</f>
        <v>155950.641509434</v>
      </c>
      <c r="AG1438" s="79" t="n">
        <f aca="false">O1438*$AI$23/$AI$1430</f>
        <v>173278.490566038</v>
      </c>
      <c r="AH1438" s="1" t="str">
        <f aca="false">IF(AC1436="But Not Over",Y1433,"")</f>
        <v/>
      </c>
      <c r="AI1438" s="81" t="str">
        <f aca="false">IF(AC1436="But Not Over",VLOOKUP(AH1438,'CPI Data'!$A$19:$N$117,14),"")</f>
        <v/>
      </c>
    </row>
    <row r="1439" customFormat="false" ht="12" hidden="false" customHeight="false" outlineLevel="0" collapsed="false">
      <c r="A1439" s="91"/>
      <c r="B1439" s="95"/>
      <c r="C1439" s="95"/>
      <c r="D1439" s="95"/>
      <c r="E1439" s="91" t="n">
        <v>0.62</v>
      </c>
      <c r="F1439" s="95" t="n">
        <v>20000</v>
      </c>
      <c r="G1439" s="95" t="n">
        <v>22000</v>
      </c>
      <c r="H1439" s="102"/>
      <c r="I1439" s="91"/>
      <c r="J1439" s="95"/>
      <c r="K1439" s="95"/>
      <c r="L1439" s="104"/>
      <c r="M1439" s="91" t="n">
        <v>0.52</v>
      </c>
      <c r="N1439" s="95" t="n">
        <v>20000</v>
      </c>
      <c r="O1439" s="95" t="n">
        <v>22000</v>
      </c>
      <c r="S1439" s="91"/>
      <c r="T1439" s="79"/>
      <c r="U1439" s="79"/>
      <c r="V1439" s="84"/>
      <c r="W1439" s="91" t="n">
        <v>0.62</v>
      </c>
      <c r="X1439" s="79" t="n">
        <f aca="false">F1439*$AI$23/$AI$1430</f>
        <v>173278.490566038</v>
      </c>
      <c r="Y1439" s="79" t="n">
        <f aca="false">G1439*$AI$23/$AI$1430</f>
        <v>190606.339622642</v>
      </c>
      <c r="Z1439" s="80"/>
      <c r="AA1439" s="91"/>
      <c r="AB1439" s="79"/>
      <c r="AC1439" s="79"/>
      <c r="AD1439" s="105"/>
      <c r="AE1439" s="91" t="n">
        <v>0.52</v>
      </c>
      <c r="AF1439" s="79" t="n">
        <f aca="false">N1439*$AI$23/$AI$1430</f>
        <v>173278.490566038</v>
      </c>
      <c r="AG1439" s="79" t="n">
        <f aca="false">O1439*$AI$23/$AI$1430</f>
        <v>190606.339622642</v>
      </c>
      <c r="AH1439" s="1" t="str">
        <f aca="false">IF(AC1437="But Not Over",Y1434,"")</f>
        <v/>
      </c>
      <c r="AI1439" s="81" t="str">
        <f aca="false">IF(AC1437="But Not Over",VLOOKUP(AH1439,'CPI Data'!$A$19:$N$117,14),"")</f>
        <v/>
      </c>
    </row>
    <row r="1440" customFormat="false" ht="12" hidden="false" customHeight="false" outlineLevel="0" collapsed="false">
      <c r="A1440" s="91"/>
      <c r="B1440" s="95"/>
      <c r="C1440" s="95"/>
      <c r="D1440" s="95"/>
      <c r="E1440" s="91" t="n">
        <v>0.66</v>
      </c>
      <c r="F1440" s="95" t="n">
        <v>22000</v>
      </c>
      <c r="G1440" s="95" t="n">
        <v>26000</v>
      </c>
      <c r="H1440" s="102"/>
      <c r="I1440" s="91"/>
      <c r="J1440" s="95"/>
      <c r="K1440" s="95"/>
      <c r="L1440" s="104"/>
      <c r="M1440" s="91" t="n">
        <v>0.54</v>
      </c>
      <c r="N1440" s="95" t="n">
        <v>22000</v>
      </c>
      <c r="O1440" s="95" t="n">
        <v>24000</v>
      </c>
      <c r="S1440" s="91"/>
      <c r="T1440" s="79"/>
      <c r="U1440" s="79"/>
      <c r="V1440" s="84"/>
      <c r="W1440" s="91" t="n">
        <v>0.66</v>
      </c>
      <c r="X1440" s="79" t="n">
        <f aca="false">F1440*$AI$23/$AI$1430</f>
        <v>190606.339622642</v>
      </c>
      <c r="Y1440" s="79" t="n">
        <f aca="false">G1440*$AI$23/$AI$1430</f>
        <v>225262.037735849</v>
      </c>
      <c r="Z1440" s="80"/>
      <c r="AA1440" s="91"/>
      <c r="AB1440" s="79"/>
      <c r="AC1440" s="79"/>
      <c r="AD1440" s="105"/>
      <c r="AE1440" s="91" t="n">
        <v>0.54</v>
      </c>
      <c r="AF1440" s="79" t="n">
        <f aca="false">N1440*$AI$23/$AI$1430</f>
        <v>190606.339622642</v>
      </c>
      <c r="AG1440" s="79" t="n">
        <f aca="false">O1440*$AI$23/$AI$1430</f>
        <v>207934.188679245</v>
      </c>
      <c r="AH1440" s="1" t="str">
        <f aca="false">IF(AC1438="But Not Over",Y1435,"")</f>
        <v/>
      </c>
      <c r="AI1440" s="81" t="str">
        <f aca="false">IF(AC1438="But Not Over",VLOOKUP(AH1440,'CPI Data'!$A$19:$N$117,14),"")</f>
        <v/>
      </c>
    </row>
    <row r="1441" customFormat="false" ht="12" hidden="false" customHeight="false" outlineLevel="0" collapsed="false">
      <c r="A1441" s="91"/>
      <c r="B1441" s="95"/>
      <c r="C1441" s="92"/>
      <c r="D1441" s="92"/>
      <c r="E1441" s="91" t="n">
        <v>0.67</v>
      </c>
      <c r="F1441" s="95" t="n">
        <v>26000</v>
      </c>
      <c r="G1441" s="92" t="n">
        <v>32000</v>
      </c>
      <c r="H1441" s="102"/>
      <c r="I1441" s="91"/>
      <c r="J1441" s="95"/>
      <c r="K1441" s="92"/>
      <c r="L1441" s="103"/>
      <c r="M1441" s="91" t="n">
        <v>0.57</v>
      </c>
      <c r="N1441" s="95" t="n">
        <v>24000</v>
      </c>
      <c r="O1441" s="95" t="n">
        <v>28000</v>
      </c>
      <c r="S1441" s="91"/>
      <c r="T1441" s="79"/>
      <c r="W1441" s="91" t="n">
        <v>0.67</v>
      </c>
      <c r="X1441" s="79" t="n">
        <f aca="false">F1441*$AI$23/$AI$1430</f>
        <v>225262.037735849</v>
      </c>
      <c r="Y1441" s="79" t="n">
        <f aca="false">G1441*$AI$23/$AI$1430</f>
        <v>277245.58490566</v>
      </c>
      <c r="Z1441" s="80"/>
      <c r="AA1441" s="91"/>
      <c r="AB1441" s="79"/>
      <c r="AD1441" s="98"/>
      <c r="AE1441" s="91" t="n">
        <v>0.57</v>
      </c>
      <c r="AF1441" s="79" t="n">
        <f aca="false">N1441*$AI$23/$AI$1430</f>
        <v>207934.188679245</v>
      </c>
      <c r="AG1441" s="79" t="n">
        <f aca="false">O1441*$AI$23/$AI$1430</f>
        <v>242589.886792453</v>
      </c>
      <c r="AH1441" s="1" t="str">
        <f aca="false">IF(AC1439="But Not Over",Y1436,"")</f>
        <v/>
      </c>
      <c r="AI1441" s="81" t="str">
        <f aca="false">IF(AC1439="But Not Over",VLOOKUP(AH1441,'CPI Data'!$A$19:$N$117,14),"")</f>
        <v/>
      </c>
    </row>
    <row r="1442" customFormat="false" ht="12" hidden="false" customHeight="false" outlineLevel="0" collapsed="false">
      <c r="A1442" s="91"/>
      <c r="B1442" s="92"/>
      <c r="C1442" s="92"/>
      <c r="D1442" s="92"/>
      <c r="E1442" s="91" t="n">
        <v>0.68</v>
      </c>
      <c r="F1442" s="92" t="n">
        <v>32000</v>
      </c>
      <c r="G1442" s="92" t="n">
        <v>38000</v>
      </c>
      <c r="H1442" s="102"/>
      <c r="I1442" s="91"/>
      <c r="J1442" s="92"/>
      <c r="K1442" s="92"/>
      <c r="L1442" s="103"/>
      <c r="M1442" s="91" t="n">
        <v>0.6</v>
      </c>
      <c r="N1442" s="95" t="n">
        <v>28000</v>
      </c>
      <c r="O1442" s="92" t="n">
        <v>32000</v>
      </c>
      <c r="S1442" s="91"/>
      <c r="W1442" s="91" t="n">
        <v>0.68</v>
      </c>
      <c r="X1442" s="79" t="n">
        <f aca="false">F1442*$AI$23/$AI$1430</f>
        <v>277245.58490566</v>
      </c>
      <c r="Y1442" s="79" t="n">
        <f aca="false">G1442*$AI$23/$AI$1430</f>
        <v>329229.132075472</v>
      </c>
      <c r="Z1442" s="80"/>
      <c r="AA1442" s="91"/>
      <c r="AD1442" s="98"/>
      <c r="AE1442" s="91" t="n">
        <v>0.6</v>
      </c>
      <c r="AF1442" s="79" t="n">
        <f aca="false">N1442*$AI$23/$AI$1430</f>
        <v>242589.886792453</v>
      </c>
      <c r="AG1442" s="79" t="n">
        <f aca="false">O1442*$AI$23/$AI$1430</f>
        <v>277245.58490566</v>
      </c>
      <c r="AH1442" s="1" t="str">
        <f aca="false">IF(AC1440="But Not Over",Y1437,"")</f>
        <v/>
      </c>
      <c r="AI1442" s="81" t="str">
        <f aca="false">IF(AC1440="But Not Over",VLOOKUP(AH1442,'CPI Data'!$A$19:$N$117,14),"")</f>
        <v/>
      </c>
    </row>
    <row r="1443" customFormat="false" ht="12" hidden="false" customHeight="false" outlineLevel="0" collapsed="false">
      <c r="A1443" s="91"/>
      <c r="B1443" s="92"/>
      <c r="C1443" s="92"/>
      <c r="D1443" s="92"/>
      <c r="E1443" s="91" t="n">
        <v>0.72</v>
      </c>
      <c r="F1443" s="92" t="n">
        <v>38000</v>
      </c>
      <c r="G1443" s="92" t="n">
        <v>44000</v>
      </c>
      <c r="H1443" s="102"/>
      <c r="I1443" s="91"/>
      <c r="J1443" s="92"/>
      <c r="K1443" s="92"/>
      <c r="L1443" s="103"/>
      <c r="M1443" s="91" t="n">
        <v>0.63</v>
      </c>
      <c r="N1443" s="92" t="n">
        <v>32000</v>
      </c>
      <c r="O1443" s="92" t="n">
        <v>38000</v>
      </c>
      <c r="S1443" s="91"/>
      <c r="W1443" s="91" t="n">
        <v>0.72</v>
      </c>
      <c r="X1443" s="79" t="n">
        <f aca="false">F1443*$AI$23/$AI$1430</f>
        <v>329229.132075472</v>
      </c>
      <c r="Y1443" s="79" t="n">
        <f aca="false">G1443*$AI$23/$AI$1430</f>
        <v>381212.679245283</v>
      </c>
      <c r="Z1443" s="80"/>
      <c r="AA1443" s="91"/>
      <c r="AD1443" s="98"/>
      <c r="AE1443" s="91" t="n">
        <v>0.63</v>
      </c>
      <c r="AF1443" s="79" t="n">
        <f aca="false">N1443*$AI$23/$AI$1430</f>
        <v>277245.58490566</v>
      </c>
      <c r="AG1443" s="79" t="n">
        <f aca="false">O1443*$AI$23/$AI$1430</f>
        <v>329229.132075472</v>
      </c>
      <c r="AH1443" s="1" t="str">
        <f aca="false">IF(AC1441="But Not Over",Y1438,"")</f>
        <v/>
      </c>
      <c r="AI1443" s="81" t="str">
        <f aca="false">IF(AC1441="But Not Over",VLOOKUP(AH1443,'CPI Data'!$A$19:$N$117,14),"")</f>
        <v/>
      </c>
    </row>
    <row r="1444" customFormat="false" ht="12" hidden="false" customHeight="false" outlineLevel="0" collapsed="false">
      <c r="A1444" s="91"/>
      <c r="B1444" s="92"/>
      <c r="C1444" s="92"/>
      <c r="D1444" s="95"/>
      <c r="E1444" s="91" t="n">
        <v>0.75</v>
      </c>
      <c r="F1444" s="92" t="n">
        <v>44000</v>
      </c>
      <c r="G1444" s="92" t="n">
        <v>50000</v>
      </c>
      <c r="H1444" s="102"/>
      <c r="I1444" s="91"/>
      <c r="J1444" s="92"/>
      <c r="K1444" s="92"/>
      <c r="L1444" s="104"/>
      <c r="M1444" s="91" t="n">
        <v>0.66</v>
      </c>
      <c r="N1444" s="92" t="n">
        <v>38000</v>
      </c>
      <c r="O1444" s="92" t="n">
        <v>44000</v>
      </c>
      <c r="S1444" s="91"/>
      <c r="V1444" s="84"/>
      <c r="W1444" s="91" t="n">
        <v>0.75</v>
      </c>
      <c r="X1444" s="79" t="n">
        <f aca="false">F1444*$AI$23/$AI$1430</f>
        <v>381212.679245283</v>
      </c>
      <c r="Y1444" s="79" t="n">
        <f aca="false">G1444*$AI$23/$AI$1430</f>
        <v>433196.226415094</v>
      </c>
      <c r="Z1444" s="80"/>
      <c r="AA1444" s="91"/>
      <c r="AD1444" s="105"/>
      <c r="AE1444" s="91" t="n">
        <v>0.66</v>
      </c>
      <c r="AF1444" s="79" t="n">
        <f aca="false">N1444*$AI$23/$AI$1430</f>
        <v>329229.132075472</v>
      </c>
      <c r="AG1444" s="79" t="n">
        <f aca="false">O1444*$AI$23/$AI$1430</f>
        <v>381212.679245283</v>
      </c>
      <c r="AH1444" s="1" t="str">
        <f aca="false">IF(AC1442="But Not Over",Y1439,"")</f>
        <v/>
      </c>
      <c r="AI1444" s="81" t="str">
        <f aca="false">IF(AC1442="But Not Over",VLOOKUP(AH1444,'CPI Data'!$A$19:$N$117,14),"")</f>
        <v/>
      </c>
    </row>
    <row r="1445" customFormat="false" ht="12" hidden="false" customHeight="false" outlineLevel="0" collapsed="false">
      <c r="A1445" s="91"/>
      <c r="B1445" s="92"/>
      <c r="C1445" s="92"/>
      <c r="E1445" s="91" t="n">
        <v>0.77</v>
      </c>
      <c r="F1445" s="92" t="n">
        <v>50000</v>
      </c>
      <c r="G1445" s="92" t="n">
        <v>60000</v>
      </c>
      <c r="H1445" s="64"/>
      <c r="I1445" s="91"/>
      <c r="J1445" s="92"/>
      <c r="K1445" s="92"/>
      <c r="L1445" s="97"/>
      <c r="M1445" s="91" t="n">
        <v>0.71</v>
      </c>
      <c r="N1445" s="92" t="n">
        <v>44000</v>
      </c>
      <c r="O1445" s="92" t="n">
        <v>50000</v>
      </c>
      <c r="S1445" s="91"/>
      <c r="W1445" s="91" t="n">
        <v>0.77</v>
      </c>
      <c r="X1445" s="79" t="n">
        <f aca="false">F1445*$AI$23/$AI$1430</f>
        <v>433196.226415094</v>
      </c>
      <c r="Y1445" s="79" t="n">
        <f aca="false">G1445*$AI$23/$AI$1430</f>
        <v>519835.471698113</v>
      </c>
      <c r="Z1445" s="80"/>
      <c r="AA1445" s="91"/>
      <c r="AD1445" s="98"/>
      <c r="AE1445" s="91" t="n">
        <v>0.71</v>
      </c>
      <c r="AF1445" s="79" t="n">
        <f aca="false">N1445*$AI$23/$AI$1430</f>
        <v>381212.679245283</v>
      </c>
      <c r="AG1445" s="79" t="n">
        <f aca="false">O1445*$AI$23/$AI$1430</f>
        <v>433196.226415094</v>
      </c>
      <c r="AH1445" s="1" t="str">
        <f aca="false">IF(AC1443="But Not Over",Y1440,"")</f>
        <v/>
      </c>
      <c r="AI1445" s="81" t="str">
        <f aca="false">IF(AC1443="But Not Over",VLOOKUP(AH1445,'CPI Data'!$A$19:$N$117,14),"")</f>
        <v/>
      </c>
    </row>
    <row r="1446" customFormat="false" ht="12" hidden="false" customHeight="false" outlineLevel="0" collapsed="false">
      <c r="A1446" s="91"/>
      <c r="B1446" s="92"/>
      <c r="C1446" s="92"/>
      <c r="E1446" s="91" t="n">
        <v>0.8</v>
      </c>
      <c r="F1446" s="92" t="n">
        <v>60000</v>
      </c>
      <c r="G1446" s="92" t="n">
        <v>70000</v>
      </c>
      <c r="H1446" s="64"/>
      <c r="I1446" s="91"/>
      <c r="J1446" s="92"/>
      <c r="K1446" s="92"/>
      <c r="L1446" s="97"/>
      <c r="M1446" s="91" t="n">
        <v>0.72</v>
      </c>
      <c r="N1446" s="92" t="n">
        <v>50000</v>
      </c>
      <c r="O1446" s="92" t="n">
        <v>60000</v>
      </c>
      <c r="S1446" s="91"/>
      <c r="W1446" s="91" t="n">
        <v>0.8</v>
      </c>
      <c r="X1446" s="79" t="n">
        <f aca="false">F1446*$AI$23/$AI$1430</f>
        <v>519835.471698113</v>
      </c>
      <c r="Y1446" s="79" t="n">
        <f aca="false">G1446*$AI$23/$AI$1430</f>
        <v>606474.716981132</v>
      </c>
      <c r="Z1446" s="80"/>
      <c r="AA1446" s="91"/>
      <c r="AD1446" s="98"/>
      <c r="AE1446" s="91" t="n">
        <v>0.72</v>
      </c>
      <c r="AF1446" s="79" t="n">
        <f aca="false">N1446*$AI$23/$AI$1430</f>
        <v>433196.226415094</v>
      </c>
      <c r="AG1446" s="79" t="n">
        <f aca="false">O1446*$AI$23/$AI$1430</f>
        <v>519835.471698113</v>
      </c>
      <c r="AH1446" s="1" t="str">
        <f aca="false">IF(AC1444="But Not Over",Y1441,"")</f>
        <v/>
      </c>
      <c r="AI1446" s="81" t="str">
        <f aca="false">IF(AC1444="But Not Over",VLOOKUP(AH1446,'CPI Data'!$A$19:$N$117,14),"")</f>
        <v/>
      </c>
    </row>
    <row r="1447" customFormat="false" ht="12" hidden="false" customHeight="false" outlineLevel="0" collapsed="false">
      <c r="A1447" s="91"/>
      <c r="B1447" s="92"/>
      <c r="C1447" s="92"/>
      <c r="E1447" s="91" t="n">
        <v>0.83</v>
      </c>
      <c r="F1447" s="92" t="n">
        <v>70000</v>
      </c>
      <c r="G1447" s="92" t="n">
        <v>80000</v>
      </c>
      <c r="H1447" s="64"/>
      <c r="I1447" s="91"/>
      <c r="J1447" s="92"/>
      <c r="K1447" s="92"/>
      <c r="L1447" s="97"/>
      <c r="M1447" s="91" t="n">
        <v>0.73</v>
      </c>
      <c r="N1447" s="92" t="n">
        <v>60000</v>
      </c>
      <c r="O1447" s="92" t="n">
        <v>70000</v>
      </c>
      <c r="S1447" s="91"/>
      <c r="W1447" s="91" t="n">
        <v>0.83</v>
      </c>
      <c r="X1447" s="79" t="n">
        <f aca="false">F1447*$AI$23/$AI$1430</f>
        <v>606474.716981132</v>
      </c>
      <c r="Y1447" s="79" t="n">
        <f aca="false">G1447*$AI$23/$AI$1430</f>
        <v>693113.962264151</v>
      </c>
      <c r="Z1447" s="80"/>
      <c r="AA1447" s="91"/>
      <c r="AD1447" s="98"/>
      <c r="AE1447" s="91" t="n">
        <v>0.73</v>
      </c>
      <c r="AF1447" s="79" t="n">
        <f aca="false">N1447*$AI$23/$AI$1430</f>
        <v>519835.471698113</v>
      </c>
      <c r="AG1447" s="79" t="n">
        <f aca="false">O1447*$AI$23/$AI$1430</f>
        <v>606474.716981132</v>
      </c>
      <c r="AH1447" s="1" t="str">
        <f aca="false">IF(AC1445="But Not Over",Y1442,"")</f>
        <v/>
      </c>
      <c r="AI1447" s="81" t="str">
        <f aca="false">IF(AC1445="But Not Over",VLOOKUP(AH1447,'CPI Data'!$A$19:$N$117,14),"")</f>
        <v/>
      </c>
    </row>
    <row r="1448" customFormat="false" ht="12" hidden="false" customHeight="false" outlineLevel="0" collapsed="false">
      <c r="A1448" s="91"/>
      <c r="B1448" s="92"/>
      <c r="C1448" s="92"/>
      <c r="E1448" s="91" t="n">
        <v>0.85</v>
      </c>
      <c r="F1448" s="92" t="n">
        <v>80000</v>
      </c>
      <c r="G1448" s="92" t="n">
        <v>90000</v>
      </c>
      <c r="H1448" s="64"/>
      <c r="I1448" s="91"/>
      <c r="J1448" s="92"/>
      <c r="K1448" s="92"/>
      <c r="L1448" s="97"/>
      <c r="M1448" s="91" t="n">
        <v>0.77</v>
      </c>
      <c r="N1448" s="92" t="n">
        <v>70000</v>
      </c>
      <c r="O1448" s="92" t="n">
        <v>80000</v>
      </c>
      <c r="S1448" s="91"/>
      <c r="W1448" s="91" t="n">
        <v>0.85</v>
      </c>
      <c r="X1448" s="79" t="n">
        <f aca="false">F1448*$AI$23/$AI$1430</f>
        <v>693113.962264151</v>
      </c>
      <c r="Y1448" s="79" t="n">
        <f aca="false">G1448*$AI$23/$AI$1430</f>
        <v>779753.20754717</v>
      </c>
      <c r="Z1448" s="80"/>
      <c r="AA1448" s="91"/>
      <c r="AD1448" s="98"/>
      <c r="AE1448" s="91" t="n">
        <v>0.77</v>
      </c>
      <c r="AF1448" s="79" t="n">
        <f aca="false">N1448*$AI$23/$AI$1430</f>
        <v>606474.716981132</v>
      </c>
      <c r="AG1448" s="79" t="n">
        <f aca="false">O1448*$AI$23/$AI$1430</f>
        <v>693113.962264151</v>
      </c>
      <c r="AH1448" s="1" t="str">
        <f aca="false">IF(AC1446="But Not Over",Y1443,"")</f>
        <v/>
      </c>
      <c r="AI1448" s="81" t="str">
        <f aca="false">IF(AC1446="But Not Over",VLOOKUP(AH1448,'CPI Data'!$A$19:$N$117,14),"")</f>
        <v/>
      </c>
    </row>
    <row r="1449" customFormat="false" ht="12" hidden="false" customHeight="false" outlineLevel="0" collapsed="false">
      <c r="A1449" s="91"/>
      <c r="B1449" s="92"/>
      <c r="C1449" s="92"/>
      <c r="E1449" s="91" t="n">
        <v>0.88</v>
      </c>
      <c r="F1449" s="92" t="n">
        <v>90000</v>
      </c>
      <c r="G1449" s="92" t="n">
        <v>100000</v>
      </c>
      <c r="H1449" s="64"/>
      <c r="I1449" s="91"/>
      <c r="J1449" s="92"/>
      <c r="K1449" s="92"/>
      <c r="L1449" s="97"/>
      <c r="M1449" s="91" t="n">
        <v>0.79</v>
      </c>
      <c r="N1449" s="92" t="n">
        <v>80000</v>
      </c>
      <c r="O1449" s="92" t="n">
        <v>90000</v>
      </c>
      <c r="S1449" s="91"/>
      <c r="W1449" s="91" t="n">
        <v>0.88</v>
      </c>
      <c r="X1449" s="79" t="n">
        <f aca="false">F1449*$AI$23/$AI$1430</f>
        <v>779753.20754717</v>
      </c>
      <c r="Y1449" s="79" t="n">
        <f aca="false">G1449*$AI$23/$AI$1430</f>
        <v>866392.452830189</v>
      </c>
      <c r="Z1449" s="80"/>
      <c r="AA1449" s="91"/>
      <c r="AD1449" s="98"/>
      <c r="AE1449" s="91" t="n">
        <v>0.79</v>
      </c>
      <c r="AF1449" s="79" t="n">
        <f aca="false">N1449*$AI$23/$AI$1430</f>
        <v>693113.962264151</v>
      </c>
      <c r="AG1449" s="79" t="n">
        <f aca="false">O1449*$AI$23/$AI$1430</f>
        <v>779753.20754717</v>
      </c>
      <c r="AH1449" s="1" t="str">
        <f aca="false">IF(AC1447="But Not Over",Y1444,"")</f>
        <v/>
      </c>
      <c r="AI1449" s="81" t="str">
        <f aca="false">IF(AC1447="But Not Over",VLOOKUP(AH1449,'CPI Data'!$A$19:$N$117,14),"")</f>
        <v/>
      </c>
    </row>
    <row r="1450" customFormat="false" ht="12" hidden="false" customHeight="false" outlineLevel="0" collapsed="false">
      <c r="A1450" s="91"/>
      <c r="B1450" s="92"/>
      <c r="C1450" s="92"/>
      <c r="E1450" s="91" t="n">
        <v>0.9</v>
      </c>
      <c r="F1450" s="92" t="n">
        <v>100000</v>
      </c>
      <c r="G1450" s="92" t="n">
        <v>150000</v>
      </c>
      <c r="H1450" s="64"/>
      <c r="I1450" s="91"/>
      <c r="J1450" s="92"/>
      <c r="K1450" s="92"/>
      <c r="L1450" s="97"/>
      <c r="M1450" s="91" t="n">
        <v>0.81</v>
      </c>
      <c r="N1450" s="92" t="n">
        <v>90000</v>
      </c>
      <c r="O1450" s="92" t="n">
        <v>100000</v>
      </c>
      <c r="S1450" s="91"/>
      <c r="W1450" s="91" t="n">
        <v>0.9</v>
      </c>
      <c r="X1450" s="79" t="n">
        <f aca="false">F1450*$AI$23/$AI$1430</f>
        <v>866392.452830189</v>
      </c>
      <c r="Y1450" s="79" t="n">
        <f aca="false">G1450*$AI$23/$AI$1430</f>
        <v>1299588.67924528</v>
      </c>
      <c r="Z1450" s="80"/>
      <c r="AA1450" s="91"/>
      <c r="AD1450" s="98"/>
      <c r="AE1450" s="91" t="n">
        <v>0.81</v>
      </c>
      <c r="AF1450" s="79" t="n">
        <f aca="false">N1450*$AI$23/$AI$1430</f>
        <v>779753.20754717</v>
      </c>
      <c r="AG1450" s="79" t="n">
        <f aca="false">O1450*$AI$23/$AI$1430</f>
        <v>866392.452830189</v>
      </c>
      <c r="AH1450" s="1" t="str">
        <f aca="false">IF(AC1448="But Not Over",Y1445,"")</f>
        <v/>
      </c>
      <c r="AI1450" s="81" t="str">
        <f aca="false">IF(AC1448="But Not Over",VLOOKUP(AH1450,'CPI Data'!$A$19:$N$117,14),"")</f>
        <v/>
      </c>
    </row>
    <row r="1451" customFormat="false" ht="12" hidden="false" customHeight="false" outlineLevel="0" collapsed="false">
      <c r="A1451" s="91"/>
      <c r="B1451" s="92"/>
      <c r="C1451" s="92"/>
      <c r="E1451" s="91" t="n">
        <v>0.91</v>
      </c>
      <c r="F1451" s="92" t="n">
        <v>150000</v>
      </c>
      <c r="G1451" s="92" t="n">
        <v>200000</v>
      </c>
      <c r="H1451" s="64"/>
      <c r="I1451" s="91"/>
      <c r="J1451" s="92"/>
      <c r="K1451" s="92"/>
      <c r="L1451" s="97"/>
      <c r="M1451" s="91" t="n">
        <v>0.85</v>
      </c>
      <c r="N1451" s="92" t="n">
        <v>100000</v>
      </c>
      <c r="O1451" s="92" t="n">
        <v>150000</v>
      </c>
      <c r="S1451" s="91"/>
      <c r="W1451" s="91" t="n">
        <v>0.91</v>
      </c>
      <c r="X1451" s="79" t="n">
        <f aca="false">F1451*$AI$23/$AI$1430</f>
        <v>1299588.67924528</v>
      </c>
      <c r="Y1451" s="79" t="n">
        <f aca="false">G1451*$AI$23/$AI$1430</f>
        <v>1732784.90566038</v>
      </c>
      <c r="Z1451" s="80"/>
      <c r="AA1451" s="91"/>
      <c r="AD1451" s="98"/>
      <c r="AE1451" s="91" t="n">
        <v>0.85</v>
      </c>
      <c r="AF1451" s="79" t="n">
        <f aca="false">N1451*$AI$23/$AI$1430</f>
        <v>866392.452830189</v>
      </c>
      <c r="AG1451" s="79" t="n">
        <f aca="false">O1451*$AI$23/$AI$1430</f>
        <v>1299588.67924528</v>
      </c>
      <c r="AH1451" s="1" t="str">
        <f aca="false">IF(AC1449="But Not Over",Y1446,"")</f>
        <v/>
      </c>
      <c r="AI1451" s="81" t="str">
        <f aca="false">IF(AC1449="But Not Over",VLOOKUP(AH1451,'CPI Data'!$A$19:$N$117,14),"")</f>
        <v/>
      </c>
    </row>
    <row r="1452" customFormat="false" ht="12" hidden="false" customHeight="false" outlineLevel="0" collapsed="false">
      <c r="A1452" s="91"/>
      <c r="B1452" s="92"/>
      <c r="C1452" s="95"/>
      <c r="E1452" s="91" t="n">
        <v>0.92</v>
      </c>
      <c r="F1452" s="92" t="n">
        <v>200000</v>
      </c>
      <c r="G1452" s="95" t="s">
        <v>18</v>
      </c>
      <c r="H1452" s="64"/>
      <c r="I1452" s="64"/>
      <c r="J1452" s="92"/>
      <c r="K1452" s="92"/>
      <c r="L1452" s="97"/>
      <c r="M1452" s="91" t="n">
        <v>0.88</v>
      </c>
      <c r="N1452" s="92" t="n">
        <v>150000</v>
      </c>
      <c r="O1452" s="92" t="n">
        <v>200000</v>
      </c>
      <c r="S1452" s="91"/>
      <c r="U1452" s="79"/>
      <c r="W1452" s="91" t="n">
        <v>0.92</v>
      </c>
      <c r="X1452" s="79" t="n">
        <f aca="false">F1452*$AI$23/$AI$1430</f>
        <v>1732784.90566038</v>
      </c>
      <c r="Y1452" s="79" t="s">
        <v>18</v>
      </c>
      <c r="Z1452" s="80"/>
      <c r="AA1452" s="64"/>
      <c r="AD1452" s="98"/>
      <c r="AE1452" s="91" t="n">
        <v>0.88</v>
      </c>
      <c r="AF1452" s="125" t="n">
        <f aca="false">N1452*$AI$23/$AI$1430</f>
        <v>1299588.67924528</v>
      </c>
      <c r="AG1452" s="79" t="n">
        <f aca="false">O1452*$AI$23/$AI$1430</f>
        <v>1732784.90566038</v>
      </c>
      <c r="AH1452" s="1" t="str">
        <f aca="false">IF(AC1450="But Not Over",Y1447,"")</f>
        <v/>
      </c>
      <c r="AI1452" s="81" t="str">
        <f aca="false">IF(AC1450="But Not Over",VLOOKUP(AH1452,'CPI Data'!$A$19:$N$117,14),"")</f>
        <v/>
      </c>
    </row>
    <row r="1453" customFormat="false" ht="12" hidden="false" customHeight="false" outlineLevel="0" collapsed="false">
      <c r="A1453" s="91"/>
      <c r="B1453" s="92"/>
      <c r="C1453" s="92"/>
      <c r="E1453" s="91"/>
      <c r="F1453" s="92"/>
      <c r="G1453" s="92"/>
      <c r="H1453" s="64"/>
      <c r="I1453" s="64"/>
      <c r="J1453" s="92"/>
      <c r="K1453" s="92"/>
      <c r="L1453" s="97"/>
      <c r="M1453" s="91" t="n">
        <v>0.91</v>
      </c>
      <c r="N1453" s="92" t="n">
        <v>200000</v>
      </c>
      <c r="O1453" s="92" t="n">
        <v>300000</v>
      </c>
      <c r="S1453" s="91"/>
      <c r="W1453" s="91"/>
      <c r="Z1453" s="80"/>
      <c r="AA1453" s="64"/>
      <c r="AD1453" s="98"/>
      <c r="AE1453" s="91" t="n">
        <v>0.91</v>
      </c>
      <c r="AF1453" s="125" t="n">
        <f aca="false">N1453*$AI$23/$AI$1430</f>
        <v>1732784.90566038</v>
      </c>
      <c r="AG1453" s="79" t="n">
        <f aca="false">O1453*$AI$23/$AI$1430</f>
        <v>2599177.35849057</v>
      </c>
      <c r="AH1453" s="1" t="str">
        <f aca="false">IF(AC1451="But Not Over",Y1448,"")</f>
        <v/>
      </c>
      <c r="AI1453" s="81" t="str">
        <f aca="false">IF(AC1451="But Not Over",VLOOKUP(AH1453,'CPI Data'!$A$19:$N$117,14),"")</f>
        <v/>
      </c>
    </row>
    <row r="1454" customFormat="false" ht="12" hidden="false" customHeight="false" outlineLevel="0" collapsed="false">
      <c r="A1454" s="91"/>
      <c r="B1454" s="92"/>
      <c r="C1454" s="95"/>
      <c r="E1454" s="64"/>
      <c r="H1454" s="64"/>
      <c r="I1454" s="91"/>
      <c r="J1454" s="92"/>
      <c r="K1454" s="95"/>
      <c r="L1454" s="97"/>
      <c r="M1454" s="91" t="n">
        <v>0.92</v>
      </c>
      <c r="N1454" s="92" t="n">
        <v>300000</v>
      </c>
      <c r="O1454" s="95" t="s">
        <v>18</v>
      </c>
      <c r="S1454" s="91"/>
      <c r="U1454" s="79"/>
      <c r="W1454" s="64"/>
      <c r="Z1454" s="80"/>
      <c r="AA1454" s="91"/>
      <c r="AC1454" s="79"/>
      <c r="AD1454" s="98"/>
      <c r="AE1454" s="91" t="n">
        <v>0.92</v>
      </c>
      <c r="AF1454" s="125" t="n">
        <f aca="false">N1454*$AI$23/$AI$1430</f>
        <v>2599177.35849057</v>
      </c>
      <c r="AG1454" s="79" t="s">
        <v>18</v>
      </c>
      <c r="AH1454" s="1" t="str">
        <f aca="false">IF(AC1452="But Not Over",Y1449,"")</f>
        <v/>
      </c>
      <c r="AI1454" s="81" t="str">
        <f aca="false">IF(AC1452="But Not Over",VLOOKUP(AH1454,'CPI Data'!$A$19:$N$117,14),"")</f>
        <v/>
      </c>
    </row>
    <row r="1455" s="111" customFormat="true" ht="12" hidden="false" customHeight="true" outlineLevel="0" collapsed="false">
      <c r="A1455" s="130" t="s">
        <v>51</v>
      </c>
      <c r="B1455" s="114"/>
      <c r="C1455" s="115"/>
      <c r="E1455" s="112"/>
      <c r="F1455" s="114"/>
      <c r="G1455" s="115"/>
      <c r="H1455" s="112"/>
      <c r="I1455" s="130"/>
      <c r="J1455" s="114"/>
      <c r="K1455" s="115"/>
      <c r="L1455" s="116"/>
      <c r="M1455" s="113"/>
      <c r="N1455" s="114"/>
      <c r="O1455" s="115"/>
      <c r="S1455" s="130" t="s">
        <v>51</v>
      </c>
      <c r="T1455" s="117"/>
      <c r="U1455" s="120"/>
      <c r="V1455" s="118"/>
      <c r="W1455" s="112"/>
      <c r="X1455" s="117"/>
      <c r="Y1455" s="120"/>
      <c r="Z1455" s="119"/>
      <c r="AA1455" s="130"/>
      <c r="AB1455" s="117"/>
      <c r="AC1455" s="120"/>
      <c r="AD1455" s="121"/>
      <c r="AE1455" s="113"/>
      <c r="AF1455" s="117"/>
      <c r="AG1455" s="120"/>
      <c r="AH1455" s="1" t="str">
        <f aca="false">IF(AC1453="But Not Over",Y1450,"")</f>
        <v/>
      </c>
      <c r="AI1455" s="81" t="str">
        <f aca="false">IF(AC1453="But Not Over",VLOOKUP(AH1455,'CPI Data'!$A$19:$N$117,14),"")</f>
        <v/>
      </c>
    </row>
    <row r="1456" customFormat="false" ht="12" hidden="false" customHeight="false" outlineLevel="0" collapsed="false">
      <c r="A1456" s="64"/>
      <c r="E1456" s="64"/>
      <c r="H1456" s="64"/>
      <c r="I1456" s="64"/>
      <c r="L1456" s="97"/>
      <c r="M1456" s="64"/>
      <c r="S1456" s="64"/>
      <c r="W1456" s="64"/>
      <c r="Z1456" s="80"/>
      <c r="AA1456" s="64"/>
      <c r="AD1456" s="98"/>
      <c r="AE1456" s="64"/>
      <c r="AH1456" s="1" t="str">
        <f aca="false">IF(AC1454="But Not Over",Y1451,"")</f>
        <v/>
      </c>
      <c r="AI1456" s="81" t="str">
        <f aca="false">IF(AC1454="But Not Over",VLOOKUP(AH1456,'CPI Data'!$A$19:$N$117,14),"")</f>
        <v/>
      </c>
    </row>
    <row r="1457" customFormat="false" ht="12.75" hidden="false" customHeight="false" outlineLevel="0" collapsed="false">
      <c r="A1457" s="64"/>
      <c r="B1457" s="74"/>
      <c r="C1457" s="43" t="s">
        <v>7</v>
      </c>
      <c r="E1457" s="64"/>
      <c r="G1457" s="75" t="n">
        <v>1951</v>
      </c>
      <c r="H1457" s="75"/>
      <c r="I1457" s="75"/>
      <c r="J1457" s="74"/>
      <c r="L1457" s="97"/>
      <c r="M1457" s="64"/>
      <c r="N1457" s="74"/>
      <c r="S1457" s="64"/>
      <c r="T1457" s="77"/>
      <c r="U1457" s="69" t="s">
        <v>21</v>
      </c>
      <c r="W1457" s="64"/>
      <c r="Y1457" s="75" t="n">
        <v>1951</v>
      </c>
      <c r="Z1457" s="75"/>
      <c r="AA1457" s="75"/>
      <c r="AB1457" s="46" t="str">
        <f aca="false">CONCATENATE("CPI: ",AI1462)</f>
        <v>CPI: 26</v>
      </c>
      <c r="AD1457" s="98"/>
      <c r="AE1457" s="64"/>
      <c r="AF1457" s="77"/>
      <c r="AH1457" s="1" t="str">
        <f aca="false">IF(AC1455="But Not Over",Y1452,"")</f>
        <v/>
      </c>
      <c r="AI1457" s="81" t="str">
        <f aca="false">IF(AC1455="But Not Over",VLOOKUP(AH1457,'CPI Data'!$A$19:$N$117,14),"")</f>
        <v/>
      </c>
    </row>
    <row r="1458" customFormat="false" ht="12" hidden="false" customHeight="false" outlineLevel="0" collapsed="false">
      <c r="A1458" s="49"/>
      <c r="B1458" s="49" t="s">
        <v>8</v>
      </c>
      <c r="C1458" s="50"/>
      <c r="D1458" s="50"/>
      <c r="E1458" s="49"/>
      <c r="F1458" s="49" t="s">
        <v>9</v>
      </c>
      <c r="G1458" s="50"/>
      <c r="H1458" s="49"/>
      <c r="I1458" s="49"/>
      <c r="J1458" s="49" t="s">
        <v>10</v>
      </c>
      <c r="K1458" s="48"/>
      <c r="L1458" s="48"/>
      <c r="M1458" s="48"/>
      <c r="N1458" s="49" t="s">
        <v>11</v>
      </c>
      <c r="O1458" s="50"/>
      <c r="S1458" s="49"/>
      <c r="T1458" s="51" t="s">
        <v>8</v>
      </c>
      <c r="U1458" s="99"/>
      <c r="V1458" s="53"/>
      <c r="W1458" s="49"/>
      <c r="X1458" s="51" t="s">
        <v>9</v>
      </c>
      <c r="Y1458" s="99"/>
      <c r="Z1458" s="54"/>
      <c r="AA1458" s="49"/>
      <c r="AB1458" s="51" t="s">
        <v>10</v>
      </c>
      <c r="AC1458" s="52"/>
      <c r="AD1458" s="55"/>
      <c r="AE1458" s="48"/>
      <c r="AF1458" s="51" t="s">
        <v>11</v>
      </c>
      <c r="AG1458" s="99"/>
      <c r="AH1458" s="1" t="str">
        <f aca="false">IF(AC1456="But Not Over",Y1453,"")</f>
        <v/>
      </c>
      <c r="AI1458" s="81" t="str">
        <f aca="false">IF(AC1456="But Not Over",VLOOKUP(AH1458,'CPI Data'!$A$19:$N$117,14),"")</f>
        <v/>
      </c>
    </row>
    <row r="1459" customFormat="false" ht="12" hidden="false" customHeight="false" outlineLevel="0" collapsed="false">
      <c r="A1459" s="56" t="s">
        <v>12</v>
      </c>
      <c r="B1459" s="57" t="s">
        <v>13</v>
      </c>
      <c r="C1459" s="57"/>
      <c r="D1459" s="100"/>
      <c r="E1459" s="56" t="s">
        <v>12</v>
      </c>
      <c r="F1459" s="57" t="s">
        <v>13</v>
      </c>
      <c r="G1459" s="57"/>
      <c r="H1459" s="100"/>
      <c r="I1459" s="56" t="s">
        <v>12</v>
      </c>
      <c r="J1459" s="57" t="s">
        <v>13</v>
      </c>
      <c r="K1459" s="57"/>
      <c r="L1459" s="106"/>
      <c r="M1459" s="56" t="s">
        <v>12</v>
      </c>
      <c r="N1459" s="57" t="s">
        <v>13</v>
      </c>
      <c r="O1459" s="57"/>
      <c r="S1459" s="56" t="s">
        <v>12</v>
      </c>
      <c r="T1459" s="58" t="s">
        <v>13</v>
      </c>
      <c r="U1459" s="58"/>
      <c r="V1459" s="101"/>
      <c r="W1459" s="56" t="s">
        <v>12</v>
      </c>
      <c r="X1459" s="58" t="s">
        <v>13</v>
      </c>
      <c r="Y1459" s="58"/>
      <c r="Z1459" s="101"/>
      <c r="AA1459" s="56" t="s">
        <v>12</v>
      </c>
      <c r="AB1459" s="58" t="s">
        <v>13</v>
      </c>
      <c r="AC1459" s="58"/>
      <c r="AD1459" s="107"/>
      <c r="AE1459" s="56" t="s">
        <v>12</v>
      </c>
      <c r="AF1459" s="58" t="s">
        <v>13</v>
      </c>
      <c r="AG1459" s="58"/>
      <c r="AH1459" s="1" t="str">
        <f aca="false">IF(AC1457="But Not Over",Y1454,"")</f>
        <v/>
      </c>
      <c r="AI1459" s="81" t="str">
        <f aca="false">IF(AC1457="But Not Over",VLOOKUP(AH1459,'CPI Data'!$A$19:$N$117,14),"")</f>
        <v/>
      </c>
    </row>
    <row r="1460" customFormat="false" ht="12" hidden="false" customHeight="false" outlineLevel="0" collapsed="false">
      <c r="A1460" s="59" t="s">
        <v>14</v>
      </c>
      <c r="B1460" s="60" t="s">
        <v>15</v>
      </c>
      <c r="C1460" s="60" t="s">
        <v>16</v>
      </c>
      <c r="D1460" s="100"/>
      <c r="E1460" s="59" t="s">
        <v>14</v>
      </c>
      <c r="F1460" s="60" t="s">
        <v>15</v>
      </c>
      <c r="G1460" s="60" t="s">
        <v>16</v>
      </c>
      <c r="H1460" s="100"/>
      <c r="I1460" s="59" t="s">
        <v>14</v>
      </c>
      <c r="J1460" s="60" t="s">
        <v>15</v>
      </c>
      <c r="K1460" s="60" t="s">
        <v>16</v>
      </c>
      <c r="L1460" s="106"/>
      <c r="M1460" s="59" t="s">
        <v>14</v>
      </c>
      <c r="N1460" s="60" t="s">
        <v>15</v>
      </c>
      <c r="O1460" s="60" t="s">
        <v>16</v>
      </c>
      <c r="S1460" s="59" t="s">
        <v>14</v>
      </c>
      <c r="T1460" s="61" t="s">
        <v>15</v>
      </c>
      <c r="U1460" s="61" t="s">
        <v>16</v>
      </c>
      <c r="V1460" s="101"/>
      <c r="W1460" s="59" t="s">
        <v>14</v>
      </c>
      <c r="X1460" s="61" t="s">
        <v>15</v>
      </c>
      <c r="Y1460" s="61" t="s">
        <v>16</v>
      </c>
      <c r="Z1460" s="101"/>
      <c r="AA1460" s="59" t="s">
        <v>14</v>
      </c>
      <c r="AB1460" s="61" t="s">
        <v>15</v>
      </c>
      <c r="AC1460" s="61" t="s">
        <v>16</v>
      </c>
      <c r="AD1460" s="107"/>
      <c r="AE1460" s="59" t="s">
        <v>14</v>
      </c>
      <c r="AF1460" s="61" t="s">
        <v>15</v>
      </c>
      <c r="AG1460" s="61" t="s">
        <v>16</v>
      </c>
      <c r="AH1460" s="1" t="str">
        <f aca="false">IF(AC1458="But Not Over",Y1455,"")</f>
        <v/>
      </c>
      <c r="AI1460" s="81" t="str">
        <f aca="false">IF(AC1458="But Not Over",VLOOKUP(AH1460,'CPI Data'!$A$19:$N$117,14),"")</f>
        <v/>
      </c>
    </row>
    <row r="1461" customFormat="false" ht="12" hidden="false" customHeight="false" outlineLevel="0" collapsed="false">
      <c r="A1461" s="91"/>
      <c r="B1461" s="102"/>
      <c r="C1461" s="95"/>
      <c r="D1461" s="95"/>
      <c r="E1461" s="91" t="n">
        <v>0.204</v>
      </c>
      <c r="F1461" s="95" t="n">
        <v>0</v>
      </c>
      <c r="G1461" s="95" t="n">
        <v>2000</v>
      </c>
      <c r="H1461" s="102"/>
      <c r="I1461" s="91"/>
      <c r="J1461" s="95"/>
      <c r="K1461" s="95"/>
      <c r="L1461" s="104"/>
      <c r="M1461" s="91"/>
      <c r="N1461" s="95"/>
      <c r="O1461" s="95"/>
      <c r="S1461" s="91"/>
      <c r="T1461" s="82"/>
      <c r="U1461" s="79"/>
      <c r="V1461" s="84"/>
      <c r="W1461" s="91" t="n">
        <v>0.204</v>
      </c>
      <c r="X1461" s="79" t="n">
        <f aca="false">F1461*$AI$23/$AI$1462</f>
        <v>0</v>
      </c>
      <c r="Y1461" s="79" t="n">
        <f aca="false">G1461*$AI$23/$AI$1462</f>
        <v>17661.0769230769</v>
      </c>
      <c r="Z1461" s="80"/>
      <c r="AA1461" s="91"/>
      <c r="AB1461" s="79"/>
      <c r="AC1461" s="79"/>
      <c r="AD1461" s="105"/>
      <c r="AE1461" s="91"/>
      <c r="AF1461" s="79"/>
      <c r="AG1461" s="79"/>
      <c r="AH1461" s="1" t="str">
        <f aca="false">IF(AC1459="But Not Over",Y1456,"")</f>
        <v/>
      </c>
      <c r="AI1461" s="81" t="str">
        <f aca="false">IF(AC1459="But Not Over",VLOOKUP(AH1461,'CPI Data'!$A$19:$N$117,14),"")</f>
        <v/>
      </c>
    </row>
    <row r="1462" customFormat="false" ht="12" hidden="false" customHeight="false" outlineLevel="0" collapsed="false">
      <c r="A1462" s="91"/>
      <c r="B1462" s="126" t="s">
        <v>45</v>
      </c>
      <c r="C1462" s="95"/>
      <c r="D1462" s="95"/>
      <c r="E1462" s="91" t="n">
        <v>0.224</v>
      </c>
      <c r="F1462" s="95" t="n">
        <v>2000</v>
      </c>
      <c r="G1462" s="95" t="n">
        <v>4000</v>
      </c>
      <c r="H1462" s="102"/>
      <c r="I1462" s="91"/>
      <c r="J1462" s="126" t="s">
        <v>39</v>
      </c>
      <c r="K1462" s="95"/>
      <c r="L1462" s="104"/>
      <c r="M1462" s="91"/>
      <c r="N1462" s="126" t="s">
        <v>39</v>
      </c>
      <c r="O1462" s="95"/>
      <c r="S1462" s="91"/>
      <c r="T1462" s="77" t="s">
        <v>45</v>
      </c>
      <c r="U1462" s="79"/>
      <c r="V1462" s="84"/>
      <c r="W1462" s="91" t="n">
        <v>0.224</v>
      </c>
      <c r="X1462" s="79" t="n">
        <f aca="false">F1462*$AI$23/$AI$1462</f>
        <v>17661.0769230769</v>
      </c>
      <c r="Y1462" s="79" t="n">
        <f aca="false">G1462*$AI$23/$AI$1462</f>
        <v>35322.1538461538</v>
      </c>
      <c r="Z1462" s="80"/>
      <c r="AA1462" s="91"/>
      <c r="AB1462" s="77" t="s">
        <v>39</v>
      </c>
      <c r="AC1462" s="79"/>
      <c r="AD1462" s="105"/>
      <c r="AE1462" s="91"/>
      <c r="AF1462" s="77" t="s">
        <v>39</v>
      </c>
      <c r="AG1462" s="79"/>
      <c r="AH1462" s="1" t="n">
        <f aca="false">IF(AC1460="But Not Over",Y1457,"")</f>
        <v>1951</v>
      </c>
      <c r="AI1462" s="81" t="n">
        <f aca="false">IF(AC1460="But Not Over",VLOOKUP(AH1462,'CPI Data'!$A$19:$N$117,14),"")</f>
        <v>26</v>
      </c>
    </row>
    <row r="1463" customFormat="false" ht="12" hidden="false" customHeight="false" outlineLevel="0" collapsed="false">
      <c r="A1463" s="91"/>
      <c r="B1463" s="126" t="s">
        <v>46</v>
      </c>
      <c r="C1463" s="95"/>
      <c r="D1463" s="95"/>
      <c r="E1463" s="91" t="n">
        <v>0.27</v>
      </c>
      <c r="F1463" s="95" t="n">
        <v>4000</v>
      </c>
      <c r="G1463" s="95" t="n">
        <v>6000</v>
      </c>
      <c r="H1463" s="102"/>
      <c r="I1463" s="91"/>
      <c r="J1463" s="126" t="s">
        <v>9</v>
      </c>
      <c r="K1463" s="95"/>
      <c r="L1463" s="104"/>
      <c r="M1463" s="91"/>
      <c r="N1463" s="126" t="s">
        <v>9</v>
      </c>
      <c r="O1463" s="95"/>
      <c r="S1463" s="91"/>
      <c r="T1463" s="77" t="s">
        <v>46</v>
      </c>
      <c r="U1463" s="79"/>
      <c r="V1463" s="84"/>
      <c r="W1463" s="91" t="n">
        <v>0.27</v>
      </c>
      <c r="X1463" s="79" t="n">
        <f aca="false">F1463*$AI$23/$AI$1462</f>
        <v>35322.1538461538</v>
      </c>
      <c r="Y1463" s="79" t="n">
        <f aca="false">G1463*$AI$23/$AI$1462</f>
        <v>52983.2307692308</v>
      </c>
      <c r="Z1463" s="80"/>
      <c r="AA1463" s="91"/>
      <c r="AB1463" s="77" t="s">
        <v>9</v>
      </c>
      <c r="AC1463" s="79"/>
      <c r="AD1463" s="105"/>
      <c r="AE1463" s="91"/>
      <c r="AF1463" s="77" t="s">
        <v>9</v>
      </c>
      <c r="AG1463" s="79"/>
      <c r="AH1463" s="1" t="str">
        <f aca="false">IF(AC1461="But Not Over",Y1458,"")</f>
        <v/>
      </c>
      <c r="AI1463" s="81" t="str">
        <f aca="false">IF(AC1461="But Not Over",VLOOKUP(AH1463,'CPI Data'!$A$19:$N$117,14),"")</f>
        <v/>
      </c>
    </row>
    <row r="1464" customFormat="false" ht="12" hidden="false" customHeight="false" outlineLevel="0" collapsed="false">
      <c r="A1464" s="91"/>
      <c r="B1464" s="126" t="s">
        <v>47</v>
      </c>
      <c r="C1464" s="95"/>
      <c r="D1464" s="95"/>
      <c r="E1464" s="91" t="n">
        <v>0.3</v>
      </c>
      <c r="F1464" s="95" t="n">
        <v>6000</v>
      </c>
      <c r="G1464" s="95" t="n">
        <v>8000</v>
      </c>
      <c r="H1464" s="102"/>
      <c r="I1464" s="91"/>
      <c r="J1464" s="95"/>
      <c r="K1464" s="95"/>
      <c r="L1464" s="104"/>
      <c r="M1464" s="91"/>
      <c r="N1464" s="95"/>
      <c r="O1464" s="95"/>
      <c r="S1464" s="91"/>
      <c r="T1464" s="77" t="s">
        <v>47</v>
      </c>
      <c r="U1464" s="79"/>
      <c r="V1464" s="84"/>
      <c r="W1464" s="91" t="n">
        <v>0.3</v>
      </c>
      <c r="X1464" s="79" t="n">
        <f aca="false">F1464*$AI$23/$AI$1462</f>
        <v>52983.2307692308</v>
      </c>
      <c r="Y1464" s="79" t="n">
        <f aca="false">G1464*$AI$23/$AI$1462</f>
        <v>70644.3076923077</v>
      </c>
      <c r="Z1464" s="80"/>
      <c r="AA1464" s="91"/>
      <c r="AB1464" s="79"/>
      <c r="AC1464" s="79"/>
      <c r="AD1464" s="105"/>
      <c r="AE1464" s="91"/>
      <c r="AF1464" s="79"/>
      <c r="AG1464" s="79"/>
      <c r="AH1464" s="1" t="str">
        <f aca="false">IF(AC1462="But Not Over",Y1459,"")</f>
        <v/>
      </c>
      <c r="AI1464" s="81" t="str">
        <f aca="false">IF(AC1462="But Not Over",VLOOKUP(AH1464,'CPI Data'!$A$19:$N$117,14),"")</f>
        <v/>
      </c>
    </row>
    <row r="1465" customFormat="false" ht="12" hidden="false" customHeight="false" outlineLevel="0" collapsed="false">
      <c r="A1465" s="91"/>
      <c r="B1465" s="126" t="s">
        <v>48</v>
      </c>
      <c r="C1465" s="95"/>
      <c r="D1465" s="95"/>
      <c r="E1465" s="91" t="n">
        <v>0.35</v>
      </c>
      <c r="F1465" s="95" t="n">
        <v>8000</v>
      </c>
      <c r="G1465" s="95" t="n">
        <v>10000</v>
      </c>
      <c r="H1465" s="102"/>
      <c r="I1465" s="91"/>
      <c r="J1465" s="95"/>
      <c r="K1465" s="95"/>
      <c r="L1465" s="104"/>
      <c r="M1465" s="91"/>
      <c r="N1465" s="95"/>
      <c r="O1465" s="95"/>
      <c r="S1465" s="91"/>
      <c r="T1465" s="77" t="s">
        <v>48</v>
      </c>
      <c r="U1465" s="79"/>
      <c r="V1465" s="84"/>
      <c r="W1465" s="91" t="n">
        <v>0.35</v>
      </c>
      <c r="X1465" s="79" t="n">
        <f aca="false">F1465*$AI$23/$AI$1462</f>
        <v>70644.3076923077</v>
      </c>
      <c r="Y1465" s="79" t="n">
        <f aca="false">G1465*$AI$23/$AI$1462</f>
        <v>88305.3846153846</v>
      </c>
      <c r="Z1465" s="80"/>
      <c r="AA1465" s="91"/>
      <c r="AB1465" s="79"/>
      <c r="AC1465" s="79"/>
      <c r="AD1465" s="105"/>
      <c r="AE1465" s="91"/>
      <c r="AF1465" s="79"/>
      <c r="AG1465" s="79"/>
      <c r="AH1465" s="1" t="str">
        <f aca="false">IF(AC1463="But Not Over",Y1460,"")</f>
        <v/>
      </c>
      <c r="AI1465" s="81" t="str">
        <f aca="false">IF(AC1463="But Not Over",VLOOKUP(AH1465,'CPI Data'!$A$19:$N$117,14),"")</f>
        <v/>
      </c>
    </row>
    <row r="1466" customFormat="false" ht="12" hidden="false" customHeight="false" outlineLevel="0" collapsed="false">
      <c r="A1466" s="91"/>
      <c r="B1466" s="126" t="s">
        <v>49</v>
      </c>
      <c r="C1466" s="95"/>
      <c r="D1466" s="95"/>
      <c r="E1466" s="91" t="n">
        <v>0.39</v>
      </c>
      <c r="F1466" s="95" t="n">
        <v>10000</v>
      </c>
      <c r="G1466" s="95" t="n">
        <v>12000</v>
      </c>
      <c r="H1466" s="102"/>
      <c r="I1466" s="91"/>
      <c r="J1466" s="95"/>
      <c r="K1466" s="95"/>
      <c r="L1466" s="104"/>
      <c r="M1466" s="91"/>
      <c r="N1466" s="95"/>
      <c r="O1466" s="95"/>
      <c r="S1466" s="91"/>
      <c r="T1466" s="77" t="s">
        <v>49</v>
      </c>
      <c r="U1466" s="79"/>
      <c r="V1466" s="84"/>
      <c r="W1466" s="91" t="n">
        <v>0.39</v>
      </c>
      <c r="X1466" s="79" t="n">
        <f aca="false">F1466*$AI$23/$AI$1462</f>
        <v>88305.3846153846</v>
      </c>
      <c r="Y1466" s="79" t="n">
        <f aca="false">G1466*$AI$23/$AI$1462</f>
        <v>105966.461538462</v>
      </c>
      <c r="Z1466" s="80"/>
      <c r="AA1466" s="91"/>
      <c r="AB1466" s="79"/>
      <c r="AC1466" s="79"/>
      <c r="AD1466" s="105"/>
      <c r="AE1466" s="91"/>
      <c r="AF1466" s="79"/>
      <c r="AG1466" s="79"/>
      <c r="AH1466" s="1" t="str">
        <f aca="false">IF(AC1464="But Not Over",Y1461,"")</f>
        <v/>
      </c>
      <c r="AI1466" s="81" t="str">
        <f aca="false">IF(AC1464="But Not Over",VLOOKUP(AH1466,'CPI Data'!$A$19:$N$117,14),"")</f>
        <v/>
      </c>
    </row>
    <row r="1467" customFormat="false" ht="12" hidden="false" customHeight="false" outlineLevel="0" collapsed="false">
      <c r="A1467" s="91"/>
      <c r="B1467" s="102"/>
      <c r="C1467" s="95"/>
      <c r="D1467" s="95"/>
      <c r="E1467" s="91" t="n">
        <v>0.43</v>
      </c>
      <c r="F1467" s="95" t="n">
        <v>12000</v>
      </c>
      <c r="G1467" s="95" t="n">
        <v>14000</v>
      </c>
      <c r="H1467" s="102"/>
      <c r="I1467" s="91"/>
      <c r="J1467" s="95"/>
      <c r="K1467" s="95"/>
      <c r="L1467" s="104"/>
      <c r="M1467" s="91"/>
      <c r="N1467" s="95"/>
      <c r="O1467" s="95"/>
      <c r="S1467" s="91"/>
      <c r="T1467" s="82"/>
      <c r="U1467" s="79"/>
      <c r="V1467" s="84"/>
      <c r="W1467" s="91" t="n">
        <v>0.43</v>
      </c>
      <c r="X1467" s="79" t="n">
        <f aca="false">F1467*$AI$23/$AI$1462</f>
        <v>105966.461538462</v>
      </c>
      <c r="Y1467" s="79" t="n">
        <f aca="false">G1467*$AI$23/$AI$1462</f>
        <v>123627.538461538</v>
      </c>
      <c r="Z1467" s="80"/>
      <c r="AA1467" s="91"/>
      <c r="AB1467" s="79"/>
      <c r="AC1467" s="79"/>
      <c r="AD1467" s="105"/>
      <c r="AE1467" s="91"/>
      <c r="AF1467" s="79"/>
      <c r="AG1467" s="79"/>
      <c r="AH1467" s="1" t="str">
        <f aca="false">IF(AC1465="But Not Over",Y1462,"")</f>
        <v/>
      </c>
      <c r="AI1467" s="81" t="str">
        <f aca="false">IF(AC1465="But Not Over",VLOOKUP(AH1467,'CPI Data'!$A$19:$N$117,14),"")</f>
        <v/>
      </c>
    </row>
    <row r="1468" customFormat="false" ht="12" hidden="false" customHeight="false" outlineLevel="0" collapsed="false">
      <c r="A1468" s="91"/>
      <c r="B1468" s="102"/>
      <c r="C1468" s="95"/>
      <c r="D1468" s="95"/>
      <c r="E1468" s="91" t="n">
        <v>0.48</v>
      </c>
      <c r="F1468" s="95" t="n">
        <v>14000</v>
      </c>
      <c r="G1468" s="95" t="n">
        <v>16000</v>
      </c>
      <c r="H1468" s="102"/>
      <c r="I1468" s="91"/>
      <c r="J1468" s="95"/>
      <c r="K1468" s="95"/>
      <c r="L1468" s="104"/>
      <c r="M1468" s="91"/>
      <c r="N1468" s="95"/>
      <c r="O1468" s="95"/>
      <c r="S1468" s="91"/>
      <c r="T1468" s="82"/>
      <c r="U1468" s="79"/>
      <c r="V1468" s="84"/>
      <c r="W1468" s="91" t="n">
        <v>0.48</v>
      </c>
      <c r="X1468" s="79" t="n">
        <f aca="false">F1468*$AI$23/$AI$1462</f>
        <v>123627.538461538</v>
      </c>
      <c r="Y1468" s="79" t="n">
        <f aca="false">G1468*$AI$23/$AI$1462</f>
        <v>141288.615384615</v>
      </c>
      <c r="Z1468" s="80"/>
      <c r="AA1468" s="91"/>
      <c r="AB1468" s="79"/>
      <c r="AC1468" s="79"/>
      <c r="AD1468" s="105"/>
      <c r="AE1468" s="91"/>
      <c r="AF1468" s="79"/>
      <c r="AG1468" s="79"/>
      <c r="AH1468" s="1" t="str">
        <f aca="false">IF(AC1466="But Not Over",Y1463,"")</f>
        <v/>
      </c>
      <c r="AI1468" s="81" t="str">
        <f aca="false">IF(AC1466="But Not Over",VLOOKUP(AH1468,'CPI Data'!$A$19:$N$117,14),"")</f>
        <v/>
      </c>
    </row>
    <row r="1469" customFormat="false" ht="12" hidden="false" customHeight="false" outlineLevel="0" collapsed="false">
      <c r="A1469" s="91"/>
      <c r="B1469" s="102"/>
      <c r="C1469" s="95"/>
      <c r="D1469" s="95"/>
      <c r="E1469" s="91" t="n">
        <v>0.51</v>
      </c>
      <c r="F1469" s="95" t="n">
        <v>16000</v>
      </c>
      <c r="G1469" s="95" t="n">
        <v>18000</v>
      </c>
      <c r="H1469" s="102"/>
      <c r="I1469" s="91"/>
      <c r="J1469" s="95"/>
      <c r="K1469" s="95"/>
      <c r="L1469" s="104"/>
      <c r="M1469" s="91"/>
      <c r="N1469" s="95"/>
      <c r="O1469" s="95"/>
      <c r="S1469" s="91"/>
      <c r="T1469" s="82"/>
      <c r="U1469" s="79"/>
      <c r="V1469" s="84"/>
      <c r="W1469" s="91" t="n">
        <v>0.51</v>
      </c>
      <c r="X1469" s="79" t="n">
        <f aca="false">F1469*$AI$23/$AI$1462</f>
        <v>141288.615384615</v>
      </c>
      <c r="Y1469" s="79" t="n">
        <f aca="false">G1469*$AI$23/$AI$1462</f>
        <v>158949.692307692</v>
      </c>
      <c r="Z1469" s="80"/>
      <c r="AA1469" s="91"/>
      <c r="AB1469" s="79"/>
      <c r="AC1469" s="79"/>
      <c r="AD1469" s="105"/>
      <c r="AE1469" s="91"/>
      <c r="AF1469" s="79"/>
      <c r="AG1469" s="79"/>
      <c r="AH1469" s="1" t="str">
        <f aca="false">IF(AC1467="But Not Over",Y1464,"")</f>
        <v/>
      </c>
      <c r="AI1469" s="81" t="str">
        <f aca="false">IF(AC1467="But Not Over",VLOOKUP(AH1469,'CPI Data'!$A$19:$N$117,14),"")</f>
        <v/>
      </c>
    </row>
    <row r="1470" customFormat="false" ht="12" hidden="false" customHeight="false" outlineLevel="0" collapsed="false">
      <c r="A1470" s="91"/>
      <c r="B1470" s="102"/>
      <c r="C1470" s="95"/>
      <c r="D1470" s="95"/>
      <c r="E1470" s="91" t="n">
        <v>0.54</v>
      </c>
      <c r="F1470" s="95" t="n">
        <v>18000</v>
      </c>
      <c r="G1470" s="95" t="n">
        <v>20000</v>
      </c>
      <c r="H1470" s="102"/>
      <c r="I1470" s="91"/>
      <c r="J1470" s="95"/>
      <c r="K1470" s="95"/>
      <c r="L1470" s="104"/>
      <c r="M1470" s="91"/>
      <c r="N1470" s="95"/>
      <c r="O1470" s="95"/>
      <c r="S1470" s="91"/>
      <c r="T1470" s="82"/>
      <c r="U1470" s="79"/>
      <c r="V1470" s="84"/>
      <c r="W1470" s="91" t="n">
        <v>0.54</v>
      </c>
      <c r="X1470" s="79" t="n">
        <f aca="false">F1470*$AI$23/$AI$1462</f>
        <v>158949.692307692</v>
      </c>
      <c r="Y1470" s="79" t="n">
        <f aca="false">G1470*$AI$23/$AI$1462</f>
        <v>176610.769230769</v>
      </c>
      <c r="Z1470" s="80"/>
      <c r="AA1470" s="91"/>
      <c r="AB1470" s="79"/>
      <c r="AC1470" s="79"/>
      <c r="AD1470" s="105"/>
      <c r="AE1470" s="91"/>
      <c r="AF1470" s="79"/>
      <c r="AG1470" s="79"/>
      <c r="AH1470" s="1" t="str">
        <f aca="false">IF(AC1468="But Not Over",Y1465,"")</f>
        <v/>
      </c>
      <c r="AI1470" s="81" t="str">
        <f aca="false">IF(AC1468="But Not Over",VLOOKUP(AH1470,'CPI Data'!$A$19:$N$117,14),"")</f>
        <v/>
      </c>
    </row>
    <row r="1471" customFormat="false" ht="12" hidden="false" customHeight="false" outlineLevel="0" collapsed="false">
      <c r="A1471" s="91"/>
      <c r="B1471" s="102"/>
      <c r="C1471" s="95"/>
      <c r="D1471" s="95"/>
      <c r="E1471" s="91" t="n">
        <v>0.57</v>
      </c>
      <c r="F1471" s="95" t="n">
        <v>20000</v>
      </c>
      <c r="G1471" s="95" t="n">
        <v>22000</v>
      </c>
      <c r="H1471" s="102"/>
      <c r="I1471" s="91"/>
      <c r="J1471" s="95"/>
      <c r="K1471" s="95"/>
      <c r="L1471" s="104"/>
      <c r="M1471" s="91"/>
      <c r="N1471" s="95"/>
      <c r="O1471" s="95"/>
      <c r="S1471" s="91"/>
      <c r="T1471" s="82"/>
      <c r="U1471" s="79"/>
      <c r="V1471" s="84"/>
      <c r="W1471" s="91" t="n">
        <v>0.57</v>
      </c>
      <c r="X1471" s="79" t="n">
        <f aca="false">F1471*$AI$23/$AI$1462</f>
        <v>176610.769230769</v>
      </c>
      <c r="Y1471" s="79" t="n">
        <f aca="false">G1471*$AI$23/$AI$1462</f>
        <v>194271.846153846</v>
      </c>
      <c r="Z1471" s="80"/>
      <c r="AA1471" s="91"/>
      <c r="AB1471" s="79"/>
      <c r="AC1471" s="79"/>
      <c r="AD1471" s="105"/>
      <c r="AE1471" s="91"/>
      <c r="AF1471" s="79"/>
      <c r="AG1471" s="79"/>
      <c r="AH1471" s="1" t="str">
        <f aca="false">IF(AC1469="But Not Over",Y1466,"")</f>
        <v/>
      </c>
      <c r="AI1471" s="81" t="str">
        <f aca="false">IF(AC1469="But Not Over",VLOOKUP(AH1471,'CPI Data'!$A$19:$N$117,14),"")</f>
        <v/>
      </c>
    </row>
    <row r="1472" customFormat="false" ht="12" hidden="false" customHeight="false" outlineLevel="0" collapsed="false">
      <c r="A1472" s="91"/>
      <c r="B1472" s="102"/>
      <c r="C1472" s="95"/>
      <c r="D1472" s="95"/>
      <c r="E1472" s="91" t="n">
        <v>0.6</v>
      </c>
      <c r="F1472" s="95" t="n">
        <v>22000</v>
      </c>
      <c r="G1472" s="95" t="n">
        <v>26000</v>
      </c>
      <c r="H1472" s="102"/>
      <c r="I1472" s="91"/>
      <c r="J1472" s="95"/>
      <c r="K1472" s="95"/>
      <c r="L1472" s="104"/>
      <c r="M1472" s="91"/>
      <c r="N1472" s="95"/>
      <c r="O1472" s="95"/>
      <c r="S1472" s="91"/>
      <c r="T1472" s="82"/>
      <c r="U1472" s="79"/>
      <c r="V1472" s="84"/>
      <c r="W1472" s="91" t="n">
        <v>0.6</v>
      </c>
      <c r="X1472" s="79" t="n">
        <f aca="false">F1472*$AI$23/$AI$1462</f>
        <v>194271.846153846</v>
      </c>
      <c r="Y1472" s="79" t="n">
        <f aca="false">G1472*$AI$23/$AI$1462</f>
        <v>229594</v>
      </c>
      <c r="Z1472" s="80"/>
      <c r="AA1472" s="91"/>
      <c r="AB1472" s="79"/>
      <c r="AC1472" s="79"/>
      <c r="AD1472" s="105"/>
      <c r="AE1472" s="91"/>
      <c r="AF1472" s="79"/>
      <c r="AG1472" s="79"/>
      <c r="AH1472" s="1" t="str">
        <f aca="false">IF(AC1470="But Not Over",Y1467,"")</f>
        <v/>
      </c>
      <c r="AI1472" s="81" t="str">
        <f aca="false">IF(AC1470="But Not Over",VLOOKUP(AH1472,'CPI Data'!$A$19:$N$117,14),"")</f>
        <v/>
      </c>
    </row>
    <row r="1473" customFormat="false" ht="12" hidden="false" customHeight="false" outlineLevel="0" collapsed="false">
      <c r="A1473" s="91"/>
      <c r="B1473" s="95"/>
      <c r="C1473" s="92"/>
      <c r="D1473" s="92"/>
      <c r="E1473" s="91" t="n">
        <v>0.63</v>
      </c>
      <c r="F1473" s="95" t="n">
        <v>26000</v>
      </c>
      <c r="G1473" s="92" t="n">
        <v>32000</v>
      </c>
      <c r="H1473" s="102"/>
      <c r="I1473" s="91"/>
      <c r="J1473" s="95"/>
      <c r="K1473" s="92"/>
      <c r="L1473" s="103"/>
      <c r="M1473" s="91"/>
      <c r="N1473" s="95"/>
      <c r="O1473" s="92"/>
      <c r="S1473" s="91"/>
      <c r="T1473" s="79"/>
      <c r="W1473" s="91" t="n">
        <v>0.63</v>
      </c>
      <c r="X1473" s="79" t="n">
        <f aca="false">F1473*$AI$23/$AI$1462</f>
        <v>229594</v>
      </c>
      <c r="Y1473" s="79" t="n">
        <f aca="false">G1473*$AI$23/$AI$1462</f>
        <v>282577.230769231</v>
      </c>
      <c r="Z1473" s="80"/>
      <c r="AA1473" s="91"/>
      <c r="AB1473" s="79"/>
      <c r="AD1473" s="98"/>
      <c r="AE1473" s="91"/>
      <c r="AF1473" s="79"/>
      <c r="AH1473" s="1" t="str">
        <f aca="false">IF(AC1471="But Not Over",Y1468,"")</f>
        <v/>
      </c>
      <c r="AI1473" s="81" t="str">
        <f aca="false">IF(AC1471="But Not Over",VLOOKUP(AH1473,'CPI Data'!$A$19:$N$117,14),"")</f>
        <v/>
      </c>
    </row>
    <row r="1474" customFormat="false" ht="12" hidden="false" customHeight="false" outlineLevel="0" collapsed="false">
      <c r="A1474" s="91"/>
      <c r="B1474" s="95"/>
      <c r="C1474" s="92"/>
      <c r="D1474" s="92"/>
      <c r="E1474" s="91" t="n">
        <v>0.66</v>
      </c>
      <c r="F1474" s="92" t="n">
        <v>32000</v>
      </c>
      <c r="G1474" s="92" t="n">
        <v>38000</v>
      </c>
      <c r="H1474" s="102"/>
      <c r="I1474" s="91"/>
      <c r="J1474" s="92"/>
      <c r="K1474" s="92"/>
      <c r="L1474" s="103"/>
      <c r="M1474" s="91"/>
      <c r="N1474" s="92"/>
      <c r="O1474" s="92"/>
      <c r="S1474" s="91"/>
      <c r="T1474" s="79"/>
      <c r="W1474" s="91" t="n">
        <v>0.66</v>
      </c>
      <c r="X1474" s="79" t="n">
        <f aca="false">F1474*$AI$23/$AI$1462</f>
        <v>282577.230769231</v>
      </c>
      <c r="Y1474" s="79" t="n">
        <f aca="false">G1474*$AI$23/$AI$1462</f>
        <v>335560.461538462</v>
      </c>
      <c r="Z1474" s="80"/>
      <c r="AA1474" s="91"/>
      <c r="AD1474" s="98"/>
      <c r="AE1474" s="91"/>
      <c r="AH1474" s="1" t="str">
        <f aca="false">IF(AC1472="But Not Over",Y1469,"")</f>
        <v/>
      </c>
      <c r="AI1474" s="81" t="str">
        <f aca="false">IF(AC1472="But Not Over",VLOOKUP(AH1474,'CPI Data'!$A$19:$N$117,14),"")</f>
        <v/>
      </c>
    </row>
    <row r="1475" customFormat="false" ht="12" hidden="false" customHeight="false" outlineLevel="0" collapsed="false">
      <c r="A1475" s="91"/>
      <c r="B1475" s="92"/>
      <c r="C1475" s="92"/>
      <c r="D1475" s="92"/>
      <c r="E1475" s="91" t="n">
        <v>0.69</v>
      </c>
      <c r="F1475" s="92" t="n">
        <v>38000</v>
      </c>
      <c r="G1475" s="92" t="n">
        <v>44000</v>
      </c>
      <c r="H1475" s="102"/>
      <c r="I1475" s="91"/>
      <c r="J1475" s="92"/>
      <c r="K1475" s="92"/>
      <c r="L1475" s="103"/>
      <c r="M1475" s="91"/>
      <c r="N1475" s="92"/>
      <c r="O1475" s="92"/>
      <c r="S1475" s="91"/>
      <c r="W1475" s="91" t="n">
        <v>0.69</v>
      </c>
      <c r="X1475" s="79" t="n">
        <f aca="false">F1475*$AI$23/$AI$1462</f>
        <v>335560.461538462</v>
      </c>
      <c r="Y1475" s="79" t="n">
        <f aca="false">G1475*$AI$23/$AI$1462</f>
        <v>388543.692307692</v>
      </c>
      <c r="Z1475" s="80"/>
      <c r="AA1475" s="91"/>
      <c r="AD1475" s="98"/>
      <c r="AE1475" s="91"/>
      <c r="AH1475" s="1" t="str">
        <f aca="false">IF(AC1473="But Not Over",Y1470,"")</f>
        <v/>
      </c>
      <c r="AI1475" s="81" t="str">
        <f aca="false">IF(AC1473="But Not Over",VLOOKUP(AH1475,'CPI Data'!$A$19:$N$117,14),"")</f>
        <v/>
      </c>
    </row>
    <row r="1476" customFormat="false" ht="12" hidden="false" customHeight="false" outlineLevel="0" collapsed="false">
      <c r="A1476" s="91"/>
      <c r="B1476" s="92"/>
      <c r="C1476" s="92"/>
      <c r="D1476" s="95"/>
      <c r="E1476" s="91" t="n">
        <v>0.73</v>
      </c>
      <c r="F1476" s="92" t="n">
        <v>44000</v>
      </c>
      <c r="G1476" s="92" t="n">
        <v>50000</v>
      </c>
      <c r="H1476" s="102"/>
      <c r="I1476" s="91"/>
      <c r="J1476" s="92"/>
      <c r="K1476" s="92"/>
      <c r="L1476" s="104"/>
      <c r="M1476" s="91"/>
      <c r="N1476" s="92"/>
      <c r="O1476" s="92"/>
      <c r="S1476" s="91"/>
      <c r="V1476" s="84"/>
      <c r="W1476" s="91" t="n">
        <v>0.73</v>
      </c>
      <c r="X1476" s="79" t="n">
        <f aca="false">F1476*$AI$23/$AI$1462</f>
        <v>388543.692307692</v>
      </c>
      <c r="Y1476" s="79" t="n">
        <f aca="false">G1476*$AI$23/$AI$1462</f>
        <v>441526.923076923</v>
      </c>
      <c r="Z1476" s="80"/>
      <c r="AA1476" s="91"/>
      <c r="AD1476" s="105"/>
      <c r="AE1476" s="91"/>
      <c r="AH1476" s="1" t="str">
        <f aca="false">IF(AC1474="But Not Over",Y1471,"")</f>
        <v/>
      </c>
      <c r="AI1476" s="81" t="str">
        <f aca="false">IF(AC1474="But Not Over",VLOOKUP(AH1476,'CPI Data'!$A$19:$N$117,14),"")</f>
        <v/>
      </c>
    </row>
    <row r="1477" customFormat="false" ht="12" hidden="false" customHeight="false" outlineLevel="0" collapsed="false">
      <c r="A1477" s="91"/>
      <c r="B1477" s="92"/>
      <c r="C1477" s="92"/>
      <c r="E1477" s="91" t="n">
        <v>0.75</v>
      </c>
      <c r="F1477" s="92" t="n">
        <v>50000</v>
      </c>
      <c r="G1477" s="92" t="n">
        <v>60000</v>
      </c>
      <c r="H1477" s="64"/>
      <c r="I1477" s="91"/>
      <c r="J1477" s="92"/>
      <c r="K1477" s="92"/>
      <c r="L1477" s="97"/>
      <c r="M1477" s="91"/>
      <c r="N1477" s="92"/>
      <c r="O1477" s="92"/>
      <c r="S1477" s="91"/>
      <c r="W1477" s="91" t="n">
        <v>0.75</v>
      </c>
      <c r="X1477" s="79" t="n">
        <f aca="false">F1477*$AI$23/$AI$1462</f>
        <v>441526.923076923</v>
      </c>
      <c r="Y1477" s="79" t="n">
        <f aca="false">G1477*$AI$23/$AI$1462</f>
        <v>529832.307692308</v>
      </c>
      <c r="Z1477" s="80"/>
      <c r="AA1477" s="91"/>
      <c r="AD1477" s="98"/>
      <c r="AE1477" s="91"/>
      <c r="AH1477" s="1" t="str">
        <f aca="false">IF(AC1475="But Not Over",Y1472,"")</f>
        <v/>
      </c>
      <c r="AI1477" s="81" t="str">
        <f aca="false">IF(AC1475="But Not Over",VLOOKUP(AH1477,'CPI Data'!$A$19:$N$117,14),"")</f>
        <v/>
      </c>
    </row>
    <row r="1478" customFormat="false" ht="12" hidden="false" customHeight="false" outlineLevel="0" collapsed="false">
      <c r="A1478" s="91"/>
      <c r="B1478" s="92"/>
      <c r="C1478" s="92"/>
      <c r="E1478" s="91" t="n">
        <v>0.78</v>
      </c>
      <c r="F1478" s="92" t="n">
        <v>60000</v>
      </c>
      <c r="G1478" s="92" t="n">
        <v>70000</v>
      </c>
      <c r="H1478" s="64"/>
      <c r="I1478" s="91"/>
      <c r="J1478" s="92"/>
      <c r="K1478" s="92"/>
      <c r="L1478" s="97"/>
      <c r="M1478" s="91"/>
      <c r="N1478" s="92"/>
      <c r="O1478" s="92"/>
      <c r="S1478" s="91"/>
      <c r="W1478" s="91" t="n">
        <v>0.78</v>
      </c>
      <c r="X1478" s="79" t="n">
        <f aca="false">F1478*$AI$23/$AI$1462</f>
        <v>529832.307692308</v>
      </c>
      <c r="Y1478" s="79" t="n">
        <f aca="false">G1478*$AI$23/$AI$1462</f>
        <v>618137.692307692</v>
      </c>
      <c r="Z1478" s="80"/>
      <c r="AA1478" s="91"/>
      <c r="AD1478" s="98"/>
      <c r="AE1478" s="91"/>
      <c r="AH1478" s="1" t="str">
        <f aca="false">IF(AC1476="But Not Over",Y1473,"")</f>
        <v/>
      </c>
      <c r="AI1478" s="81" t="str">
        <f aca="false">IF(AC1476="But Not Over",VLOOKUP(AH1478,'CPI Data'!$A$19:$N$117,14),"")</f>
        <v/>
      </c>
    </row>
    <row r="1479" customFormat="false" ht="12" hidden="false" customHeight="false" outlineLevel="0" collapsed="false">
      <c r="A1479" s="91"/>
      <c r="B1479" s="92"/>
      <c r="C1479" s="92"/>
      <c r="E1479" s="91" t="n">
        <v>0.82</v>
      </c>
      <c r="F1479" s="92" t="n">
        <v>70000</v>
      </c>
      <c r="G1479" s="92" t="n">
        <v>80000</v>
      </c>
      <c r="H1479" s="64"/>
      <c r="I1479" s="91"/>
      <c r="J1479" s="92"/>
      <c r="K1479" s="92"/>
      <c r="L1479" s="97"/>
      <c r="M1479" s="91"/>
      <c r="N1479" s="92"/>
      <c r="O1479" s="92"/>
      <c r="S1479" s="91"/>
      <c r="W1479" s="91" t="n">
        <v>0.82</v>
      </c>
      <c r="X1479" s="79" t="n">
        <f aca="false">F1479*$AI$23/$AI$1462</f>
        <v>618137.692307692</v>
      </c>
      <c r="Y1479" s="79" t="n">
        <f aca="false">G1479*$AI$23/$AI$1462</f>
        <v>706443.076923077</v>
      </c>
      <c r="Z1479" s="80"/>
      <c r="AA1479" s="91"/>
      <c r="AD1479" s="98"/>
      <c r="AE1479" s="91"/>
      <c r="AH1479" s="1" t="str">
        <f aca="false">IF(AC1477="But Not Over",Y1474,"")</f>
        <v/>
      </c>
      <c r="AI1479" s="81" t="str">
        <f aca="false">IF(AC1477="But Not Over",VLOOKUP(AH1479,'CPI Data'!$A$19:$N$117,14),"")</f>
        <v/>
      </c>
    </row>
    <row r="1480" customFormat="false" ht="12" hidden="false" customHeight="false" outlineLevel="0" collapsed="false">
      <c r="A1480" s="91"/>
      <c r="B1480" s="92"/>
      <c r="C1480" s="92"/>
      <c r="E1480" s="91" t="n">
        <v>0.84</v>
      </c>
      <c r="F1480" s="92" t="n">
        <v>80000</v>
      </c>
      <c r="G1480" s="92" t="n">
        <v>90000</v>
      </c>
      <c r="H1480" s="64"/>
      <c r="I1480" s="91"/>
      <c r="J1480" s="92"/>
      <c r="K1480" s="92"/>
      <c r="L1480" s="97"/>
      <c r="M1480" s="91"/>
      <c r="N1480" s="92"/>
      <c r="O1480" s="92"/>
      <c r="S1480" s="91"/>
      <c r="W1480" s="91" t="n">
        <v>0.84</v>
      </c>
      <c r="X1480" s="79" t="n">
        <f aca="false">F1480*$AI$23/$AI$1462</f>
        <v>706443.076923077</v>
      </c>
      <c r="Y1480" s="79" t="n">
        <f aca="false">G1480*$AI$23/$AI$1462</f>
        <v>794748.461538461</v>
      </c>
      <c r="Z1480" s="80"/>
      <c r="AA1480" s="91"/>
      <c r="AD1480" s="98"/>
      <c r="AE1480" s="91"/>
      <c r="AH1480" s="1" t="str">
        <f aca="false">IF(AC1478="But Not Over",Y1475,"")</f>
        <v/>
      </c>
      <c r="AI1480" s="81" t="str">
        <f aca="false">IF(AC1478="But Not Over",VLOOKUP(AH1480,'CPI Data'!$A$19:$N$117,14),"")</f>
        <v/>
      </c>
    </row>
    <row r="1481" customFormat="false" ht="12" hidden="false" customHeight="false" outlineLevel="0" collapsed="false">
      <c r="A1481" s="91"/>
      <c r="B1481" s="92"/>
      <c r="C1481" s="92"/>
      <c r="E1481" s="91" t="n">
        <v>0.87</v>
      </c>
      <c r="F1481" s="92" t="n">
        <v>90000</v>
      </c>
      <c r="G1481" s="92" t="n">
        <v>100000</v>
      </c>
      <c r="H1481" s="64"/>
      <c r="I1481" s="91"/>
      <c r="J1481" s="92"/>
      <c r="K1481" s="92"/>
      <c r="L1481" s="97"/>
      <c r="M1481" s="91"/>
      <c r="N1481" s="92"/>
      <c r="O1481" s="92"/>
      <c r="S1481" s="91"/>
      <c r="W1481" s="91" t="n">
        <v>0.87</v>
      </c>
      <c r="X1481" s="79" t="n">
        <f aca="false">F1481*$AI$23/$AI$1462</f>
        <v>794748.461538461</v>
      </c>
      <c r="Y1481" s="79" t="n">
        <f aca="false">G1481*$AI$23/$AI$1462</f>
        <v>883053.846153846</v>
      </c>
      <c r="Z1481" s="80"/>
      <c r="AA1481" s="91"/>
      <c r="AD1481" s="98"/>
      <c r="AE1481" s="91"/>
      <c r="AH1481" s="1" t="str">
        <f aca="false">IF(AC1479="But Not Over",Y1476,"")</f>
        <v/>
      </c>
      <c r="AI1481" s="81" t="str">
        <f aca="false">IF(AC1479="But Not Over",VLOOKUP(AH1481,'CPI Data'!$A$19:$N$117,14),"")</f>
        <v/>
      </c>
    </row>
    <row r="1482" customFormat="false" ht="12" hidden="false" customHeight="false" outlineLevel="0" collapsed="false">
      <c r="A1482" s="91"/>
      <c r="B1482" s="92"/>
      <c r="C1482" s="92"/>
      <c r="E1482" s="91" t="n">
        <v>0.89</v>
      </c>
      <c r="F1482" s="92" t="n">
        <v>100000</v>
      </c>
      <c r="G1482" s="92" t="n">
        <v>150000</v>
      </c>
      <c r="H1482" s="64"/>
      <c r="I1482" s="91"/>
      <c r="J1482" s="92"/>
      <c r="K1482" s="92"/>
      <c r="L1482" s="97"/>
      <c r="M1482" s="91"/>
      <c r="N1482" s="92"/>
      <c r="O1482" s="92"/>
      <c r="S1482" s="91"/>
      <c r="W1482" s="91" t="n">
        <v>0.89</v>
      </c>
      <c r="X1482" s="79" t="n">
        <f aca="false">F1482*$AI$23/$AI$1462</f>
        <v>883053.846153846</v>
      </c>
      <c r="Y1482" s="79" t="n">
        <f aca="false">G1482*$AI$23/$AI$1462</f>
        <v>1324580.76923077</v>
      </c>
      <c r="Z1482" s="80"/>
      <c r="AA1482" s="91"/>
      <c r="AD1482" s="98"/>
      <c r="AE1482" s="91"/>
      <c r="AH1482" s="1" t="str">
        <f aca="false">IF(AC1480="But Not Over",Y1477,"")</f>
        <v/>
      </c>
      <c r="AI1482" s="81" t="str">
        <f aca="false">IF(AC1480="But Not Over",VLOOKUP(AH1482,'CPI Data'!$A$19:$N$117,14),"")</f>
        <v/>
      </c>
    </row>
    <row r="1483" customFormat="false" ht="12" hidden="false" customHeight="false" outlineLevel="0" collapsed="false">
      <c r="A1483" s="91"/>
      <c r="B1483" s="92"/>
      <c r="C1483" s="92"/>
      <c r="E1483" s="91" t="n">
        <v>0.9</v>
      </c>
      <c r="F1483" s="92" t="n">
        <v>150000</v>
      </c>
      <c r="G1483" s="92" t="n">
        <v>200000</v>
      </c>
      <c r="H1483" s="64"/>
      <c r="I1483" s="64"/>
      <c r="J1483" s="92"/>
      <c r="K1483" s="92"/>
      <c r="L1483" s="97"/>
      <c r="M1483" s="91"/>
      <c r="N1483" s="92"/>
      <c r="O1483" s="92"/>
      <c r="S1483" s="91"/>
      <c r="W1483" s="91" t="n">
        <v>0.9</v>
      </c>
      <c r="X1483" s="79" t="n">
        <f aca="false">F1483*$AI$23/$AI$1462</f>
        <v>1324580.76923077</v>
      </c>
      <c r="Y1483" s="79" t="n">
        <f aca="false">G1483*$AI$23/$AI$1462</f>
        <v>1766107.69230769</v>
      </c>
      <c r="Z1483" s="80"/>
      <c r="AA1483" s="64"/>
      <c r="AD1483" s="98"/>
      <c r="AE1483" s="91"/>
      <c r="AH1483" s="1" t="str">
        <f aca="false">IF(AC1481="But Not Over",Y1478,"")</f>
        <v/>
      </c>
      <c r="AI1483" s="81" t="str">
        <f aca="false">IF(AC1481="But Not Over",VLOOKUP(AH1483,'CPI Data'!$A$19:$N$117,14),"")</f>
        <v/>
      </c>
    </row>
    <row r="1484" customFormat="false" ht="12" hidden="false" customHeight="false" outlineLevel="0" collapsed="false">
      <c r="A1484" s="91"/>
      <c r="B1484" s="92"/>
      <c r="C1484" s="95"/>
      <c r="E1484" s="91" t="n">
        <v>0.91</v>
      </c>
      <c r="F1484" s="92" t="n">
        <v>200000</v>
      </c>
      <c r="G1484" s="95" t="s">
        <v>18</v>
      </c>
      <c r="H1484" s="64"/>
      <c r="I1484" s="64"/>
      <c r="J1484" s="92"/>
      <c r="K1484" s="92"/>
      <c r="L1484" s="97"/>
      <c r="M1484" s="91"/>
      <c r="N1484" s="92"/>
      <c r="O1484" s="92"/>
      <c r="S1484" s="91"/>
      <c r="U1484" s="79"/>
      <c r="W1484" s="91" t="n">
        <v>0.91</v>
      </c>
      <c r="X1484" s="79" t="n">
        <f aca="false">F1484*$AI$23/$AI$1462</f>
        <v>1766107.69230769</v>
      </c>
      <c r="Y1484" s="79" t="s">
        <v>18</v>
      </c>
      <c r="Z1484" s="80"/>
      <c r="AA1484" s="64"/>
      <c r="AD1484" s="98"/>
      <c r="AE1484" s="91"/>
      <c r="AH1484" s="1" t="str">
        <f aca="false">IF(AC1482="But Not Over",Y1479,"")</f>
        <v/>
      </c>
      <c r="AI1484" s="81" t="str">
        <f aca="false">IF(AC1482="But Not Over",VLOOKUP(AH1484,'CPI Data'!$A$19:$N$117,14),"")</f>
        <v/>
      </c>
    </row>
    <row r="1485" s="111" customFormat="true" ht="24" hidden="false" customHeight="true" outlineLevel="0" collapsed="false">
      <c r="A1485" s="108" t="s">
        <v>52</v>
      </c>
      <c r="B1485" s="108"/>
      <c r="C1485" s="108"/>
      <c r="D1485" s="108"/>
      <c r="E1485" s="108"/>
      <c r="F1485" s="108"/>
      <c r="G1485" s="108"/>
      <c r="H1485" s="108"/>
      <c r="I1485" s="108"/>
      <c r="J1485" s="108"/>
      <c r="K1485" s="108"/>
      <c r="L1485" s="108"/>
      <c r="M1485" s="108"/>
      <c r="N1485" s="108"/>
      <c r="O1485" s="108"/>
      <c r="S1485" s="108" t="s">
        <v>52</v>
      </c>
      <c r="T1485" s="108"/>
      <c r="U1485" s="108"/>
      <c r="V1485" s="108"/>
      <c r="W1485" s="108"/>
      <c r="X1485" s="108"/>
      <c r="Y1485" s="108"/>
      <c r="Z1485" s="108"/>
      <c r="AA1485" s="108"/>
      <c r="AB1485" s="108"/>
      <c r="AC1485" s="108"/>
      <c r="AD1485" s="108"/>
      <c r="AE1485" s="108"/>
      <c r="AF1485" s="108"/>
      <c r="AG1485" s="108"/>
      <c r="AH1485" s="1" t="str">
        <f aca="false">IF(AC1483="But Not Over",Y1480,"")</f>
        <v/>
      </c>
      <c r="AI1485" s="81" t="str">
        <f aca="false">IF(AC1483="But Not Over",VLOOKUP(AH1485,'CPI Data'!$A$19:$N$117,14),"")</f>
        <v/>
      </c>
    </row>
    <row r="1486" customFormat="false" ht="12" hidden="false" customHeight="false" outlineLevel="0" collapsed="false">
      <c r="A1486" s="91"/>
      <c r="B1486" s="92"/>
      <c r="C1486" s="95"/>
      <c r="E1486" s="91"/>
      <c r="F1486" s="92"/>
      <c r="G1486" s="95"/>
      <c r="H1486" s="64"/>
      <c r="I1486" s="64"/>
      <c r="J1486" s="92"/>
      <c r="K1486" s="92"/>
      <c r="L1486" s="97"/>
      <c r="M1486" s="91"/>
      <c r="N1486" s="92"/>
      <c r="O1486" s="92"/>
      <c r="S1486" s="91"/>
      <c r="U1486" s="79"/>
      <c r="W1486" s="91"/>
      <c r="Y1486" s="79"/>
      <c r="Z1486" s="80"/>
      <c r="AA1486" s="64"/>
      <c r="AD1486" s="98"/>
      <c r="AE1486" s="91"/>
      <c r="AH1486" s="1" t="str">
        <f aca="false">IF(AC1484="But Not Over",Y1481,"")</f>
        <v/>
      </c>
      <c r="AI1486" s="81" t="str">
        <f aca="false">IF(AC1484="But Not Over",VLOOKUP(AH1486,'CPI Data'!$A$19:$N$117,14),"")</f>
        <v/>
      </c>
    </row>
    <row r="1487" customFormat="false" ht="12.75" hidden="false" customHeight="false" outlineLevel="0" collapsed="false">
      <c r="A1487" s="64"/>
      <c r="B1487" s="74"/>
      <c r="C1487" s="43" t="s">
        <v>7</v>
      </c>
      <c r="E1487" s="64"/>
      <c r="F1487" s="74"/>
      <c r="G1487" s="75" t="n">
        <v>1950</v>
      </c>
      <c r="H1487" s="75"/>
      <c r="I1487" s="75"/>
      <c r="L1487" s="97"/>
      <c r="M1487" s="64"/>
      <c r="N1487" s="74"/>
      <c r="S1487" s="64"/>
      <c r="T1487" s="77"/>
      <c r="U1487" s="69" t="s">
        <v>21</v>
      </c>
      <c r="W1487" s="64"/>
      <c r="X1487" s="77"/>
      <c r="Y1487" s="75" t="n">
        <v>1950</v>
      </c>
      <c r="Z1487" s="75"/>
      <c r="AA1487" s="75"/>
      <c r="AB1487" s="46" t="str">
        <f aca="false">CONCATENATE("CPI: ",AI1492)</f>
        <v>CPI: 24.1</v>
      </c>
      <c r="AD1487" s="98"/>
      <c r="AE1487" s="64"/>
      <c r="AF1487" s="77"/>
      <c r="AH1487" s="1" t="str">
        <f aca="false">IF(AC1485="But Not Over",Y1482,"")</f>
        <v/>
      </c>
      <c r="AI1487" s="81" t="str">
        <f aca="false">IF(AC1485="But Not Over",VLOOKUP(AH1487,'CPI Data'!$A$19:$N$117,14),"")</f>
        <v/>
      </c>
    </row>
    <row r="1488" customFormat="false" ht="12" hidden="false" customHeight="false" outlineLevel="0" collapsed="false">
      <c r="A1488" s="49"/>
      <c r="B1488" s="49" t="s">
        <v>8</v>
      </c>
      <c r="C1488" s="50"/>
      <c r="D1488" s="50"/>
      <c r="E1488" s="49"/>
      <c r="F1488" s="49" t="s">
        <v>9</v>
      </c>
      <c r="G1488" s="50"/>
      <c r="H1488" s="49"/>
      <c r="I1488" s="49"/>
      <c r="J1488" s="49" t="s">
        <v>10</v>
      </c>
      <c r="K1488" s="48"/>
      <c r="L1488" s="48"/>
      <c r="M1488" s="48"/>
      <c r="N1488" s="49" t="s">
        <v>11</v>
      </c>
      <c r="O1488" s="50"/>
      <c r="S1488" s="49"/>
      <c r="T1488" s="51" t="s">
        <v>8</v>
      </c>
      <c r="U1488" s="99"/>
      <c r="V1488" s="53"/>
      <c r="W1488" s="49"/>
      <c r="X1488" s="51" t="s">
        <v>9</v>
      </c>
      <c r="Y1488" s="99"/>
      <c r="Z1488" s="54"/>
      <c r="AA1488" s="49"/>
      <c r="AB1488" s="51" t="s">
        <v>10</v>
      </c>
      <c r="AC1488" s="52"/>
      <c r="AD1488" s="55"/>
      <c r="AE1488" s="48"/>
      <c r="AF1488" s="51" t="s">
        <v>11</v>
      </c>
      <c r="AG1488" s="99"/>
      <c r="AH1488" s="1" t="str">
        <f aca="false">IF(AC1486="But Not Over",Y1483,"")</f>
        <v/>
      </c>
      <c r="AI1488" s="81" t="str">
        <f aca="false">IF(AC1486="But Not Over",VLOOKUP(AH1488,'CPI Data'!$A$19:$N$117,14),"")</f>
        <v/>
      </c>
    </row>
    <row r="1489" customFormat="false" ht="12" hidden="false" customHeight="false" outlineLevel="0" collapsed="false">
      <c r="A1489" s="56" t="s">
        <v>12</v>
      </c>
      <c r="B1489" s="57" t="s">
        <v>13</v>
      </c>
      <c r="C1489" s="57"/>
      <c r="D1489" s="100"/>
      <c r="E1489" s="56" t="s">
        <v>12</v>
      </c>
      <c r="F1489" s="57" t="s">
        <v>13</v>
      </c>
      <c r="G1489" s="57"/>
      <c r="H1489" s="100"/>
      <c r="I1489" s="56" t="s">
        <v>12</v>
      </c>
      <c r="J1489" s="57" t="s">
        <v>13</v>
      </c>
      <c r="K1489" s="57"/>
      <c r="L1489" s="106"/>
      <c r="M1489" s="56" t="s">
        <v>12</v>
      </c>
      <c r="N1489" s="57" t="s">
        <v>13</v>
      </c>
      <c r="O1489" s="57"/>
      <c r="S1489" s="56" t="s">
        <v>12</v>
      </c>
      <c r="T1489" s="58" t="s">
        <v>13</v>
      </c>
      <c r="U1489" s="58"/>
      <c r="V1489" s="101"/>
      <c r="W1489" s="56" t="s">
        <v>12</v>
      </c>
      <c r="X1489" s="58" t="s">
        <v>13</v>
      </c>
      <c r="Y1489" s="58"/>
      <c r="Z1489" s="101"/>
      <c r="AA1489" s="56" t="s">
        <v>12</v>
      </c>
      <c r="AB1489" s="58" t="s">
        <v>13</v>
      </c>
      <c r="AC1489" s="58"/>
      <c r="AD1489" s="107"/>
      <c r="AE1489" s="56" t="s">
        <v>12</v>
      </c>
      <c r="AF1489" s="58" t="s">
        <v>13</v>
      </c>
      <c r="AG1489" s="58"/>
      <c r="AH1489" s="1" t="str">
        <f aca="false">IF(AC1487="But Not Over",Y1484,"")</f>
        <v/>
      </c>
      <c r="AI1489" s="81" t="str">
        <f aca="false">IF(AC1487="But Not Over",VLOOKUP(AH1489,'CPI Data'!$A$19:$N$117,14),"")</f>
        <v/>
      </c>
    </row>
    <row r="1490" customFormat="false" ht="12" hidden="false" customHeight="false" outlineLevel="0" collapsed="false">
      <c r="A1490" s="59" t="s">
        <v>14</v>
      </c>
      <c r="B1490" s="60" t="s">
        <v>15</v>
      </c>
      <c r="C1490" s="60" t="s">
        <v>16</v>
      </c>
      <c r="D1490" s="100"/>
      <c r="E1490" s="59" t="s">
        <v>14</v>
      </c>
      <c r="F1490" s="60" t="s">
        <v>15</v>
      </c>
      <c r="G1490" s="60" t="s">
        <v>16</v>
      </c>
      <c r="H1490" s="100"/>
      <c r="I1490" s="59" t="s">
        <v>14</v>
      </c>
      <c r="J1490" s="60" t="s">
        <v>15</v>
      </c>
      <c r="K1490" s="60" t="s">
        <v>16</v>
      </c>
      <c r="L1490" s="106"/>
      <c r="M1490" s="59" t="s">
        <v>14</v>
      </c>
      <c r="N1490" s="60" t="s">
        <v>15</v>
      </c>
      <c r="O1490" s="60" t="s">
        <v>16</v>
      </c>
      <c r="S1490" s="59" t="s">
        <v>14</v>
      </c>
      <c r="T1490" s="61" t="s">
        <v>15</v>
      </c>
      <c r="U1490" s="61" t="s">
        <v>16</v>
      </c>
      <c r="V1490" s="101"/>
      <c r="W1490" s="59" t="s">
        <v>14</v>
      </c>
      <c r="X1490" s="61" t="s">
        <v>15</v>
      </c>
      <c r="Y1490" s="61" t="s">
        <v>16</v>
      </c>
      <c r="Z1490" s="101"/>
      <c r="AA1490" s="59" t="s">
        <v>14</v>
      </c>
      <c r="AB1490" s="61" t="s">
        <v>15</v>
      </c>
      <c r="AC1490" s="61" t="s">
        <v>16</v>
      </c>
      <c r="AD1490" s="107"/>
      <c r="AE1490" s="59" t="s">
        <v>14</v>
      </c>
      <c r="AF1490" s="61" t="s">
        <v>15</v>
      </c>
      <c r="AG1490" s="61" t="s">
        <v>16</v>
      </c>
      <c r="AH1490" s="1" t="str">
        <f aca="false">IF(AC1488="But Not Over",Y1485,"")</f>
        <v/>
      </c>
      <c r="AI1490" s="81" t="str">
        <f aca="false">IF(AC1488="But Not Over",VLOOKUP(AH1490,'CPI Data'!$A$19:$N$117,14),"")</f>
        <v/>
      </c>
    </row>
    <row r="1491" customFormat="false" ht="12" hidden="false" customHeight="false" outlineLevel="0" collapsed="false">
      <c r="A1491" s="91"/>
      <c r="B1491" s="102"/>
      <c r="C1491" s="95"/>
      <c r="D1491" s="95"/>
      <c r="E1491" s="91" t="n">
        <v>0.2</v>
      </c>
      <c r="F1491" s="95" t="n">
        <v>0</v>
      </c>
      <c r="G1491" s="95" t="n">
        <v>2000</v>
      </c>
      <c r="H1491" s="102"/>
      <c r="I1491" s="91"/>
      <c r="J1491" s="95"/>
      <c r="K1491" s="95"/>
      <c r="L1491" s="104"/>
      <c r="M1491" s="91"/>
      <c r="N1491" s="95"/>
      <c r="O1491" s="95"/>
      <c r="S1491" s="91"/>
      <c r="T1491" s="82"/>
      <c r="U1491" s="79"/>
      <c r="V1491" s="84"/>
      <c r="W1491" s="91" t="n">
        <v>0.2</v>
      </c>
      <c r="X1491" s="79" t="n">
        <f aca="false">F1491*$AI$23/$AI$1492</f>
        <v>0</v>
      </c>
      <c r="Y1491" s="79" t="n">
        <f aca="false">G1491*$AI$23/$AI$1492</f>
        <v>19053.4439834025</v>
      </c>
      <c r="Z1491" s="80"/>
      <c r="AA1491" s="91"/>
      <c r="AB1491" s="79"/>
      <c r="AC1491" s="79"/>
      <c r="AD1491" s="105"/>
      <c r="AE1491" s="91"/>
      <c r="AF1491" s="79"/>
      <c r="AG1491" s="79"/>
      <c r="AH1491" s="1" t="str">
        <f aca="false">IF(AC1489="But Not Over",Y1486,"")</f>
        <v/>
      </c>
      <c r="AI1491" s="81" t="str">
        <f aca="false">IF(AC1489="But Not Over",VLOOKUP(AH1491,'CPI Data'!$A$19:$N$117,14),"")</f>
        <v/>
      </c>
    </row>
    <row r="1492" customFormat="false" ht="12" hidden="false" customHeight="false" outlineLevel="0" collapsed="false">
      <c r="A1492" s="91"/>
      <c r="B1492" s="126" t="s">
        <v>45</v>
      </c>
      <c r="C1492" s="95"/>
      <c r="D1492" s="95"/>
      <c r="E1492" s="91" t="n">
        <v>0.22</v>
      </c>
      <c r="F1492" s="95" t="n">
        <v>2000</v>
      </c>
      <c r="G1492" s="95" t="n">
        <v>4000</v>
      </c>
      <c r="H1492" s="102"/>
      <c r="I1492" s="91"/>
      <c r="J1492" s="126" t="s">
        <v>39</v>
      </c>
      <c r="K1492" s="95"/>
      <c r="L1492" s="104"/>
      <c r="M1492" s="91"/>
      <c r="N1492" s="126" t="s">
        <v>39</v>
      </c>
      <c r="O1492" s="95"/>
      <c r="S1492" s="91"/>
      <c r="T1492" s="77" t="s">
        <v>45</v>
      </c>
      <c r="U1492" s="79"/>
      <c r="V1492" s="84"/>
      <c r="W1492" s="91" t="n">
        <v>0.22</v>
      </c>
      <c r="X1492" s="79" t="n">
        <f aca="false">F1492*$AI$23/$AI$1492</f>
        <v>19053.4439834025</v>
      </c>
      <c r="Y1492" s="79" t="n">
        <f aca="false">G1492*$AI$23/$AI$1492</f>
        <v>38106.887966805</v>
      </c>
      <c r="Z1492" s="80"/>
      <c r="AA1492" s="91"/>
      <c r="AB1492" s="77" t="s">
        <v>39</v>
      </c>
      <c r="AC1492" s="79"/>
      <c r="AD1492" s="105"/>
      <c r="AE1492" s="91"/>
      <c r="AF1492" s="77" t="s">
        <v>39</v>
      </c>
      <c r="AG1492" s="79"/>
      <c r="AH1492" s="1" t="n">
        <f aca="false">IF(AC1490="But Not Over",Y1487,"")</f>
        <v>1950</v>
      </c>
      <c r="AI1492" s="81" t="n">
        <f aca="false">IF(AC1490="But Not Over",VLOOKUP(AH1492,'CPI Data'!$A$19:$N$117,14),"")</f>
        <v>24.1</v>
      </c>
    </row>
    <row r="1493" customFormat="false" ht="12" hidden="false" customHeight="false" outlineLevel="0" collapsed="false">
      <c r="A1493" s="91"/>
      <c r="B1493" s="126" t="s">
        <v>46</v>
      </c>
      <c r="C1493" s="95"/>
      <c r="D1493" s="95"/>
      <c r="E1493" s="91" t="n">
        <v>0.26</v>
      </c>
      <c r="F1493" s="95" t="n">
        <v>4000</v>
      </c>
      <c r="G1493" s="95" t="n">
        <v>6000</v>
      </c>
      <c r="H1493" s="102"/>
      <c r="I1493" s="91"/>
      <c r="J1493" s="126" t="s">
        <v>9</v>
      </c>
      <c r="K1493" s="95"/>
      <c r="L1493" s="104"/>
      <c r="M1493" s="91"/>
      <c r="N1493" s="126" t="s">
        <v>9</v>
      </c>
      <c r="O1493" s="95"/>
      <c r="S1493" s="91"/>
      <c r="T1493" s="77" t="s">
        <v>46</v>
      </c>
      <c r="U1493" s="79"/>
      <c r="V1493" s="84"/>
      <c r="W1493" s="91" t="n">
        <v>0.26</v>
      </c>
      <c r="X1493" s="79" t="n">
        <f aca="false">F1493*$AI$23/$AI$1492</f>
        <v>38106.887966805</v>
      </c>
      <c r="Y1493" s="79" t="n">
        <f aca="false">G1493*$AI$23/$AI$1492</f>
        <v>57160.3319502075</v>
      </c>
      <c r="Z1493" s="80"/>
      <c r="AA1493" s="91"/>
      <c r="AB1493" s="77" t="s">
        <v>9</v>
      </c>
      <c r="AC1493" s="79"/>
      <c r="AD1493" s="105"/>
      <c r="AE1493" s="91"/>
      <c r="AF1493" s="77" t="s">
        <v>9</v>
      </c>
      <c r="AG1493" s="79"/>
      <c r="AH1493" s="1" t="str">
        <f aca="false">IF(AC1491="But Not Over",Y1488,"")</f>
        <v/>
      </c>
      <c r="AI1493" s="81" t="str">
        <f aca="false">IF(AC1491="But Not Over",VLOOKUP(AH1493,'CPI Data'!$A$19:$N$117,14),"")</f>
        <v/>
      </c>
    </row>
    <row r="1494" customFormat="false" ht="12" hidden="false" customHeight="false" outlineLevel="0" collapsed="false">
      <c r="A1494" s="91"/>
      <c r="B1494" s="126" t="s">
        <v>47</v>
      </c>
      <c r="C1494" s="95"/>
      <c r="D1494" s="95"/>
      <c r="E1494" s="91" t="n">
        <v>0.3</v>
      </c>
      <c r="F1494" s="95" t="n">
        <v>6000</v>
      </c>
      <c r="G1494" s="95" t="n">
        <v>8000</v>
      </c>
      <c r="H1494" s="102"/>
      <c r="I1494" s="91"/>
      <c r="J1494" s="95"/>
      <c r="K1494" s="95"/>
      <c r="L1494" s="104"/>
      <c r="M1494" s="91"/>
      <c r="N1494" s="95"/>
      <c r="O1494" s="95"/>
      <c r="S1494" s="91"/>
      <c r="T1494" s="77" t="s">
        <v>47</v>
      </c>
      <c r="U1494" s="79"/>
      <c r="V1494" s="84"/>
      <c r="W1494" s="91" t="n">
        <v>0.3</v>
      </c>
      <c r="X1494" s="79" t="n">
        <f aca="false">F1494*$AI$23/$AI$1492</f>
        <v>57160.3319502075</v>
      </c>
      <c r="Y1494" s="79" t="n">
        <f aca="false">G1494*$AI$23/$AI$1492</f>
        <v>76213.77593361</v>
      </c>
      <c r="Z1494" s="80"/>
      <c r="AA1494" s="91"/>
      <c r="AB1494" s="79"/>
      <c r="AC1494" s="79"/>
      <c r="AD1494" s="105"/>
      <c r="AE1494" s="91"/>
      <c r="AF1494" s="79"/>
      <c r="AG1494" s="79"/>
      <c r="AH1494" s="1" t="str">
        <f aca="false">IF(AC1492="But Not Over",Y1489,"")</f>
        <v/>
      </c>
      <c r="AI1494" s="81" t="str">
        <f aca="false">IF(AC1492="But Not Over",VLOOKUP(AH1494,'CPI Data'!$A$19:$N$117,14),"")</f>
        <v/>
      </c>
    </row>
    <row r="1495" customFormat="false" ht="12" hidden="false" customHeight="false" outlineLevel="0" collapsed="false">
      <c r="A1495" s="91"/>
      <c r="B1495" s="126" t="s">
        <v>48</v>
      </c>
      <c r="C1495" s="95"/>
      <c r="D1495" s="95"/>
      <c r="E1495" s="91" t="n">
        <v>0.34</v>
      </c>
      <c r="F1495" s="95" t="n">
        <v>8000</v>
      </c>
      <c r="G1495" s="95" t="n">
        <v>10000</v>
      </c>
      <c r="H1495" s="102"/>
      <c r="I1495" s="91"/>
      <c r="J1495" s="95"/>
      <c r="K1495" s="95"/>
      <c r="L1495" s="104"/>
      <c r="M1495" s="91"/>
      <c r="N1495" s="95"/>
      <c r="O1495" s="95"/>
      <c r="S1495" s="91"/>
      <c r="T1495" s="77" t="s">
        <v>48</v>
      </c>
      <c r="U1495" s="79"/>
      <c r="V1495" s="84"/>
      <c r="W1495" s="91" t="n">
        <v>0.34</v>
      </c>
      <c r="X1495" s="79" t="n">
        <f aca="false">F1495*$AI$23/$AI$1492</f>
        <v>76213.77593361</v>
      </c>
      <c r="Y1495" s="79" t="n">
        <f aca="false">G1495*$AI$23/$AI$1492</f>
        <v>95267.2199170124</v>
      </c>
      <c r="Z1495" s="80"/>
      <c r="AA1495" s="91"/>
      <c r="AB1495" s="79"/>
      <c r="AC1495" s="79"/>
      <c r="AD1495" s="105"/>
      <c r="AE1495" s="91"/>
      <c r="AF1495" s="79"/>
      <c r="AG1495" s="79"/>
      <c r="AH1495" s="1" t="str">
        <f aca="false">IF(AC1493="But Not Over",Y1490,"")</f>
        <v/>
      </c>
      <c r="AI1495" s="81" t="str">
        <f aca="false">IF(AC1493="But Not Over",VLOOKUP(AH1495,'CPI Data'!$A$19:$N$117,14),"")</f>
        <v/>
      </c>
    </row>
    <row r="1496" customFormat="false" ht="12" hidden="false" customHeight="false" outlineLevel="0" collapsed="false">
      <c r="A1496" s="91"/>
      <c r="B1496" s="126" t="s">
        <v>49</v>
      </c>
      <c r="C1496" s="95"/>
      <c r="D1496" s="95"/>
      <c r="E1496" s="91" t="n">
        <v>0.38</v>
      </c>
      <c r="F1496" s="95" t="n">
        <v>10000</v>
      </c>
      <c r="G1496" s="95" t="n">
        <v>12000</v>
      </c>
      <c r="H1496" s="102"/>
      <c r="I1496" s="91"/>
      <c r="J1496" s="95"/>
      <c r="K1496" s="95"/>
      <c r="L1496" s="104"/>
      <c r="M1496" s="91"/>
      <c r="N1496" s="95"/>
      <c r="O1496" s="95"/>
      <c r="S1496" s="91"/>
      <c r="T1496" s="77" t="s">
        <v>49</v>
      </c>
      <c r="U1496" s="79"/>
      <c r="V1496" s="84"/>
      <c r="W1496" s="91" t="n">
        <v>0.38</v>
      </c>
      <c r="X1496" s="79" t="n">
        <f aca="false">F1496*$AI$23/$AI$1492</f>
        <v>95267.2199170124</v>
      </c>
      <c r="Y1496" s="79" t="n">
        <f aca="false">G1496*$AI$23/$AI$1492</f>
        <v>114320.663900415</v>
      </c>
      <c r="Z1496" s="80"/>
      <c r="AA1496" s="91"/>
      <c r="AB1496" s="79"/>
      <c r="AC1496" s="79"/>
      <c r="AD1496" s="105"/>
      <c r="AE1496" s="91"/>
      <c r="AF1496" s="79"/>
      <c r="AG1496" s="79"/>
      <c r="AH1496" s="1" t="str">
        <f aca="false">IF(AC1494="But Not Over",Y1491,"")</f>
        <v/>
      </c>
      <c r="AI1496" s="81" t="str">
        <f aca="false">IF(AC1494="But Not Over",VLOOKUP(AH1496,'CPI Data'!$A$19:$N$117,14),"")</f>
        <v/>
      </c>
    </row>
    <row r="1497" customFormat="false" ht="12" hidden="false" customHeight="false" outlineLevel="0" collapsed="false">
      <c r="A1497" s="91"/>
      <c r="B1497" s="102"/>
      <c r="C1497" s="95"/>
      <c r="D1497" s="95"/>
      <c r="E1497" s="91" t="n">
        <v>0.43</v>
      </c>
      <c r="F1497" s="95" t="n">
        <v>12000</v>
      </c>
      <c r="G1497" s="95" t="n">
        <v>14000</v>
      </c>
      <c r="H1497" s="102"/>
      <c r="I1497" s="91"/>
      <c r="J1497" s="95"/>
      <c r="K1497" s="95"/>
      <c r="L1497" s="104"/>
      <c r="M1497" s="91"/>
      <c r="N1497" s="95"/>
      <c r="O1497" s="95"/>
      <c r="S1497" s="91"/>
      <c r="T1497" s="82"/>
      <c r="U1497" s="79"/>
      <c r="V1497" s="84"/>
      <c r="W1497" s="91" t="n">
        <v>0.43</v>
      </c>
      <c r="X1497" s="79" t="n">
        <f aca="false">F1497*$AI$23/$AI$1492</f>
        <v>114320.663900415</v>
      </c>
      <c r="Y1497" s="79" t="n">
        <f aca="false">G1497*$AI$23/$AI$1492</f>
        <v>133374.107883817</v>
      </c>
      <c r="Z1497" s="80"/>
      <c r="AA1497" s="91"/>
      <c r="AB1497" s="79"/>
      <c r="AC1497" s="79"/>
      <c r="AD1497" s="105"/>
      <c r="AE1497" s="91"/>
      <c r="AF1497" s="79"/>
      <c r="AG1497" s="79"/>
      <c r="AH1497" s="1" t="str">
        <f aca="false">IF(AC1495="But Not Over",Y1492,"")</f>
        <v/>
      </c>
      <c r="AI1497" s="81" t="str">
        <f aca="false">IF(AC1495="But Not Over",VLOOKUP(AH1497,'CPI Data'!$A$19:$N$117,14),"")</f>
        <v/>
      </c>
    </row>
    <row r="1498" customFormat="false" ht="12" hidden="false" customHeight="false" outlineLevel="0" collapsed="false">
      <c r="A1498" s="91"/>
      <c r="B1498" s="102"/>
      <c r="C1498" s="95"/>
      <c r="D1498" s="95"/>
      <c r="E1498" s="91" t="n">
        <v>0.47</v>
      </c>
      <c r="F1498" s="95" t="n">
        <v>14000</v>
      </c>
      <c r="G1498" s="95" t="n">
        <v>16000</v>
      </c>
      <c r="H1498" s="102"/>
      <c r="I1498" s="91"/>
      <c r="J1498" s="95"/>
      <c r="K1498" s="95"/>
      <c r="L1498" s="104"/>
      <c r="M1498" s="91"/>
      <c r="N1498" s="95"/>
      <c r="O1498" s="95"/>
      <c r="S1498" s="91"/>
      <c r="T1498" s="82"/>
      <c r="U1498" s="79"/>
      <c r="V1498" s="84"/>
      <c r="W1498" s="91" t="n">
        <v>0.47</v>
      </c>
      <c r="X1498" s="79" t="n">
        <f aca="false">F1498*$AI$23/$AI$1492</f>
        <v>133374.107883817</v>
      </c>
      <c r="Y1498" s="79" t="n">
        <f aca="false">G1498*$AI$23/$AI$1492</f>
        <v>152427.55186722</v>
      </c>
      <c r="Z1498" s="80"/>
      <c r="AA1498" s="91"/>
      <c r="AB1498" s="79"/>
      <c r="AC1498" s="79"/>
      <c r="AD1498" s="105"/>
      <c r="AE1498" s="91"/>
      <c r="AF1498" s="79"/>
      <c r="AG1498" s="79"/>
      <c r="AH1498" s="1" t="str">
        <f aca="false">IF(AC1496="But Not Over",Y1493,"")</f>
        <v/>
      </c>
      <c r="AI1498" s="81" t="str">
        <f aca="false">IF(AC1496="But Not Over",VLOOKUP(AH1498,'CPI Data'!$A$19:$N$117,14),"")</f>
        <v/>
      </c>
    </row>
    <row r="1499" customFormat="false" ht="12" hidden="false" customHeight="false" outlineLevel="0" collapsed="false">
      <c r="A1499" s="91"/>
      <c r="B1499" s="102"/>
      <c r="C1499" s="95"/>
      <c r="D1499" s="95"/>
      <c r="E1499" s="91" t="n">
        <v>0.5</v>
      </c>
      <c r="F1499" s="95" t="n">
        <v>16000</v>
      </c>
      <c r="G1499" s="95" t="n">
        <v>18000</v>
      </c>
      <c r="H1499" s="102"/>
      <c r="I1499" s="91"/>
      <c r="J1499" s="95"/>
      <c r="K1499" s="95"/>
      <c r="L1499" s="104"/>
      <c r="M1499" s="91"/>
      <c r="N1499" s="95"/>
      <c r="O1499" s="95"/>
      <c r="S1499" s="91"/>
      <c r="T1499" s="82"/>
      <c r="U1499" s="79"/>
      <c r="V1499" s="84"/>
      <c r="W1499" s="91" t="n">
        <v>0.5</v>
      </c>
      <c r="X1499" s="79" t="n">
        <f aca="false">F1499*$AI$23/$AI$1492</f>
        <v>152427.55186722</v>
      </c>
      <c r="Y1499" s="79" t="n">
        <f aca="false">G1499*$AI$23/$AI$1492</f>
        <v>171480.995850622</v>
      </c>
      <c r="Z1499" s="80"/>
      <c r="AA1499" s="91"/>
      <c r="AB1499" s="79"/>
      <c r="AC1499" s="79"/>
      <c r="AD1499" s="105"/>
      <c r="AE1499" s="91"/>
      <c r="AF1499" s="79"/>
      <c r="AG1499" s="79"/>
      <c r="AH1499" s="1" t="str">
        <f aca="false">IF(AC1497="But Not Over",Y1494,"")</f>
        <v/>
      </c>
      <c r="AI1499" s="81" t="str">
        <f aca="false">IF(AC1497="But Not Over",VLOOKUP(AH1499,'CPI Data'!$A$19:$N$117,14),"")</f>
        <v/>
      </c>
    </row>
    <row r="1500" customFormat="false" ht="12" hidden="false" customHeight="false" outlineLevel="0" collapsed="false">
      <c r="A1500" s="91"/>
      <c r="B1500" s="102"/>
      <c r="C1500" s="95"/>
      <c r="D1500" s="95"/>
      <c r="E1500" s="91" t="n">
        <v>0.53</v>
      </c>
      <c r="F1500" s="95" t="n">
        <v>18000</v>
      </c>
      <c r="G1500" s="95" t="n">
        <v>20000</v>
      </c>
      <c r="H1500" s="102"/>
      <c r="I1500" s="91"/>
      <c r="J1500" s="95"/>
      <c r="K1500" s="95"/>
      <c r="L1500" s="104"/>
      <c r="M1500" s="91"/>
      <c r="N1500" s="95"/>
      <c r="O1500" s="95"/>
      <c r="S1500" s="91"/>
      <c r="T1500" s="82"/>
      <c r="U1500" s="79"/>
      <c r="V1500" s="84"/>
      <c r="W1500" s="91" t="n">
        <v>0.53</v>
      </c>
      <c r="X1500" s="79" t="n">
        <f aca="false">F1500*$AI$23/$AI$1492</f>
        <v>171480.995850622</v>
      </c>
      <c r="Y1500" s="79" t="n">
        <f aca="false">G1500*$AI$23/$AI$1492</f>
        <v>190534.439834025</v>
      </c>
      <c r="Z1500" s="80"/>
      <c r="AA1500" s="91"/>
      <c r="AB1500" s="79"/>
      <c r="AC1500" s="79"/>
      <c r="AD1500" s="105"/>
      <c r="AE1500" s="91"/>
      <c r="AF1500" s="79"/>
      <c r="AG1500" s="79"/>
      <c r="AH1500" s="1" t="str">
        <f aca="false">IF(AC1498="But Not Over",Y1495,"")</f>
        <v/>
      </c>
      <c r="AI1500" s="81" t="str">
        <f aca="false">IF(AC1498="But Not Over",VLOOKUP(AH1500,'CPI Data'!$A$19:$N$117,14),"")</f>
        <v/>
      </c>
    </row>
    <row r="1501" customFormat="false" ht="12" hidden="false" customHeight="false" outlineLevel="0" collapsed="false">
      <c r="A1501" s="91"/>
      <c r="B1501" s="102"/>
      <c r="C1501" s="95"/>
      <c r="D1501" s="95"/>
      <c r="E1501" s="91" t="n">
        <v>0.56</v>
      </c>
      <c r="F1501" s="95" t="n">
        <v>20000</v>
      </c>
      <c r="G1501" s="95" t="n">
        <v>22000</v>
      </c>
      <c r="H1501" s="102"/>
      <c r="I1501" s="91"/>
      <c r="J1501" s="95"/>
      <c r="K1501" s="95"/>
      <c r="L1501" s="104"/>
      <c r="M1501" s="91"/>
      <c r="N1501" s="95"/>
      <c r="O1501" s="95"/>
      <c r="S1501" s="91"/>
      <c r="T1501" s="82"/>
      <c r="U1501" s="79"/>
      <c r="V1501" s="84"/>
      <c r="W1501" s="91" t="n">
        <v>0.56</v>
      </c>
      <c r="X1501" s="79" t="n">
        <f aca="false">F1501*$AI$23/$AI$1492</f>
        <v>190534.439834025</v>
      </c>
      <c r="Y1501" s="79" t="n">
        <f aca="false">G1501*$AI$23/$AI$1492</f>
        <v>209587.883817427</v>
      </c>
      <c r="Z1501" s="80"/>
      <c r="AA1501" s="91"/>
      <c r="AB1501" s="79"/>
      <c r="AC1501" s="79"/>
      <c r="AD1501" s="105"/>
      <c r="AE1501" s="91"/>
      <c r="AF1501" s="79"/>
      <c r="AG1501" s="79"/>
      <c r="AH1501" s="1" t="str">
        <f aca="false">IF(AC1499="But Not Over",Y1496,"")</f>
        <v/>
      </c>
      <c r="AI1501" s="81" t="str">
        <f aca="false">IF(AC1499="But Not Over",VLOOKUP(AH1501,'CPI Data'!$A$19:$N$117,14),"")</f>
        <v/>
      </c>
    </row>
    <row r="1502" customFormat="false" ht="12" hidden="false" customHeight="false" outlineLevel="0" collapsed="false">
      <c r="A1502" s="91"/>
      <c r="B1502" s="102"/>
      <c r="C1502" s="95"/>
      <c r="D1502" s="95"/>
      <c r="E1502" s="91" t="n">
        <v>0.59</v>
      </c>
      <c r="F1502" s="95" t="n">
        <v>22000</v>
      </c>
      <c r="G1502" s="95" t="n">
        <v>26000</v>
      </c>
      <c r="H1502" s="102"/>
      <c r="I1502" s="91"/>
      <c r="J1502" s="95"/>
      <c r="K1502" s="95"/>
      <c r="L1502" s="104"/>
      <c r="M1502" s="91"/>
      <c r="N1502" s="95"/>
      <c r="O1502" s="95"/>
      <c r="S1502" s="91"/>
      <c r="T1502" s="82"/>
      <c r="U1502" s="79"/>
      <c r="V1502" s="84"/>
      <c r="W1502" s="91" t="n">
        <v>0.59</v>
      </c>
      <c r="X1502" s="79" t="n">
        <f aca="false">F1502*$AI$23/$AI$1492</f>
        <v>209587.883817427</v>
      </c>
      <c r="Y1502" s="79" t="n">
        <f aca="false">G1502*$AI$23/$AI$1492</f>
        <v>247694.771784232</v>
      </c>
      <c r="Z1502" s="80"/>
      <c r="AA1502" s="91"/>
      <c r="AB1502" s="79"/>
      <c r="AC1502" s="79"/>
      <c r="AD1502" s="105"/>
      <c r="AE1502" s="91"/>
      <c r="AF1502" s="79"/>
      <c r="AG1502" s="79"/>
      <c r="AH1502" s="1" t="str">
        <f aca="false">IF(AC1500="But Not Over",Y1497,"")</f>
        <v/>
      </c>
      <c r="AI1502" s="81" t="str">
        <f aca="false">IF(AC1500="But Not Over",VLOOKUP(AH1502,'CPI Data'!$A$19:$N$117,14),"")</f>
        <v/>
      </c>
    </row>
    <row r="1503" customFormat="false" ht="12" hidden="false" customHeight="false" outlineLevel="0" collapsed="false">
      <c r="A1503" s="91"/>
      <c r="B1503" s="95"/>
      <c r="C1503" s="92"/>
      <c r="D1503" s="92"/>
      <c r="E1503" s="91" t="n">
        <v>0.62</v>
      </c>
      <c r="F1503" s="95" t="n">
        <v>26000</v>
      </c>
      <c r="G1503" s="92" t="n">
        <v>32000</v>
      </c>
      <c r="H1503" s="102"/>
      <c r="I1503" s="91"/>
      <c r="J1503" s="95"/>
      <c r="K1503" s="92"/>
      <c r="L1503" s="103"/>
      <c r="M1503" s="91"/>
      <c r="N1503" s="95"/>
      <c r="O1503" s="92"/>
      <c r="S1503" s="91"/>
      <c r="T1503" s="79"/>
      <c r="W1503" s="91" t="n">
        <v>0.62</v>
      </c>
      <c r="X1503" s="79" t="n">
        <f aca="false">F1503*$AI$23/$AI$1492</f>
        <v>247694.771784232</v>
      </c>
      <c r="Y1503" s="79" t="n">
        <f aca="false">G1503*$AI$23/$AI$1492</f>
        <v>304855.10373444</v>
      </c>
      <c r="Z1503" s="80"/>
      <c r="AA1503" s="91"/>
      <c r="AB1503" s="79"/>
      <c r="AD1503" s="98"/>
      <c r="AE1503" s="91"/>
      <c r="AF1503" s="79"/>
      <c r="AH1503" s="1" t="str">
        <f aca="false">IF(AC1501="But Not Over",Y1498,"")</f>
        <v/>
      </c>
      <c r="AI1503" s="81" t="str">
        <f aca="false">IF(AC1501="But Not Over",VLOOKUP(AH1503,'CPI Data'!$A$19:$N$117,14),"")</f>
        <v/>
      </c>
    </row>
    <row r="1504" customFormat="false" ht="12" hidden="false" customHeight="false" outlineLevel="0" collapsed="false">
      <c r="A1504" s="91"/>
      <c r="B1504" s="95"/>
      <c r="C1504" s="92"/>
      <c r="D1504" s="92"/>
      <c r="E1504" s="91" t="n">
        <v>0.65</v>
      </c>
      <c r="F1504" s="92" t="n">
        <v>32000</v>
      </c>
      <c r="G1504" s="92" t="n">
        <v>38000</v>
      </c>
      <c r="H1504" s="102"/>
      <c r="I1504" s="91"/>
      <c r="J1504" s="92"/>
      <c r="K1504" s="92"/>
      <c r="L1504" s="103"/>
      <c r="M1504" s="91"/>
      <c r="N1504" s="92"/>
      <c r="O1504" s="92"/>
      <c r="S1504" s="91"/>
      <c r="T1504" s="79"/>
      <c r="W1504" s="91" t="n">
        <v>0.65</v>
      </c>
      <c r="X1504" s="79" t="n">
        <f aca="false">F1504*$AI$23/$AI$1492</f>
        <v>304855.10373444</v>
      </c>
      <c r="Y1504" s="79" t="n">
        <f aca="false">G1504*$AI$23/$AI$1492</f>
        <v>362015.435684647</v>
      </c>
      <c r="Z1504" s="80"/>
      <c r="AA1504" s="91"/>
      <c r="AD1504" s="98"/>
      <c r="AE1504" s="91"/>
      <c r="AH1504" s="1" t="str">
        <f aca="false">IF(AC1502="But Not Over",Y1499,"")</f>
        <v/>
      </c>
      <c r="AI1504" s="81" t="str">
        <f aca="false">IF(AC1502="But Not Over",VLOOKUP(AH1504,'CPI Data'!$A$19:$N$117,14),"")</f>
        <v/>
      </c>
    </row>
    <row r="1505" customFormat="false" ht="12" hidden="false" customHeight="false" outlineLevel="0" collapsed="false">
      <c r="A1505" s="91"/>
      <c r="B1505" s="92"/>
      <c r="C1505" s="92"/>
      <c r="D1505" s="92"/>
      <c r="E1505" s="91" t="n">
        <v>0.69</v>
      </c>
      <c r="F1505" s="92" t="n">
        <v>38000</v>
      </c>
      <c r="G1505" s="92" t="n">
        <v>44000</v>
      </c>
      <c r="H1505" s="102"/>
      <c r="I1505" s="91"/>
      <c r="J1505" s="92"/>
      <c r="K1505" s="92"/>
      <c r="L1505" s="103"/>
      <c r="M1505" s="91"/>
      <c r="N1505" s="92"/>
      <c r="O1505" s="92"/>
      <c r="S1505" s="91"/>
      <c r="W1505" s="91" t="n">
        <v>0.69</v>
      </c>
      <c r="X1505" s="79" t="n">
        <f aca="false">F1505*$AI$23/$AI$1492</f>
        <v>362015.435684647</v>
      </c>
      <c r="Y1505" s="79" t="n">
        <f aca="false">G1505*$AI$23/$AI$1492</f>
        <v>419175.767634855</v>
      </c>
      <c r="Z1505" s="80"/>
      <c r="AA1505" s="91"/>
      <c r="AD1505" s="98"/>
      <c r="AE1505" s="91"/>
      <c r="AH1505" s="1" t="str">
        <f aca="false">IF(AC1503="But Not Over",Y1500,"")</f>
        <v/>
      </c>
      <c r="AI1505" s="81" t="str">
        <f aca="false">IF(AC1503="But Not Over",VLOOKUP(AH1505,'CPI Data'!$A$19:$N$117,14),"")</f>
        <v/>
      </c>
    </row>
    <row r="1506" customFormat="false" ht="12" hidden="false" customHeight="false" outlineLevel="0" collapsed="false">
      <c r="A1506" s="91"/>
      <c r="B1506" s="92"/>
      <c r="C1506" s="92"/>
      <c r="D1506" s="95"/>
      <c r="E1506" s="91" t="n">
        <v>0.72</v>
      </c>
      <c r="F1506" s="92" t="n">
        <v>44000</v>
      </c>
      <c r="G1506" s="92" t="n">
        <v>50000</v>
      </c>
      <c r="H1506" s="102"/>
      <c r="I1506" s="91"/>
      <c r="J1506" s="92"/>
      <c r="K1506" s="92"/>
      <c r="L1506" s="104"/>
      <c r="M1506" s="91"/>
      <c r="N1506" s="92"/>
      <c r="O1506" s="92"/>
      <c r="S1506" s="91"/>
      <c r="V1506" s="84"/>
      <c r="W1506" s="91" t="n">
        <v>0.72</v>
      </c>
      <c r="X1506" s="79" t="n">
        <f aca="false">F1506*$AI$23/$AI$1492</f>
        <v>419175.767634855</v>
      </c>
      <c r="Y1506" s="79" t="n">
        <f aca="false">G1506*$AI$23/$AI$1492</f>
        <v>476336.099585062</v>
      </c>
      <c r="Z1506" s="80"/>
      <c r="AA1506" s="91"/>
      <c r="AD1506" s="105"/>
      <c r="AE1506" s="91"/>
      <c r="AH1506" s="1" t="str">
        <f aca="false">IF(AC1504="But Not Over",Y1501,"")</f>
        <v/>
      </c>
      <c r="AI1506" s="81" t="str">
        <f aca="false">IF(AC1504="But Not Over",VLOOKUP(AH1506,'CPI Data'!$A$19:$N$117,14),"")</f>
        <v/>
      </c>
    </row>
    <row r="1507" customFormat="false" ht="12" hidden="false" customHeight="false" outlineLevel="0" collapsed="false">
      <c r="A1507" s="91"/>
      <c r="B1507" s="92"/>
      <c r="C1507" s="92"/>
      <c r="E1507" s="91" t="n">
        <v>0.75</v>
      </c>
      <c r="F1507" s="92" t="n">
        <v>50000</v>
      </c>
      <c r="G1507" s="92" t="n">
        <v>60000</v>
      </c>
      <c r="H1507" s="64"/>
      <c r="I1507" s="91"/>
      <c r="J1507" s="92"/>
      <c r="K1507" s="92"/>
      <c r="L1507" s="97"/>
      <c r="M1507" s="91"/>
      <c r="N1507" s="92"/>
      <c r="O1507" s="92"/>
      <c r="S1507" s="91"/>
      <c r="W1507" s="91" t="n">
        <v>0.75</v>
      </c>
      <c r="X1507" s="79" t="n">
        <f aca="false">F1507*$AI$23/$AI$1492</f>
        <v>476336.099585062</v>
      </c>
      <c r="Y1507" s="79" t="n">
        <f aca="false">G1507*$AI$23/$AI$1492</f>
        <v>571603.319502075</v>
      </c>
      <c r="Z1507" s="80"/>
      <c r="AA1507" s="91"/>
      <c r="AD1507" s="98"/>
      <c r="AE1507" s="91"/>
      <c r="AH1507" s="1" t="str">
        <f aca="false">IF(AC1505="But Not Over",Y1502,"")</f>
        <v/>
      </c>
      <c r="AI1507" s="81" t="str">
        <f aca="false">IF(AC1505="But Not Over",VLOOKUP(AH1507,'CPI Data'!$A$19:$N$117,14),"")</f>
        <v/>
      </c>
    </row>
    <row r="1508" customFormat="false" ht="12" hidden="false" customHeight="false" outlineLevel="0" collapsed="false">
      <c r="A1508" s="91"/>
      <c r="B1508" s="92"/>
      <c r="C1508" s="92"/>
      <c r="E1508" s="91" t="n">
        <v>0.78</v>
      </c>
      <c r="F1508" s="92" t="n">
        <v>60000</v>
      </c>
      <c r="G1508" s="92" t="n">
        <v>70000</v>
      </c>
      <c r="H1508" s="64"/>
      <c r="I1508" s="91"/>
      <c r="J1508" s="92"/>
      <c r="K1508" s="92"/>
      <c r="L1508" s="97"/>
      <c r="M1508" s="91"/>
      <c r="N1508" s="92"/>
      <c r="O1508" s="92"/>
      <c r="S1508" s="91"/>
      <c r="W1508" s="91" t="n">
        <v>0.78</v>
      </c>
      <c r="X1508" s="79" t="n">
        <f aca="false">F1508*$AI$23/$AI$1492</f>
        <v>571603.319502075</v>
      </c>
      <c r="Y1508" s="79" t="n">
        <f aca="false">G1508*$AI$23/$AI$1492</f>
        <v>666870.539419087</v>
      </c>
      <c r="Z1508" s="80"/>
      <c r="AA1508" s="91"/>
      <c r="AD1508" s="98"/>
      <c r="AE1508" s="91"/>
      <c r="AH1508" s="1" t="str">
        <f aca="false">IF(AC1506="But Not Over",Y1503,"")</f>
        <v/>
      </c>
      <c r="AI1508" s="81" t="str">
        <f aca="false">IF(AC1506="But Not Over",VLOOKUP(AH1508,'CPI Data'!$A$19:$N$117,14),"")</f>
        <v/>
      </c>
    </row>
    <row r="1509" customFormat="false" ht="12" hidden="false" customHeight="false" outlineLevel="0" collapsed="false">
      <c r="A1509" s="91"/>
      <c r="B1509" s="92"/>
      <c r="C1509" s="92"/>
      <c r="E1509" s="91" t="n">
        <v>0.81</v>
      </c>
      <c r="F1509" s="92" t="n">
        <v>70000</v>
      </c>
      <c r="G1509" s="92" t="n">
        <v>80000</v>
      </c>
      <c r="H1509" s="64"/>
      <c r="I1509" s="91"/>
      <c r="J1509" s="92"/>
      <c r="K1509" s="92"/>
      <c r="L1509" s="97"/>
      <c r="M1509" s="91"/>
      <c r="N1509" s="92"/>
      <c r="O1509" s="92"/>
      <c r="S1509" s="91"/>
      <c r="W1509" s="91" t="n">
        <v>0.81</v>
      </c>
      <c r="X1509" s="79" t="n">
        <f aca="false">F1509*$AI$23/$AI$1492</f>
        <v>666870.539419087</v>
      </c>
      <c r="Y1509" s="79" t="n">
        <f aca="false">G1509*$AI$23/$AI$1492</f>
        <v>762137.7593361</v>
      </c>
      <c r="Z1509" s="80"/>
      <c r="AA1509" s="91"/>
      <c r="AD1509" s="98"/>
      <c r="AE1509" s="91"/>
      <c r="AH1509" s="1" t="str">
        <f aca="false">IF(AC1507="But Not Over",Y1504,"")</f>
        <v/>
      </c>
      <c r="AI1509" s="81" t="str">
        <f aca="false">IF(AC1507="But Not Over",VLOOKUP(AH1509,'CPI Data'!$A$19:$N$117,14),"")</f>
        <v/>
      </c>
    </row>
    <row r="1510" customFormat="false" ht="12" hidden="false" customHeight="false" outlineLevel="0" collapsed="false">
      <c r="A1510" s="91"/>
      <c r="B1510" s="92"/>
      <c r="C1510" s="92"/>
      <c r="E1510" s="91" t="n">
        <v>0.84</v>
      </c>
      <c r="F1510" s="92" t="n">
        <v>80000</v>
      </c>
      <c r="G1510" s="92" t="n">
        <v>90000</v>
      </c>
      <c r="H1510" s="64"/>
      <c r="I1510" s="91"/>
      <c r="J1510" s="92"/>
      <c r="K1510" s="92"/>
      <c r="L1510" s="97"/>
      <c r="M1510" s="91"/>
      <c r="N1510" s="92"/>
      <c r="O1510" s="92"/>
      <c r="S1510" s="91"/>
      <c r="W1510" s="91" t="n">
        <v>0.84</v>
      </c>
      <c r="X1510" s="79" t="n">
        <f aca="false">F1510*$AI$23/$AI$1492</f>
        <v>762137.7593361</v>
      </c>
      <c r="Y1510" s="79" t="n">
        <f aca="false">G1510*$AI$23/$AI$1492</f>
        <v>857404.979253112</v>
      </c>
      <c r="Z1510" s="80"/>
      <c r="AA1510" s="91"/>
      <c r="AD1510" s="98"/>
      <c r="AE1510" s="91"/>
      <c r="AH1510" s="1" t="str">
        <f aca="false">IF(AC1508="But Not Over",Y1505,"")</f>
        <v/>
      </c>
      <c r="AI1510" s="81" t="str">
        <f aca="false">IF(AC1508="But Not Over",VLOOKUP(AH1510,'CPI Data'!$A$19:$N$117,14),"")</f>
        <v/>
      </c>
    </row>
    <row r="1511" customFormat="false" ht="12" hidden="false" customHeight="false" outlineLevel="0" collapsed="false">
      <c r="A1511" s="91"/>
      <c r="B1511" s="92"/>
      <c r="C1511" s="92"/>
      <c r="E1511" s="91" t="n">
        <v>0.87</v>
      </c>
      <c r="F1511" s="92" t="n">
        <v>90000</v>
      </c>
      <c r="G1511" s="92" t="n">
        <v>100000</v>
      </c>
      <c r="H1511" s="64"/>
      <c r="I1511" s="91"/>
      <c r="J1511" s="92"/>
      <c r="K1511" s="92"/>
      <c r="L1511" s="97"/>
      <c r="M1511" s="91"/>
      <c r="N1511" s="92"/>
      <c r="O1511" s="92"/>
      <c r="S1511" s="91"/>
      <c r="W1511" s="91" t="n">
        <v>0.87</v>
      </c>
      <c r="X1511" s="79" t="n">
        <f aca="false">F1511*$AI$23/$AI$1492</f>
        <v>857404.979253112</v>
      </c>
      <c r="Y1511" s="79" t="n">
        <f aca="false">G1511*$AI$23/$AI$1492</f>
        <v>952672.199170124</v>
      </c>
      <c r="Z1511" s="80"/>
      <c r="AA1511" s="91"/>
      <c r="AD1511" s="98"/>
      <c r="AE1511" s="91"/>
      <c r="AH1511" s="1" t="str">
        <f aca="false">IF(AC1509="But Not Over",Y1506,"")</f>
        <v/>
      </c>
      <c r="AI1511" s="81" t="str">
        <f aca="false">IF(AC1509="But Not Over",VLOOKUP(AH1511,'CPI Data'!$A$19:$N$117,14),"")</f>
        <v/>
      </c>
    </row>
    <row r="1512" customFormat="false" ht="12" hidden="false" customHeight="false" outlineLevel="0" collapsed="false">
      <c r="A1512" s="91"/>
      <c r="B1512" s="92"/>
      <c r="C1512" s="92"/>
      <c r="E1512" s="91" t="n">
        <v>0.89</v>
      </c>
      <c r="F1512" s="92" t="n">
        <v>100000</v>
      </c>
      <c r="G1512" s="92" t="n">
        <v>150000</v>
      </c>
      <c r="H1512" s="64"/>
      <c r="I1512" s="91"/>
      <c r="J1512" s="92"/>
      <c r="K1512" s="92"/>
      <c r="L1512" s="97"/>
      <c r="M1512" s="91"/>
      <c r="N1512" s="92"/>
      <c r="O1512" s="92"/>
      <c r="S1512" s="91"/>
      <c r="W1512" s="91" t="n">
        <v>0.89</v>
      </c>
      <c r="X1512" s="79" t="n">
        <f aca="false">F1512*$AI$23/$AI$1492</f>
        <v>952672.199170124</v>
      </c>
      <c r="Y1512" s="79" t="n">
        <f aca="false">G1512*$AI$23/$AI$1492</f>
        <v>1429008.29875519</v>
      </c>
      <c r="Z1512" s="80"/>
      <c r="AA1512" s="91"/>
      <c r="AD1512" s="98"/>
      <c r="AE1512" s="91"/>
      <c r="AH1512" s="1" t="str">
        <f aca="false">IF(AC1510="But Not Over",Y1507,"")</f>
        <v/>
      </c>
      <c r="AI1512" s="81" t="str">
        <f aca="false">IF(AC1510="But Not Over",VLOOKUP(AH1512,'CPI Data'!$A$19:$N$117,14),"")</f>
        <v/>
      </c>
    </row>
    <row r="1513" customFormat="false" ht="12" hidden="false" customHeight="false" outlineLevel="0" collapsed="false">
      <c r="A1513" s="91"/>
      <c r="B1513" s="92"/>
      <c r="C1513" s="92"/>
      <c r="E1513" s="91" t="n">
        <v>0.9</v>
      </c>
      <c r="F1513" s="92" t="n">
        <v>150000</v>
      </c>
      <c r="G1513" s="92" t="n">
        <v>200000</v>
      </c>
      <c r="H1513" s="64"/>
      <c r="I1513" s="64"/>
      <c r="J1513" s="92"/>
      <c r="K1513" s="92"/>
      <c r="L1513" s="97"/>
      <c r="M1513" s="91"/>
      <c r="N1513" s="92"/>
      <c r="O1513" s="92"/>
      <c r="S1513" s="91"/>
      <c r="W1513" s="91" t="n">
        <v>0.9</v>
      </c>
      <c r="X1513" s="79" t="n">
        <f aca="false">F1513*$AI$23/$AI$1492</f>
        <v>1429008.29875519</v>
      </c>
      <c r="Y1513" s="79" t="n">
        <f aca="false">G1513*$AI$23/$AI$1492</f>
        <v>1905344.39834025</v>
      </c>
      <c r="Z1513" s="80"/>
      <c r="AA1513" s="64"/>
      <c r="AD1513" s="98"/>
      <c r="AE1513" s="91"/>
      <c r="AH1513" s="1" t="str">
        <f aca="false">IF(AC1511="But Not Over",Y1508,"")</f>
        <v/>
      </c>
      <c r="AI1513" s="81" t="str">
        <f aca="false">IF(AC1511="But Not Over",VLOOKUP(AH1513,'CPI Data'!$A$19:$N$117,14),"")</f>
        <v/>
      </c>
    </row>
    <row r="1514" customFormat="false" ht="12" hidden="false" customHeight="false" outlineLevel="0" collapsed="false">
      <c r="A1514" s="91"/>
      <c r="B1514" s="92"/>
      <c r="C1514" s="95"/>
      <c r="E1514" s="91" t="n">
        <v>0.91</v>
      </c>
      <c r="F1514" s="92" t="n">
        <v>200000</v>
      </c>
      <c r="G1514" s="95" t="s">
        <v>18</v>
      </c>
      <c r="H1514" s="64"/>
      <c r="I1514" s="64"/>
      <c r="J1514" s="92"/>
      <c r="K1514" s="92"/>
      <c r="L1514" s="97"/>
      <c r="M1514" s="91"/>
      <c r="N1514" s="92"/>
      <c r="O1514" s="92"/>
      <c r="S1514" s="91"/>
      <c r="U1514" s="79"/>
      <c r="W1514" s="91" t="n">
        <v>0.91</v>
      </c>
      <c r="X1514" s="79" t="n">
        <f aca="false">F1514*$AI$23/$AI$1492</f>
        <v>1905344.39834025</v>
      </c>
      <c r="Y1514" s="79" t="s">
        <v>18</v>
      </c>
      <c r="Z1514" s="80"/>
      <c r="AA1514" s="64"/>
      <c r="AD1514" s="98"/>
      <c r="AE1514" s="91"/>
      <c r="AH1514" s="1" t="str">
        <f aca="false">IF(AC1512="But Not Over",Y1509,"")</f>
        <v/>
      </c>
      <c r="AI1514" s="81" t="str">
        <f aca="false">IF(AC1512="But Not Over",VLOOKUP(AH1514,'CPI Data'!$A$19:$N$117,14),"")</f>
        <v/>
      </c>
    </row>
    <row r="1515" s="111" customFormat="true" ht="24" hidden="false" customHeight="true" outlineLevel="0" collapsed="false">
      <c r="A1515" s="108" t="s">
        <v>53</v>
      </c>
      <c r="B1515" s="108"/>
      <c r="C1515" s="108"/>
      <c r="D1515" s="108"/>
      <c r="E1515" s="108"/>
      <c r="F1515" s="108"/>
      <c r="G1515" s="108"/>
      <c r="H1515" s="108"/>
      <c r="I1515" s="108"/>
      <c r="J1515" s="108"/>
      <c r="K1515" s="108"/>
      <c r="L1515" s="108"/>
      <c r="M1515" s="108"/>
      <c r="N1515" s="108"/>
      <c r="O1515" s="108"/>
      <c r="S1515" s="108" t="s">
        <v>53</v>
      </c>
      <c r="T1515" s="108"/>
      <c r="U1515" s="108"/>
      <c r="V1515" s="108"/>
      <c r="W1515" s="108"/>
      <c r="X1515" s="108"/>
      <c r="Y1515" s="108"/>
      <c r="Z1515" s="108"/>
      <c r="AA1515" s="108"/>
      <c r="AB1515" s="108"/>
      <c r="AC1515" s="108"/>
      <c r="AD1515" s="108"/>
      <c r="AE1515" s="108"/>
      <c r="AF1515" s="108"/>
      <c r="AG1515" s="108"/>
      <c r="AH1515" s="1" t="str">
        <f aca="false">IF(AC1513="But Not Over",Y1510,"")</f>
        <v/>
      </c>
      <c r="AI1515" s="81" t="str">
        <f aca="false">IF(AC1513="But Not Over",VLOOKUP(AH1515,'CPI Data'!$A$19:$N$117,14),"")</f>
        <v/>
      </c>
    </row>
    <row r="1516" customFormat="false" ht="12" hidden="false" customHeight="false" outlineLevel="0" collapsed="false">
      <c r="A1516" s="91"/>
      <c r="B1516" s="92"/>
      <c r="C1516" s="95"/>
      <c r="E1516" s="91"/>
      <c r="F1516" s="92"/>
      <c r="G1516" s="95"/>
      <c r="H1516" s="64"/>
      <c r="I1516" s="131"/>
      <c r="J1516" s="92"/>
      <c r="K1516" s="92"/>
      <c r="L1516" s="97"/>
      <c r="M1516" s="91"/>
      <c r="N1516" s="92"/>
      <c r="O1516" s="92"/>
      <c r="S1516" s="91"/>
      <c r="U1516" s="79"/>
      <c r="W1516" s="91"/>
      <c r="Y1516" s="79"/>
      <c r="Z1516" s="80"/>
      <c r="AA1516" s="131"/>
      <c r="AD1516" s="98"/>
      <c r="AE1516" s="91"/>
      <c r="AH1516" s="1" t="str">
        <f aca="false">IF(AC1514="But Not Over",Y1511,"")</f>
        <v/>
      </c>
      <c r="AI1516" s="81" t="str">
        <f aca="false">IF(AC1514="But Not Over",VLOOKUP(AH1516,'CPI Data'!$A$19:$N$117,14),"")</f>
        <v/>
      </c>
    </row>
    <row r="1517" customFormat="false" ht="12.75" hidden="false" customHeight="false" outlineLevel="0" collapsed="false">
      <c r="A1517" s="64"/>
      <c r="B1517" s="74"/>
      <c r="C1517" s="43" t="s">
        <v>7</v>
      </c>
      <c r="E1517" s="64"/>
      <c r="G1517" s="75" t="n">
        <v>1949</v>
      </c>
      <c r="H1517" s="75"/>
      <c r="I1517" s="75"/>
      <c r="J1517" s="74"/>
      <c r="L1517" s="97"/>
      <c r="M1517" s="64"/>
      <c r="N1517" s="74"/>
      <c r="S1517" s="64"/>
      <c r="T1517" s="77"/>
      <c r="U1517" s="69" t="s">
        <v>21</v>
      </c>
      <c r="W1517" s="64"/>
      <c r="Y1517" s="75" t="n">
        <v>1949</v>
      </c>
      <c r="Z1517" s="75"/>
      <c r="AA1517" s="75"/>
      <c r="AB1517" s="46" t="str">
        <f aca="false">CONCATENATE("CPI: ",AI1522)</f>
        <v>CPI: 23.8</v>
      </c>
      <c r="AD1517" s="98"/>
      <c r="AE1517" s="64"/>
      <c r="AF1517" s="77"/>
      <c r="AH1517" s="1" t="str">
        <f aca="false">IF(AC1515="But Not Over",Y1512,"")</f>
        <v/>
      </c>
      <c r="AI1517" s="81" t="str">
        <f aca="false">IF(AC1515="But Not Over",VLOOKUP(AH1517,'CPI Data'!$A$19:$N$117,14),"")</f>
        <v/>
      </c>
    </row>
    <row r="1518" customFormat="false" ht="12" hidden="false" customHeight="false" outlineLevel="0" collapsed="false">
      <c r="A1518" s="49"/>
      <c r="B1518" s="49" t="s">
        <v>8</v>
      </c>
      <c r="C1518" s="50"/>
      <c r="D1518" s="50"/>
      <c r="E1518" s="49"/>
      <c r="F1518" s="49" t="s">
        <v>9</v>
      </c>
      <c r="G1518" s="50"/>
      <c r="H1518" s="49"/>
      <c r="I1518" s="49"/>
      <c r="J1518" s="49" t="s">
        <v>10</v>
      </c>
      <c r="K1518" s="48"/>
      <c r="L1518" s="48"/>
      <c r="M1518" s="48"/>
      <c r="N1518" s="49" t="s">
        <v>11</v>
      </c>
      <c r="O1518" s="50"/>
      <c r="S1518" s="49"/>
      <c r="T1518" s="51" t="s">
        <v>8</v>
      </c>
      <c r="U1518" s="99"/>
      <c r="V1518" s="53"/>
      <c r="W1518" s="49"/>
      <c r="X1518" s="51" t="s">
        <v>9</v>
      </c>
      <c r="Y1518" s="99"/>
      <c r="Z1518" s="54"/>
      <c r="AA1518" s="49"/>
      <c r="AB1518" s="51" t="s">
        <v>10</v>
      </c>
      <c r="AC1518" s="52"/>
      <c r="AD1518" s="55"/>
      <c r="AE1518" s="48"/>
      <c r="AF1518" s="51" t="s">
        <v>11</v>
      </c>
      <c r="AG1518" s="99"/>
      <c r="AH1518" s="1" t="str">
        <f aca="false">IF(AC1516="But Not Over",Y1513,"")</f>
        <v/>
      </c>
      <c r="AI1518" s="81" t="str">
        <f aca="false">IF(AC1516="But Not Over",VLOOKUP(AH1518,'CPI Data'!$A$19:$N$117,14),"")</f>
        <v/>
      </c>
    </row>
    <row r="1519" customFormat="false" ht="12" hidden="false" customHeight="false" outlineLevel="0" collapsed="false">
      <c r="A1519" s="56" t="s">
        <v>12</v>
      </c>
      <c r="B1519" s="57" t="s">
        <v>13</v>
      </c>
      <c r="C1519" s="57"/>
      <c r="D1519" s="100"/>
      <c r="E1519" s="56" t="s">
        <v>12</v>
      </c>
      <c r="F1519" s="57" t="s">
        <v>13</v>
      </c>
      <c r="G1519" s="57"/>
      <c r="H1519" s="100"/>
      <c r="I1519" s="56" t="s">
        <v>12</v>
      </c>
      <c r="J1519" s="57" t="s">
        <v>13</v>
      </c>
      <c r="K1519" s="57"/>
      <c r="L1519" s="106"/>
      <c r="M1519" s="56" t="s">
        <v>12</v>
      </c>
      <c r="N1519" s="57" t="s">
        <v>13</v>
      </c>
      <c r="O1519" s="57"/>
      <c r="S1519" s="56" t="s">
        <v>12</v>
      </c>
      <c r="T1519" s="58" t="s">
        <v>13</v>
      </c>
      <c r="U1519" s="58"/>
      <c r="V1519" s="101"/>
      <c r="W1519" s="56" t="s">
        <v>12</v>
      </c>
      <c r="X1519" s="58" t="s">
        <v>13</v>
      </c>
      <c r="Y1519" s="58"/>
      <c r="Z1519" s="101"/>
      <c r="AA1519" s="56" t="s">
        <v>12</v>
      </c>
      <c r="AB1519" s="58" t="s">
        <v>13</v>
      </c>
      <c r="AC1519" s="58"/>
      <c r="AD1519" s="107"/>
      <c r="AE1519" s="56" t="s">
        <v>12</v>
      </c>
      <c r="AF1519" s="58" t="s">
        <v>13</v>
      </c>
      <c r="AG1519" s="58"/>
      <c r="AH1519" s="1" t="str">
        <f aca="false">IF(AC1517="But Not Over",Y1514,"")</f>
        <v/>
      </c>
      <c r="AI1519" s="81" t="str">
        <f aca="false">IF(AC1517="But Not Over",VLOOKUP(AH1519,'CPI Data'!$A$19:$N$117,14),"")</f>
        <v/>
      </c>
    </row>
    <row r="1520" customFormat="false" ht="12" hidden="false" customHeight="false" outlineLevel="0" collapsed="false">
      <c r="A1520" s="59" t="s">
        <v>14</v>
      </c>
      <c r="B1520" s="60" t="s">
        <v>15</v>
      </c>
      <c r="C1520" s="60" t="s">
        <v>16</v>
      </c>
      <c r="D1520" s="100"/>
      <c r="E1520" s="59" t="s">
        <v>14</v>
      </c>
      <c r="F1520" s="60" t="s">
        <v>15</v>
      </c>
      <c r="G1520" s="60" t="s">
        <v>16</v>
      </c>
      <c r="H1520" s="100"/>
      <c r="I1520" s="59" t="s">
        <v>14</v>
      </c>
      <c r="J1520" s="60" t="s">
        <v>15</v>
      </c>
      <c r="K1520" s="60" t="s">
        <v>16</v>
      </c>
      <c r="L1520" s="106"/>
      <c r="M1520" s="59" t="s">
        <v>14</v>
      </c>
      <c r="N1520" s="60" t="s">
        <v>15</v>
      </c>
      <c r="O1520" s="60" t="s">
        <v>16</v>
      </c>
      <c r="S1520" s="59" t="s">
        <v>14</v>
      </c>
      <c r="T1520" s="61" t="s">
        <v>15</v>
      </c>
      <c r="U1520" s="61" t="s">
        <v>16</v>
      </c>
      <c r="V1520" s="101"/>
      <c r="W1520" s="59" t="s">
        <v>14</v>
      </c>
      <c r="X1520" s="61" t="s">
        <v>15</v>
      </c>
      <c r="Y1520" s="61" t="s">
        <v>16</v>
      </c>
      <c r="Z1520" s="101"/>
      <c r="AA1520" s="59" t="s">
        <v>14</v>
      </c>
      <c r="AB1520" s="61" t="s">
        <v>15</v>
      </c>
      <c r="AC1520" s="61" t="s">
        <v>16</v>
      </c>
      <c r="AD1520" s="107"/>
      <c r="AE1520" s="59" t="s">
        <v>14</v>
      </c>
      <c r="AF1520" s="61" t="s">
        <v>15</v>
      </c>
      <c r="AG1520" s="61" t="s">
        <v>16</v>
      </c>
      <c r="AH1520" s="1" t="str">
        <f aca="false">IF(AC1518="But Not Over",Y1515,"")</f>
        <v/>
      </c>
      <c r="AI1520" s="81" t="str">
        <f aca="false">IF(AC1518="But Not Over",VLOOKUP(AH1520,'CPI Data'!$A$19:$N$117,14),"")</f>
        <v/>
      </c>
    </row>
    <row r="1521" customFormat="false" ht="12" hidden="false" customHeight="false" outlineLevel="0" collapsed="false">
      <c r="A1521" s="91"/>
      <c r="B1521" s="102"/>
      <c r="C1521" s="95"/>
      <c r="D1521" s="95"/>
      <c r="E1521" s="91" t="n">
        <v>0.2</v>
      </c>
      <c r="F1521" s="95" t="n">
        <v>0</v>
      </c>
      <c r="G1521" s="95" t="n">
        <v>2000</v>
      </c>
      <c r="H1521" s="102"/>
      <c r="I1521" s="91"/>
      <c r="J1521" s="95"/>
      <c r="K1521" s="95"/>
      <c r="L1521" s="104"/>
      <c r="M1521" s="91"/>
      <c r="N1521" s="95"/>
      <c r="O1521" s="95"/>
      <c r="S1521" s="91"/>
      <c r="T1521" s="82"/>
      <c r="U1521" s="79"/>
      <c r="V1521" s="84"/>
      <c r="W1521" s="91" t="n">
        <v>0.2</v>
      </c>
      <c r="X1521" s="79" t="n">
        <f aca="false">F1521*$AI$23/$AI$1522</f>
        <v>0</v>
      </c>
      <c r="Y1521" s="79" t="n">
        <f aca="false">G1521*$AI$23/$AI$1522</f>
        <v>19293.6134453782</v>
      </c>
      <c r="Z1521" s="80"/>
      <c r="AA1521" s="91"/>
      <c r="AB1521" s="79"/>
      <c r="AC1521" s="79"/>
      <c r="AD1521" s="105"/>
      <c r="AE1521" s="91"/>
      <c r="AF1521" s="79"/>
      <c r="AG1521" s="79"/>
      <c r="AH1521" s="1" t="str">
        <f aca="false">IF(AC1519="But Not Over",Y1516,"")</f>
        <v/>
      </c>
      <c r="AI1521" s="81" t="str">
        <f aca="false">IF(AC1519="But Not Over",VLOOKUP(AH1521,'CPI Data'!$A$19:$N$117,14),"")</f>
        <v/>
      </c>
    </row>
    <row r="1522" customFormat="false" ht="12" hidden="false" customHeight="false" outlineLevel="0" collapsed="false">
      <c r="A1522" s="91"/>
      <c r="B1522" s="126" t="s">
        <v>45</v>
      </c>
      <c r="C1522" s="95"/>
      <c r="D1522" s="95"/>
      <c r="E1522" s="91" t="n">
        <v>0.22</v>
      </c>
      <c r="F1522" s="95" t="n">
        <v>2000</v>
      </c>
      <c r="G1522" s="95" t="n">
        <v>4000</v>
      </c>
      <c r="H1522" s="102"/>
      <c r="I1522" s="91"/>
      <c r="J1522" s="126" t="s">
        <v>39</v>
      </c>
      <c r="K1522" s="95"/>
      <c r="L1522" s="104"/>
      <c r="M1522" s="91"/>
      <c r="N1522" s="126" t="s">
        <v>39</v>
      </c>
      <c r="O1522" s="95"/>
      <c r="S1522" s="91"/>
      <c r="T1522" s="77" t="s">
        <v>45</v>
      </c>
      <c r="U1522" s="79"/>
      <c r="V1522" s="84"/>
      <c r="W1522" s="91" t="n">
        <v>0.22</v>
      </c>
      <c r="X1522" s="79" t="n">
        <f aca="false">F1522*$AI$23/$AI$1522</f>
        <v>19293.6134453782</v>
      </c>
      <c r="Y1522" s="79" t="n">
        <f aca="false">G1522*$AI$23/$AI$1522</f>
        <v>38587.2268907563</v>
      </c>
      <c r="Z1522" s="80"/>
      <c r="AA1522" s="91"/>
      <c r="AB1522" s="77" t="s">
        <v>39</v>
      </c>
      <c r="AC1522" s="79"/>
      <c r="AD1522" s="105"/>
      <c r="AE1522" s="91"/>
      <c r="AF1522" s="77" t="s">
        <v>39</v>
      </c>
      <c r="AG1522" s="79"/>
      <c r="AH1522" s="1" t="n">
        <f aca="false">IF(AC1520="But Not Over",Y1517,"")</f>
        <v>1949</v>
      </c>
      <c r="AI1522" s="81" t="n">
        <f aca="false">IF(AC1520="But Not Over",VLOOKUP(AH1522,'CPI Data'!$A$19:$N$117,14),"")</f>
        <v>23.8</v>
      </c>
    </row>
    <row r="1523" customFormat="false" ht="12" hidden="false" customHeight="false" outlineLevel="0" collapsed="false">
      <c r="A1523" s="91"/>
      <c r="B1523" s="126" t="s">
        <v>46</v>
      </c>
      <c r="C1523" s="95"/>
      <c r="D1523" s="95"/>
      <c r="E1523" s="91" t="n">
        <v>0.26</v>
      </c>
      <c r="F1523" s="95" t="n">
        <v>4000</v>
      </c>
      <c r="G1523" s="95" t="n">
        <v>6000</v>
      </c>
      <c r="H1523" s="102"/>
      <c r="I1523" s="91"/>
      <c r="J1523" s="126" t="s">
        <v>9</v>
      </c>
      <c r="K1523" s="95"/>
      <c r="L1523" s="104"/>
      <c r="M1523" s="91"/>
      <c r="N1523" s="126" t="s">
        <v>9</v>
      </c>
      <c r="O1523" s="95"/>
      <c r="S1523" s="91"/>
      <c r="T1523" s="77" t="s">
        <v>46</v>
      </c>
      <c r="U1523" s="79"/>
      <c r="V1523" s="84"/>
      <c r="W1523" s="91" t="n">
        <v>0.26</v>
      </c>
      <c r="X1523" s="79" t="n">
        <f aca="false">F1523*$AI$23/$AI$1522</f>
        <v>38587.2268907563</v>
      </c>
      <c r="Y1523" s="79" t="n">
        <f aca="false">G1523*$AI$23/$AI$1522</f>
        <v>57880.8403361345</v>
      </c>
      <c r="Z1523" s="80"/>
      <c r="AA1523" s="91"/>
      <c r="AB1523" s="77" t="s">
        <v>9</v>
      </c>
      <c r="AC1523" s="79"/>
      <c r="AD1523" s="105"/>
      <c r="AE1523" s="91"/>
      <c r="AF1523" s="77" t="s">
        <v>9</v>
      </c>
      <c r="AG1523" s="79"/>
      <c r="AH1523" s="1" t="str">
        <f aca="false">IF(AC1521="But Not Over",Y1518,"")</f>
        <v/>
      </c>
      <c r="AI1523" s="81" t="str">
        <f aca="false">IF(AC1521="But Not Over",VLOOKUP(AH1523,'CPI Data'!$A$19:$N$117,14),"")</f>
        <v/>
      </c>
    </row>
    <row r="1524" customFormat="false" ht="12" hidden="false" customHeight="false" outlineLevel="0" collapsed="false">
      <c r="A1524" s="91"/>
      <c r="B1524" s="126" t="s">
        <v>47</v>
      </c>
      <c r="C1524" s="95"/>
      <c r="D1524" s="95"/>
      <c r="E1524" s="91" t="n">
        <v>0.3</v>
      </c>
      <c r="F1524" s="95" t="n">
        <v>6000</v>
      </c>
      <c r="G1524" s="95" t="n">
        <v>8000</v>
      </c>
      <c r="H1524" s="102"/>
      <c r="I1524" s="91"/>
      <c r="J1524" s="95"/>
      <c r="K1524" s="95"/>
      <c r="L1524" s="104"/>
      <c r="M1524" s="91"/>
      <c r="N1524" s="95"/>
      <c r="O1524" s="95"/>
      <c r="S1524" s="91"/>
      <c r="T1524" s="77" t="s">
        <v>47</v>
      </c>
      <c r="U1524" s="79"/>
      <c r="V1524" s="84"/>
      <c r="W1524" s="91" t="n">
        <v>0.3</v>
      </c>
      <c r="X1524" s="79" t="n">
        <f aca="false">F1524*$AI$23/$AI$1522</f>
        <v>57880.8403361345</v>
      </c>
      <c r="Y1524" s="79" t="n">
        <f aca="false">G1524*$AI$23/$AI$1522</f>
        <v>77174.4537815126</v>
      </c>
      <c r="Z1524" s="80"/>
      <c r="AA1524" s="91"/>
      <c r="AB1524" s="79"/>
      <c r="AC1524" s="79"/>
      <c r="AD1524" s="105"/>
      <c r="AE1524" s="91"/>
      <c r="AF1524" s="79"/>
      <c r="AG1524" s="79"/>
      <c r="AH1524" s="1" t="str">
        <f aca="false">IF(AC1522="But Not Over",Y1519,"")</f>
        <v/>
      </c>
      <c r="AI1524" s="81" t="str">
        <f aca="false">IF(AC1522="But Not Over",VLOOKUP(AH1524,'CPI Data'!$A$19:$N$117,14),"")</f>
        <v/>
      </c>
    </row>
    <row r="1525" customFormat="false" ht="12" hidden="false" customHeight="false" outlineLevel="0" collapsed="false">
      <c r="A1525" s="91"/>
      <c r="B1525" s="126" t="s">
        <v>48</v>
      </c>
      <c r="C1525" s="95"/>
      <c r="D1525" s="95"/>
      <c r="E1525" s="91" t="n">
        <v>0.34</v>
      </c>
      <c r="F1525" s="95" t="n">
        <v>8000</v>
      </c>
      <c r="G1525" s="95" t="n">
        <v>10000</v>
      </c>
      <c r="H1525" s="102"/>
      <c r="I1525" s="91"/>
      <c r="J1525" s="95"/>
      <c r="K1525" s="95"/>
      <c r="L1525" s="104"/>
      <c r="M1525" s="91"/>
      <c r="N1525" s="95"/>
      <c r="O1525" s="95"/>
      <c r="S1525" s="91"/>
      <c r="T1525" s="77" t="s">
        <v>48</v>
      </c>
      <c r="U1525" s="79"/>
      <c r="V1525" s="84"/>
      <c r="W1525" s="91" t="n">
        <v>0.34</v>
      </c>
      <c r="X1525" s="79" t="n">
        <f aca="false">F1525*$AI$23/$AI$1522</f>
        <v>77174.4537815126</v>
      </c>
      <c r="Y1525" s="79" t="n">
        <f aca="false">G1525*$AI$23/$AI$1522</f>
        <v>96468.0672268907</v>
      </c>
      <c r="Z1525" s="80"/>
      <c r="AA1525" s="91"/>
      <c r="AB1525" s="79"/>
      <c r="AC1525" s="79"/>
      <c r="AD1525" s="105"/>
      <c r="AE1525" s="91"/>
      <c r="AF1525" s="79"/>
      <c r="AG1525" s="79"/>
      <c r="AH1525" s="1" t="str">
        <f aca="false">IF(AC1523="But Not Over",Y1520,"")</f>
        <v/>
      </c>
      <c r="AI1525" s="81" t="str">
        <f aca="false">IF(AC1523="But Not Over",VLOOKUP(AH1525,'CPI Data'!$A$19:$N$117,14),"")</f>
        <v/>
      </c>
    </row>
    <row r="1526" customFormat="false" ht="12" hidden="false" customHeight="false" outlineLevel="0" collapsed="false">
      <c r="A1526" s="91"/>
      <c r="B1526" s="126" t="s">
        <v>49</v>
      </c>
      <c r="C1526" s="95"/>
      <c r="D1526" s="95"/>
      <c r="E1526" s="91" t="n">
        <v>0.38</v>
      </c>
      <c r="F1526" s="95" t="n">
        <v>10000</v>
      </c>
      <c r="G1526" s="95" t="n">
        <v>12000</v>
      </c>
      <c r="H1526" s="102"/>
      <c r="I1526" s="91"/>
      <c r="J1526" s="95"/>
      <c r="K1526" s="95"/>
      <c r="L1526" s="104"/>
      <c r="M1526" s="91"/>
      <c r="N1526" s="95"/>
      <c r="O1526" s="95"/>
      <c r="S1526" s="91"/>
      <c r="T1526" s="77" t="s">
        <v>49</v>
      </c>
      <c r="U1526" s="79"/>
      <c r="V1526" s="84"/>
      <c r="W1526" s="91" t="n">
        <v>0.38</v>
      </c>
      <c r="X1526" s="79" t="n">
        <f aca="false">F1526*$AI$23/$AI$1522</f>
        <v>96468.0672268907</v>
      </c>
      <c r="Y1526" s="79" t="n">
        <f aca="false">G1526*$AI$23/$AI$1522</f>
        <v>115761.680672269</v>
      </c>
      <c r="Z1526" s="80"/>
      <c r="AA1526" s="91"/>
      <c r="AB1526" s="79"/>
      <c r="AC1526" s="79"/>
      <c r="AD1526" s="105"/>
      <c r="AE1526" s="91"/>
      <c r="AF1526" s="79"/>
      <c r="AG1526" s="79"/>
      <c r="AH1526" s="1" t="str">
        <f aca="false">IF(AC1524="But Not Over",Y1521,"")</f>
        <v/>
      </c>
      <c r="AI1526" s="81" t="str">
        <f aca="false">IF(AC1524="But Not Over",VLOOKUP(AH1526,'CPI Data'!$A$19:$N$117,14),"")</f>
        <v/>
      </c>
    </row>
    <row r="1527" customFormat="false" ht="12" hidden="false" customHeight="false" outlineLevel="0" collapsed="false">
      <c r="A1527" s="91"/>
      <c r="B1527" s="102"/>
      <c r="C1527" s="95"/>
      <c r="D1527" s="95"/>
      <c r="E1527" s="91" t="n">
        <v>0.43</v>
      </c>
      <c r="F1527" s="95" t="n">
        <v>12000</v>
      </c>
      <c r="G1527" s="95" t="n">
        <v>14000</v>
      </c>
      <c r="H1527" s="102"/>
      <c r="I1527" s="91"/>
      <c r="J1527" s="95"/>
      <c r="K1527" s="95"/>
      <c r="L1527" s="104"/>
      <c r="M1527" s="91"/>
      <c r="N1527" s="95"/>
      <c r="O1527" s="95"/>
      <c r="S1527" s="91"/>
      <c r="T1527" s="82"/>
      <c r="U1527" s="79"/>
      <c r="V1527" s="84"/>
      <c r="W1527" s="91" t="n">
        <v>0.43</v>
      </c>
      <c r="X1527" s="79" t="n">
        <f aca="false">F1527*$AI$23/$AI$1522</f>
        <v>115761.680672269</v>
      </c>
      <c r="Y1527" s="79" t="n">
        <f aca="false">G1527*$AI$23/$AI$1522</f>
        <v>135055.294117647</v>
      </c>
      <c r="Z1527" s="80"/>
      <c r="AA1527" s="91"/>
      <c r="AB1527" s="79"/>
      <c r="AC1527" s="79"/>
      <c r="AD1527" s="105"/>
      <c r="AE1527" s="91"/>
      <c r="AF1527" s="79"/>
      <c r="AG1527" s="79"/>
      <c r="AH1527" s="1" t="str">
        <f aca="false">IF(AC1525="But Not Over",Y1522,"")</f>
        <v/>
      </c>
      <c r="AI1527" s="81" t="str">
        <f aca="false">IF(AC1525="But Not Over",VLOOKUP(AH1527,'CPI Data'!$A$19:$N$117,14),"")</f>
        <v/>
      </c>
    </row>
    <row r="1528" customFormat="false" ht="12" hidden="false" customHeight="false" outlineLevel="0" collapsed="false">
      <c r="A1528" s="91"/>
      <c r="B1528" s="102"/>
      <c r="C1528" s="95"/>
      <c r="D1528" s="95"/>
      <c r="E1528" s="91" t="n">
        <v>0.47</v>
      </c>
      <c r="F1528" s="95" t="n">
        <v>14000</v>
      </c>
      <c r="G1528" s="95" t="n">
        <v>16000</v>
      </c>
      <c r="H1528" s="102"/>
      <c r="I1528" s="91"/>
      <c r="J1528" s="95"/>
      <c r="K1528" s="95"/>
      <c r="L1528" s="104"/>
      <c r="M1528" s="91"/>
      <c r="N1528" s="95"/>
      <c r="O1528" s="95"/>
      <c r="S1528" s="91"/>
      <c r="T1528" s="82"/>
      <c r="U1528" s="79"/>
      <c r="V1528" s="84"/>
      <c r="W1528" s="91" t="n">
        <v>0.47</v>
      </c>
      <c r="X1528" s="79" t="n">
        <f aca="false">F1528*$AI$23/$AI$1522</f>
        <v>135055.294117647</v>
      </c>
      <c r="Y1528" s="79" t="n">
        <f aca="false">G1528*$AI$23/$AI$1522</f>
        <v>154348.907563025</v>
      </c>
      <c r="Z1528" s="80"/>
      <c r="AA1528" s="91"/>
      <c r="AB1528" s="79"/>
      <c r="AC1528" s="79"/>
      <c r="AD1528" s="105"/>
      <c r="AE1528" s="91"/>
      <c r="AF1528" s="79"/>
      <c r="AG1528" s="79"/>
      <c r="AH1528" s="1" t="str">
        <f aca="false">IF(AC1526="But Not Over",Y1523,"")</f>
        <v/>
      </c>
      <c r="AI1528" s="81" t="str">
        <f aca="false">IF(AC1526="But Not Over",VLOOKUP(AH1528,'CPI Data'!$A$19:$N$117,14),"")</f>
        <v/>
      </c>
    </row>
    <row r="1529" customFormat="false" ht="12" hidden="false" customHeight="false" outlineLevel="0" collapsed="false">
      <c r="A1529" s="91"/>
      <c r="B1529" s="102"/>
      <c r="C1529" s="95"/>
      <c r="D1529" s="95"/>
      <c r="E1529" s="91" t="n">
        <v>0.5</v>
      </c>
      <c r="F1529" s="95" t="n">
        <v>16000</v>
      </c>
      <c r="G1529" s="95" t="n">
        <v>18000</v>
      </c>
      <c r="H1529" s="102"/>
      <c r="I1529" s="91"/>
      <c r="J1529" s="95"/>
      <c r="K1529" s="95"/>
      <c r="L1529" s="104"/>
      <c r="M1529" s="91"/>
      <c r="N1529" s="95"/>
      <c r="O1529" s="95"/>
      <c r="S1529" s="91"/>
      <c r="T1529" s="82"/>
      <c r="U1529" s="79"/>
      <c r="V1529" s="84"/>
      <c r="W1529" s="91" t="n">
        <v>0.5</v>
      </c>
      <c r="X1529" s="79" t="n">
        <f aca="false">F1529*$AI$23/$AI$1522</f>
        <v>154348.907563025</v>
      </c>
      <c r="Y1529" s="79" t="n">
        <f aca="false">G1529*$AI$23/$AI$1522</f>
        <v>173642.521008403</v>
      </c>
      <c r="Z1529" s="80"/>
      <c r="AA1529" s="91"/>
      <c r="AB1529" s="79"/>
      <c r="AC1529" s="79"/>
      <c r="AD1529" s="105"/>
      <c r="AE1529" s="91"/>
      <c r="AF1529" s="79"/>
      <c r="AG1529" s="79"/>
      <c r="AH1529" s="1" t="str">
        <f aca="false">IF(AC1527="But Not Over",Y1524,"")</f>
        <v/>
      </c>
      <c r="AI1529" s="81" t="str">
        <f aca="false">IF(AC1527="But Not Over",VLOOKUP(AH1529,'CPI Data'!$A$19:$N$117,14),"")</f>
        <v/>
      </c>
    </row>
    <row r="1530" customFormat="false" ht="12" hidden="false" customHeight="false" outlineLevel="0" collapsed="false">
      <c r="A1530" s="91"/>
      <c r="B1530" s="102"/>
      <c r="C1530" s="95"/>
      <c r="D1530" s="95"/>
      <c r="E1530" s="91" t="n">
        <v>0.53</v>
      </c>
      <c r="F1530" s="95" t="n">
        <v>18000</v>
      </c>
      <c r="G1530" s="95" t="n">
        <v>20000</v>
      </c>
      <c r="H1530" s="102"/>
      <c r="I1530" s="91"/>
      <c r="J1530" s="95"/>
      <c r="K1530" s="95"/>
      <c r="L1530" s="104"/>
      <c r="M1530" s="91"/>
      <c r="N1530" s="95"/>
      <c r="O1530" s="95"/>
      <c r="S1530" s="91"/>
      <c r="T1530" s="82"/>
      <c r="U1530" s="79"/>
      <c r="V1530" s="84"/>
      <c r="W1530" s="91" t="n">
        <v>0.53</v>
      </c>
      <c r="X1530" s="79" t="n">
        <f aca="false">F1530*$AI$23/$AI$1522</f>
        <v>173642.521008403</v>
      </c>
      <c r="Y1530" s="79" t="n">
        <f aca="false">G1530*$AI$23/$AI$1522</f>
        <v>192936.134453782</v>
      </c>
      <c r="Z1530" s="80"/>
      <c r="AA1530" s="91"/>
      <c r="AB1530" s="79"/>
      <c r="AC1530" s="79"/>
      <c r="AD1530" s="105"/>
      <c r="AE1530" s="91"/>
      <c r="AF1530" s="79"/>
      <c r="AG1530" s="79"/>
      <c r="AH1530" s="1" t="str">
        <f aca="false">IF(AC1528="But Not Over",Y1525,"")</f>
        <v/>
      </c>
      <c r="AI1530" s="81" t="str">
        <f aca="false">IF(AC1528="But Not Over",VLOOKUP(AH1530,'CPI Data'!$A$19:$N$117,14),"")</f>
        <v/>
      </c>
    </row>
    <row r="1531" customFormat="false" ht="12" hidden="false" customHeight="false" outlineLevel="0" collapsed="false">
      <c r="A1531" s="91"/>
      <c r="B1531" s="102"/>
      <c r="C1531" s="95"/>
      <c r="D1531" s="95"/>
      <c r="E1531" s="91" t="n">
        <v>0.56</v>
      </c>
      <c r="F1531" s="95" t="n">
        <v>20000</v>
      </c>
      <c r="G1531" s="95" t="n">
        <v>22000</v>
      </c>
      <c r="H1531" s="102"/>
      <c r="I1531" s="91"/>
      <c r="J1531" s="95"/>
      <c r="K1531" s="95"/>
      <c r="L1531" s="104"/>
      <c r="M1531" s="91"/>
      <c r="N1531" s="95"/>
      <c r="O1531" s="95"/>
      <c r="S1531" s="91"/>
      <c r="T1531" s="82"/>
      <c r="U1531" s="79"/>
      <c r="V1531" s="84"/>
      <c r="W1531" s="91" t="n">
        <v>0.56</v>
      </c>
      <c r="X1531" s="79" t="n">
        <f aca="false">F1531*$AI$23/$AI$1522</f>
        <v>192936.134453782</v>
      </c>
      <c r="Y1531" s="79" t="n">
        <f aca="false">G1531*$AI$23/$AI$1522</f>
        <v>212229.74789916</v>
      </c>
      <c r="Z1531" s="80"/>
      <c r="AA1531" s="91"/>
      <c r="AB1531" s="79"/>
      <c r="AC1531" s="79"/>
      <c r="AD1531" s="105"/>
      <c r="AE1531" s="91"/>
      <c r="AF1531" s="79"/>
      <c r="AG1531" s="79"/>
      <c r="AH1531" s="1" t="str">
        <f aca="false">IF(AC1529="But Not Over",Y1526,"")</f>
        <v/>
      </c>
      <c r="AI1531" s="81" t="str">
        <f aca="false">IF(AC1529="But Not Over",VLOOKUP(AH1531,'CPI Data'!$A$19:$N$117,14),"")</f>
        <v/>
      </c>
    </row>
    <row r="1532" customFormat="false" ht="12" hidden="false" customHeight="false" outlineLevel="0" collapsed="false">
      <c r="A1532" s="91"/>
      <c r="B1532" s="102"/>
      <c r="C1532" s="95"/>
      <c r="D1532" s="95"/>
      <c r="E1532" s="91" t="n">
        <v>0.59</v>
      </c>
      <c r="F1532" s="95" t="n">
        <v>22000</v>
      </c>
      <c r="G1532" s="95" t="n">
        <v>26000</v>
      </c>
      <c r="H1532" s="102"/>
      <c r="I1532" s="91"/>
      <c r="J1532" s="95"/>
      <c r="K1532" s="95"/>
      <c r="L1532" s="104"/>
      <c r="M1532" s="91"/>
      <c r="N1532" s="95"/>
      <c r="O1532" s="95"/>
      <c r="S1532" s="91"/>
      <c r="T1532" s="82"/>
      <c r="U1532" s="79"/>
      <c r="V1532" s="84"/>
      <c r="W1532" s="91" t="n">
        <v>0.59</v>
      </c>
      <c r="X1532" s="79" t="n">
        <f aca="false">F1532*$AI$23/$AI$1522</f>
        <v>212229.74789916</v>
      </c>
      <c r="Y1532" s="79" t="n">
        <f aca="false">G1532*$AI$23/$AI$1522</f>
        <v>250816.974789916</v>
      </c>
      <c r="Z1532" s="80"/>
      <c r="AA1532" s="91"/>
      <c r="AB1532" s="79"/>
      <c r="AC1532" s="79"/>
      <c r="AD1532" s="105"/>
      <c r="AE1532" s="91"/>
      <c r="AF1532" s="79"/>
      <c r="AG1532" s="79"/>
      <c r="AH1532" s="1" t="str">
        <f aca="false">IF(AC1530="But Not Over",Y1527,"")</f>
        <v/>
      </c>
      <c r="AI1532" s="81" t="str">
        <f aca="false">IF(AC1530="But Not Over",VLOOKUP(AH1532,'CPI Data'!$A$19:$N$117,14),"")</f>
        <v/>
      </c>
    </row>
    <row r="1533" customFormat="false" ht="12" hidden="false" customHeight="false" outlineLevel="0" collapsed="false">
      <c r="A1533" s="91"/>
      <c r="B1533" s="95"/>
      <c r="C1533" s="92"/>
      <c r="D1533" s="92"/>
      <c r="E1533" s="91" t="n">
        <v>0.62</v>
      </c>
      <c r="F1533" s="95" t="n">
        <v>26000</v>
      </c>
      <c r="G1533" s="92" t="n">
        <v>32000</v>
      </c>
      <c r="H1533" s="102"/>
      <c r="I1533" s="91"/>
      <c r="J1533" s="95"/>
      <c r="K1533" s="92"/>
      <c r="L1533" s="103"/>
      <c r="M1533" s="91"/>
      <c r="N1533" s="95"/>
      <c r="O1533" s="92"/>
      <c r="S1533" s="91"/>
      <c r="T1533" s="79"/>
      <c r="W1533" s="91" t="n">
        <v>0.62</v>
      </c>
      <c r="X1533" s="79" t="n">
        <f aca="false">F1533*$AI$23/$AI$1522</f>
        <v>250816.974789916</v>
      </c>
      <c r="Y1533" s="79" t="n">
        <f aca="false">G1533*$AI$23/$AI$1522</f>
        <v>308697.81512605</v>
      </c>
      <c r="Z1533" s="80"/>
      <c r="AA1533" s="91"/>
      <c r="AB1533" s="79"/>
      <c r="AD1533" s="98"/>
      <c r="AE1533" s="91"/>
      <c r="AF1533" s="79"/>
      <c r="AH1533" s="1" t="str">
        <f aca="false">IF(AC1531="But Not Over",Y1528,"")</f>
        <v/>
      </c>
      <c r="AI1533" s="81" t="str">
        <f aca="false">IF(AC1531="But Not Over",VLOOKUP(AH1533,'CPI Data'!$A$19:$N$117,14),"")</f>
        <v/>
      </c>
    </row>
    <row r="1534" customFormat="false" ht="12" hidden="false" customHeight="false" outlineLevel="0" collapsed="false">
      <c r="A1534" s="91"/>
      <c r="B1534" s="95"/>
      <c r="C1534" s="92"/>
      <c r="D1534" s="92"/>
      <c r="E1534" s="91" t="n">
        <v>0.65</v>
      </c>
      <c r="F1534" s="92" t="n">
        <v>32000</v>
      </c>
      <c r="G1534" s="92" t="n">
        <v>38000</v>
      </c>
      <c r="H1534" s="102"/>
      <c r="I1534" s="91"/>
      <c r="J1534" s="92"/>
      <c r="K1534" s="92"/>
      <c r="L1534" s="103"/>
      <c r="M1534" s="91"/>
      <c r="N1534" s="92"/>
      <c r="O1534" s="92"/>
      <c r="S1534" s="91"/>
      <c r="T1534" s="79"/>
      <c r="W1534" s="91" t="n">
        <v>0.65</v>
      </c>
      <c r="X1534" s="79" t="n">
        <f aca="false">F1534*$AI$23/$AI$1522</f>
        <v>308697.81512605</v>
      </c>
      <c r="Y1534" s="79" t="n">
        <f aca="false">G1534*$AI$23/$AI$1522</f>
        <v>366578.655462185</v>
      </c>
      <c r="Z1534" s="80"/>
      <c r="AA1534" s="91"/>
      <c r="AD1534" s="98"/>
      <c r="AE1534" s="91"/>
      <c r="AH1534" s="1" t="str">
        <f aca="false">IF(AC1532="But Not Over",Y1529,"")</f>
        <v/>
      </c>
      <c r="AI1534" s="81" t="str">
        <f aca="false">IF(AC1532="But Not Over",VLOOKUP(AH1534,'CPI Data'!$A$19:$N$117,14),"")</f>
        <v/>
      </c>
    </row>
    <row r="1535" customFormat="false" ht="12" hidden="false" customHeight="false" outlineLevel="0" collapsed="false">
      <c r="A1535" s="91"/>
      <c r="B1535" s="92"/>
      <c r="C1535" s="92"/>
      <c r="D1535" s="92"/>
      <c r="E1535" s="91" t="n">
        <v>0.69</v>
      </c>
      <c r="F1535" s="92" t="n">
        <v>38000</v>
      </c>
      <c r="G1535" s="92" t="n">
        <v>44000</v>
      </c>
      <c r="H1535" s="102"/>
      <c r="I1535" s="91"/>
      <c r="J1535" s="92"/>
      <c r="K1535" s="92"/>
      <c r="L1535" s="103"/>
      <c r="M1535" s="91"/>
      <c r="N1535" s="92"/>
      <c r="O1535" s="92"/>
      <c r="S1535" s="91"/>
      <c r="W1535" s="91" t="n">
        <v>0.69</v>
      </c>
      <c r="X1535" s="79" t="n">
        <f aca="false">F1535*$AI$23/$AI$1522</f>
        <v>366578.655462185</v>
      </c>
      <c r="Y1535" s="79" t="n">
        <f aca="false">G1535*$AI$23/$AI$1522</f>
        <v>424459.495798319</v>
      </c>
      <c r="Z1535" s="80"/>
      <c r="AA1535" s="91"/>
      <c r="AD1535" s="98"/>
      <c r="AE1535" s="91"/>
      <c r="AH1535" s="1" t="str">
        <f aca="false">IF(AC1533="But Not Over",Y1530,"")</f>
        <v/>
      </c>
      <c r="AI1535" s="81" t="str">
        <f aca="false">IF(AC1533="But Not Over",VLOOKUP(AH1535,'CPI Data'!$A$19:$N$117,14),"")</f>
        <v/>
      </c>
    </row>
    <row r="1536" customFormat="false" ht="12" hidden="false" customHeight="false" outlineLevel="0" collapsed="false">
      <c r="A1536" s="91"/>
      <c r="B1536" s="92"/>
      <c r="C1536" s="92"/>
      <c r="D1536" s="95"/>
      <c r="E1536" s="91" t="n">
        <v>0.72</v>
      </c>
      <c r="F1536" s="92" t="n">
        <v>44000</v>
      </c>
      <c r="G1536" s="92" t="n">
        <v>50000</v>
      </c>
      <c r="H1536" s="102"/>
      <c r="I1536" s="91"/>
      <c r="J1536" s="92"/>
      <c r="K1536" s="92"/>
      <c r="L1536" s="104"/>
      <c r="M1536" s="91"/>
      <c r="N1536" s="92"/>
      <c r="O1536" s="92"/>
      <c r="S1536" s="91"/>
      <c r="V1536" s="84"/>
      <c r="W1536" s="91" t="n">
        <v>0.72</v>
      </c>
      <c r="X1536" s="79" t="n">
        <f aca="false">F1536*$AI$23/$AI$1522</f>
        <v>424459.495798319</v>
      </c>
      <c r="Y1536" s="79" t="n">
        <f aca="false">G1536*$AI$23/$AI$1522</f>
        <v>482340.336134454</v>
      </c>
      <c r="Z1536" s="80"/>
      <c r="AA1536" s="91"/>
      <c r="AD1536" s="105"/>
      <c r="AE1536" s="91"/>
      <c r="AH1536" s="1" t="str">
        <f aca="false">IF(AC1534="But Not Over",Y1531,"")</f>
        <v/>
      </c>
      <c r="AI1536" s="81" t="str">
        <f aca="false">IF(AC1534="But Not Over",VLOOKUP(AH1536,'CPI Data'!$A$19:$N$117,14),"")</f>
        <v/>
      </c>
    </row>
    <row r="1537" customFormat="false" ht="12" hidden="false" customHeight="false" outlineLevel="0" collapsed="false">
      <c r="A1537" s="91"/>
      <c r="B1537" s="92"/>
      <c r="C1537" s="92"/>
      <c r="E1537" s="91" t="n">
        <v>0.75</v>
      </c>
      <c r="F1537" s="92" t="n">
        <v>50000</v>
      </c>
      <c r="G1537" s="92" t="n">
        <v>60000</v>
      </c>
      <c r="H1537" s="64"/>
      <c r="I1537" s="91"/>
      <c r="J1537" s="92"/>
      <c r="K1537" s="92"/>
      <c r="L1537" s="97"/>
      <c r="M1537" s="91"/>
      <c r="N1537" s="92"/>
      <c r="O1537" s="92"/>
      <c r="S1537" s="91"/>
      <c r="W1537" s="91" t="n">
        <v>0.75</v>
      </c>
      <c r="X1537" s="79" t="n">
        <f aca="false">F1537*$AI$23/$AI$1522</f>
        <v>482340.336134454</v>
      </c>
      <c r="Y1537" s="79" t="n">
        <f aca="false">G1537*$AI$23/$AI$1522</f>
        <v>578808.403361345</v>
      </c>
      <c r="Z1537" s="80"/>
      <c r="AA1537" s="91"/>
      <c r="AD1537" s="98"/>
      <c r="AE1537" s="91"/>
      <c r="AH1537" s="1" t="str">
        <f aca="false">IF(AC1535="But Not Over",Y1532,"")</f>
        <v/>
      </c>
      <c r="AI1537" s="81" t="str">
        <f aca="false">IF(AC1535="But Not Over",VLOOKUP(AH1537,'CPI Data'!$A$19:$N$117,14),"")</f>
        <v/>
      </c>
    </row>
    <row r="1538" customFormat="false" ht="12" hidden="false" customHeight="false" outlineLevel="0" collapsed="false">
      <c r="A1538" s="91"/>
      <c r="B1538" s="92"/>
      <c r="C1538" s="92"/>
      <c r="E1538" s="91" t="n">
        <v>0.78</v>
      </c>
      <c r="F1538" s="92" t="n">
        <v>60000</v>
      </c>
      <c r="G1538" s="92" t="n">
        <v>70000</v>
      </c>
      <c r="H1538" s="64"/>
      <c r="I1538" s="91"/>
      <c r="J1538" s="92"/>
      <c r="K1538" s="92"/>
      <c r="L1538" s="97"/>
      <c r="M1538" s="91"/>
      <c r="N1538" s="92"/>
      <c r="O1538" s="92"/>
      <c r="S1538" s="91"/>
      <c r="W1538" s="91" t="n">
        <v>0.78</v>
      </c>
      <c r="X1538" s="79" t="n">
        <f aca="false">F1538*$AI$23/$AI$1522</f>
        <v>578808.403361345</v>
      </c>
      <c r="Y1538" s="79" t="n">
        <f aca="false">G1538*$AI$23/$AI$1522</f>
        <v>675276.470588235</v>
      </c>
      <c r="Z1538" s="80"/>
      <c r="AA1538" s="91"/>
      <c r="AD1538" s="98"/>
      <c r="AE1538" s="91"/>
      <c r="AH1538" s="1" t="str">
        <f aca="false">IF(AC1536="But Not Over",Y1533,"")</f>
        <v/>
      </c>
      <c r="AI1538" s="81" t="str">
        <f aca="false">IF(AC1536="But Not Over",VLOOKUP(AH1538,'CPI Data'!$A$19:$N$117,14),"")</f>
        <v/>
      </c>
    </row>
    <row r="1539" customFormat="false" ht="12" hidden="false" customHeight="false" outlineLevel="0" collapsed="false">
      <c r="A1539" s="91"/>
      <c r="B1539" s="92"/>
      <c r="C1539" s="92"/>
      <c r="E1539" s="91" t="n">
        <v>0.81</v>
      </c>
      <c r="F1539" s="92" t="n">
        <v>70000</v>
      </c>
      <c r="G1539" s="92" t="n">
        <v>80000</v>
      </c>
      <c r="H1539" s="64"/>
      <c r="I1539" s="91"/>
      <c r="J1539" s="92"/>
      <c r="K1539" s="92"/>
      <c r="L1539" s="97"/>
      <c r="M1539" s="91"/>
      <c r="N1539" s="92"/>
      <c r="O1539" s="92"/>
      <c r="S1539" s="91"/>
      <c r="W1539" s="91" t="n">
        <v>0.81</v>
      </c>
      <c r="X1539" s="79" t="n">
        <f aca="false">F1539*$AI$23/$AI$1522</f>
        <v>675276.470588235</v>
      </c>
      <c r="Y1539" s="79" t="n">
        <f aca="false">G1539*$AI$23/$AI$1522</f>
        <v>771744.537815126</v>
      </c>
      <c r="Z1539" s="80"/>
      <c r="AA1539" s="91"/>
      <c r="AD1539" s="98"/>
      <c r="AE1539" s="91"/>
      <c r="AH1539" s="1" t="str">
        <f aca="false">IF(AC1537="But Not Over",Y1534,"")</f>
        <v/>
      </c>
      <c r="AI1539" s="81" t="str">
        <f aca="false">IF(AC1537="But Not Over",VLOOKUP(AH1539,'CPI Data'!$A$19:$N$117,14),"")</f>
        <v/>
      </c>
    </row>
    <row r="1540" customFormat="false" ht="12" hidden="false" customHeight="false" outlineLevel="0" collapsed="false">
      <c r="A1540" s="91"/>
      <c r="B1540" s="92"/>
      <c r="C1540" s="92"/>
      <c r="E1540" s="91" t="n">
        <v>0.84</v>
      </c>
      <c r="F1540" s="92" t="n">
        <v>80000</v>
      </c>
      <c r="G1540" s="92" t="n">
        <v>90000</v>
      </c>
      <c r="H1540" s="64"/>
      <c r="I1540" s="91"/>
      <c r="J1540" s="92"/>
      <c r="K1540" s="92"/>
      <c r="L1540" s="97"/>
      <c r="M1540" s="91"/>
      <c r="N1540" s="92"/>
      <c r="O1540" s="92"/>
      <c r="S1540" s="91"/>
      <c r="W1540" s="91" t="n">
        <v>0.84</v>
      </c>
      <c r="X1540" s="79" t="n">
        <f aca="false">F1540*$AI$23/$AI$1522</f>
        <v>771744.537815126</v>
      </c>
      <c r="Y1540" s="79" t="n">
        <f aca="false">G1540*$AI$23/$AI$1522</f>
        <v>868212.605042017</v>
      </c>
      <c r="Z1540" s="80"/>
      <c r="AA1540" s="91"/>
      <c r="AD1540" s="98"/>
      <c r="AE1540" s="91"/>
      <c r="AH1540" s="1" t="str">
        <f aca="false">IF(AC1538="But Not Over",Y1535,"")</f>
        <v/>
      </c>
      <c r="AI1540" s="81" t="str">
        <f aca="false">IF(AC1538="But Not Over",VLOOKUP(AH1540,'CPI Data'!$A$19:$N$117,14),"")</f>
        <v/>
      </c>
    </row>
    <row r="1541" customFormat="false" ht="12" hidden="false" customHeight="false" outlineLevel="0" collapsed="false">
      <c r="A1541" s="91"/>
      <c r="B1541" s="92"/>
      <c r="C1541" s="92"/>
      <c r="E1541" s="91" t="n">
        <v>0.87</v>
      </c>
      <c r="F1541" s="92" t="n">
        <v>90000</v>
      </c>
      <c r="G1541" s="92" t="n">
        <v>100000</v>
      </c>
      <c r="H1541" s="64"/>
      <c r="I1541" s="91"/>
      <c r="J1541" s="92"/>
      <c r="K1541" s="92"/>
      <c r="L1541" s="97"/>
      <c r="M1541" s="91"/>
      <c r="N1541" s="92"/>
      <c r="O1541" s="92"/>
      <c r="S1541" s="91"/>
      <c r="W1541" s="91" t="n">
        <v>0.87</v>
      </c>
      <c r="X1541" s="79" t="n">
        <f aca="false">F1541*$AI$23/$AI$1522</f>
        <v>868212.605042017</v>
      </c>
      <c r="Y1541" s="79" t="n">
        <f aca="false">G1541*$AI$23/$AI$1522</f>
        <v>964680.672268907</v>
      </c>
      <c r="Z1541" s="80"/>
      <c r="AA1541" s="91"/>
      <c r="AD1541" s="98"/>
      <c r="AE1541" s="91"/>
      <c r="AH1541" s="1" t="str">
        <f aca="false">IF(AC1539="But Not Over",Y1536,"")</f>
        <v/>
      </c>
      <c r="AI1541" s="81" t="str">
        <f aca="false">IF(AC1539="But Not Over",VLOOKUP(AH1541,'CPI Data'!$A$19:$N$117,14),"")</f>
        <v/>
      </c>
    </row>
    <row r="1542" customFormat="false" ht="12" hidden="false" customHeight="false" outlineLevel="0" collapsed="false">
      <c r="A1542" s="91"/>
      <c r="B1542" s="92"/>
      <c r="C1542" s="92"/>
      <c r="E1542" s="91" t="n">
        <v>0.89</v>
      </c>
      <c r="F1542" s="92" t="n">
        <v>100000</v>
      </c>
      <c r="G1542" s="92" t="n">
        <v>150000</v>
      </c>
      <c r="H1542" s="64"/>
      <c r="I1542" s="91"/>
      <c r="J1542" s="92"/>
      <c r="K1542" s="92"/>
      <c r="L1542" s="97"/>
      <c r="M1542" s="91"/>
      <c r="N1542" s="92"/>
      <c r="O1542" s="92"/>
      <c r="S1542" s="91"/>
      <c r="W1542" s="91" t="n">
        <v>0.89</v>
      </c>
      <c r="X1542" s="79" t="n">
        <f aca="false">F1542*$AI$23/$AI$1522</f>
        <v>964680.672268907</v>
      </c>
      <c r="Y1542" s="79" t="n">
        <f aca="false">G1542*$AI$23/$AI$1522</f>
        <v>1447021.00840336</v>
      </c>
      <c r="Z1542" s="80"/>
      <c r="AA1542" s="91"/>
      <c r="AD1542" s="98"/>
      <c r="AE1542" s="91"/>
      <c r="AH1542" s="1" t="str">
        <f aca="false">IF(AC1540="But Not Over",Y1537,"")</f>
        <v/>
      </c>
      <c r="AI1542" s="81" t="str">
        <f aca="false">IF(AC1540="But Not Over",VLOOKUP(AH1542,'CPI Data'!$A$19:$N$117,14),"")</f>
        <v/>
      </c>
    </row>
    <row r="1543" customFormat="false" ht="12" hidden="false" customHeight="false" outlineLevel="0" collapsed="false">
      <c r="A1543" s="91"/>
      <c r="B1543" s="92"/>
      <c r="C1543" s="92"/>
      <c r="E1543" s="91" t="n">
        <v>0.9</v>
      </c>
      <c r="F1543" s="92" t="n">
        <v>150000</v>
      </c>
      <c r="G1543" s="92" t="n">
        <v>200000</v>
      </c>
      <c r="H1543" s="64"/>
      <c r="I1543" s="64"/>
      <c r="J1543" s="92"/>
      <c r="K1543" s="92"/>
      <c r="L1543" s="97"/>
      <c r="M1543" s="91"/>
      <c r="N1543" s="92"/>
      <c r="O1543" s="92"/>
      <c r="S1543" s="91"/>
      <c r="W1543" s="91" t="n">
        <v>0.9</v>
      </c>
      <c r="X1543" s="79" t="n">
        <f aca="false">F1543*$AI$23/$AI$1522</f>
        <v>1447021.00840336</v>
      </c>
      <c r="Y1543" s="79" t="n">
        <f aca="false">G1543*$AI$23/$AI$1522</f>
        <v>1929361.34453782</v>
      </c>
      <c r="Z1543" s="80"/>
      <c r="AA1543" s="64"/>
      <c r="AD1543" s="98"/>
      <c r="AE1543" s="91"/>
      <c r="AH1543" s="1" t="str">
        <f aca="false">IF(AC1541="But Not Over",Y1538,"")</f>
        <v/>
      </c>
      <c r="AI1543" s="81" t="str">
        <f aca="false">IF(AC1541="But Not Over",VLOOKUP(AH1543,'CPI Data'!$A$19:$N$117,14),"")</f>
        <v/>
      </c>
    </row>
    <row r="1544" customFormat="false" ht="12" hidden="false" customHeight="false" outlineLevel="0" collapsed="false">
      <c r="A1544" s="91"/>
      <c r="B1544" s="92"/>
      <c r="C1544" s="95"/>
      <c r="E1544" s="91" t="n">
        <v>0.91</v>
      </c>
      <c r="F1544" s="92" t="n">
        <v>200000</v>
      </c>
      <c r="G1544" s="95" t="s">
        <v>18</v>
      </c>
      <c r="H1544" s="64"/>
      <c r="I1544" s="64"/>
      <c r="J1544" s="92"/>
      <c r="K1544" s="92"/>
      <c r="L1544" s="97"/>
      <c r="M1544" s="91"/>
      <c r="N1544" s="92"/>
      <c r="O1544" s="92"/>
      <c r="S1544" s="91"/>
      <c r="U1544" s="79"/>
      <c r="W1544" s="91" t="n">
        <v>0.91</v>
      </c>
      <c r="X1544" s="79" t="n">
        <f aca="false">F1544*$AI$23/$AI$1522</f>
        <v>1929361.34453782</v>
      </c>
      <c r="Y1544" s="79" t="s">
        <v>18</v>
      </c>
      <c r="Z1544" s="80"/>
      <c r="AA1544" s="64"/>
      <c r="AD1544" s="98"/>
      <c r="AE1544" s="91"/>
      <c r="AH1544" s="1" t="str">
        <f aca="false">IF(AC1542="But Not Over",Y1539,"")</f>
        <v/>
      </c>
      <c r="AI1544" s="81" t="str">
        <f aca="false">IF(AC1542="But Not Over",VLOOKUP(AH1544,'CPI Data'!$A$19:$N$117,14),"")</f>
        <v/>
      </c>
    </row>
    <row r="1545" s="111" customFormat="true" ht="24" hidden="false" customHeight="true" outlineLevel="0" collapsed="false">
      <c r="A1545" s="108" t="s">
        <v>54</v>
      </c>
      <c r="B1545" s="108"/>
      <c r="C1545" s="108"/>
      <c r="D1545" s="108"/>
      <c r="E1545" s="108"/>
      <c r="F1545" s="108"/>
      <c r="G1545" s="108"/>
      <c r="H1545" s="108"/>
      <c r="I1545" s="108"/>
      <c r="J1545" s="108"/>
      <c r="K1545" s="108"/>
      <c r="L1545" s="108"/>
      <c r="M1545" s="108"/>
      <c r="N1545" s="108"/>
      <c r="O1545" s="108"/>
      <c r="S1545" s="108" t="s">
        <v>54</v>
      </c>
      <c r="T1545" s="108"/>
      <c r="U1545" s="108"/>
      <c r="V1545" s="108"/>
      <c r="W1545" s="108"/>
      <c r="X1545" s="108"/>
      <c r="Y1545" s="108"/>
      <c r="Z1545" s="108"/>
      <c r="AA1545" s="108"/>
      <c r="AB1545" s="108"/>
      <c r="AC1545" s="108"/>
      <c r="AD1545" s="108"/>
      <c r="AE1545" s="108"/>
      <c r="AF1545" s="108"/>
      <c r="AG1545" s="108"/>
      <c r="AH1545" s="1" t="str">
        <f aca="false">IF(AC1543="But Not Over",Y1540,"")</f>
        <v/>
      </c>
      <c r="AI1545" s="81" t="str">
        <f aca="false">IF(AC1543="But Not Over",VLOOKUP(AH1545,'CPI Data'!$A$19:$N$117,14),"")</f>
        <v/>
      </c>
    </row>
    <row r="1546" customFormat="false" ht="12" hidden="false" customHeight="false" outlineLevel="0" collapsed="false">
      <c r="A1546" s="64"/>
      <c r="E1546" s="64"/>
      <c r="H1546" s="64"/>
      <c r="I1546" s="64"/>
      <c r="L1546" s="97"/>
      <c r="M1546" s="64"/>
      <c r="S1546" s="64"/>
      <c r="W1546" s="64"/>
      <c r="Z1546" s="80"/>
      <c r="AA1546" s="64"/>
      <c r="AD1546" s="98"/>
      <c r="AE1546" s="64"/>
      <c r="AH1546" s="1" t="str">
        <f aca="false">IF(AC1544="But Not Over",Y1541,"")</f>
        <v/>
      </c>
      <c r="AI1546" s="81" t="str">
        <f aca="false">IF(AC1544="But Not Over",VLOOKUP(AH1546,'CPI Data'!$A$19:$N$117,14),"")</f>
        <v/>
      </c>
    </row>
    <row r="1547" customFormat="false" ht="12.75" hidden="false" customHeight="false" outlineLevel="0" collapsed="false">
      <c r="A1547" s="64"/>
      <c r="B1547" s="74"/>
      <c r="C1547" s="43" t="s">
        <v>7</v>
      </c>
      <c r="E1547" s="64"/>
      <c r="F1547" s="74"/>
      <c r="G1547" s="75" t="n">
        <v>1948</v>
      </c>
      <c r="H1547" s="75"/>
      <c r="I1547" s="75"/>
      <c r="L1547" s="97"/>
      <c r="M1547" s="64"/>
      <c r="N1547" s="74"/>
      <c r="S1547" s="64"/>
      <c r="T1547" s="77"/>
      <c r="U1547" s="69" t="s">
        <v>21</v>
      </c>
      <c r="W1547" s="64"/>
      <c r="X1547" s="77"/>
      <c r="Y1547" s="75" t="n">
        <v>1948</v>
      </c>
      <c r="Z1547" s="75"/>
      <c r="AA1547" s="75"/>
      <c r="AB1547" s="46" t="str">
        <f aca="false">CONCATENATE("CPI: ",AI1552)</f>
        <v>CPI: 24.1</v>
      </c>
      <c r="AD1547" s="98"/>
      <c r="AE1547" s="64"/>
      <c r="AF1547" s="77"/>
      <c r="AH1547" s="1" t="str">
        <f aca="false">IF(AC1545="But Not Over",Y1542,"")</f>
        <v/>
      </c>
      <c r="AI1547" s="81" t="str">
        <f aca="false">IF(AC1545="But Not Over",VLOOKUP(AH1547,'CPI Data'!$A$19:$N$117,14),"")</f>
        <v/>
      </c>
    </row>
    <row r="1548" customFormat="false" ht="12" hidden="false" customHeight="false" outlineLevel="0" collapsed="false">
      <c r="A1548" s="49"/>
      <c r="B1548" s="49" t="s">
        <v>8</v>
      </c>
      <c r="C1548" s="50"/>
      <c r="D1548" s="50"/>
      <c r="E1548" s="49"/>
      <c r="F1548" s="49" t="s">
        <v>9</v>
      </c>
      <c r="G1548" s="50"/>
      <c r="H1548" s="49"/>
      <c r="I1548" s="49"/>
      <c r="J1548" s="49" t="s">
        <v>10</v>
      </c>
      <c r="K1548" s="48"/>
      <c r="L1548" s="48"/>
      <c r="M1548" s="48"/>
      <c r="N1548" s="49" t="s">
        <v>11</v>
      </c>
      <c r="O1548" s="50"/>
      <c r="S1548" s="49"/>
      <c r="T1548" s="51" t="s">
        <v>8</v>
      </c>
      <c r="U1548" s="99"/>
      <c r="V1548" s="53"/>
      <c r="W1548" s="49"/>
      <c r="X1548" s="51" t="s">
        <v>9</v>
      </c>
      <c r="Y1548" s="99"/>
      <c r="Z1548" s="54"/>
      <c r="AA1548" s="49"/>
      <c r="AB1548" s="51" t="s">
        <v>10</v>
      </c>
      <c r="AC1548" s="52"/>
      <c r="AD1548" s="55"/>
      <c r="AE1548" s="48"/>
      <c r="AF1548" s="51" t="s">
        <v>11</v>
      </c>
      <c r="AG1548" s="99"/>
      <c r="AH1548" s="1" t="str">
        <f aca="false">IF(AC1546="But Not Over",Y1543,"")</f>
        <v/>
      </c>
      <c r="AI1548" s="81" t="str">
        <f aca="false">IF(AC1546="But Not Over",VLOOKUP(AH1548,'CPI Data'!$A$19:$N$117,14),"")</f>
        <v/>
      </c>
    </row>
    <row r="1549" customFormat="false" ht="12" hidden="false" customHeight="false" outlineLevel="0" collapsed="false">
      <c r="A1549" s="56" t="s">
        <v>12</v>
      </c>
      <c r="B1549" s="57" t="s">
        <v>13</v>
      </c>
      <c r="C1549" s="57"/>
      <c r="D1549" s="100"/>
      <c r="E1549" s="56" t="s">
        <v>12</v>
      </c>
      <c r="F1549" s="57" t="s">
        <v>13</v>
      </c>
      <c r="G1549" s="57"/>
      <c r="H1549" s="100"/>
      <c r="I1549" s="56" t="s">
        <v>12</v>
      </c>
      <c r="J1549" s="57" t="s">
        <v>13</v>
      </c>
      <c r="K1549" s="57"/>
      <c r="L1549" s="106"/>
      <c r="M1549" s="56" t="s">
        <v>12</v>
      </c>
      <c r="N1549" s="57" t="s">
        <v>13</v>
      </c>
      <c r="O1549" s="57"/>
      <c r="S1549" s="56" t="s">
        <v>12</v>
      </c>
      <c r="T1549" s="58" t="s">
        <v>13</v>
      </c>
      <c r="U1549" s="58"/>
      <c r="V1549" s="101"/>
      <c r="W1549" s="56" t="s">
        <v>12</v>
      </c>
      <c r="X1549" s="58" t="s">
        <v>13</v>
      </c>
      <c r="Y1549" s="58"/>
      <c r="Z1549" s="101"/>
      <c r="AA1549" s="56" t="s">
        <v>12</v>
      </c>
      <c r="AB1549" s="58" t="s">
        <v>13</v>
      </c>
      <c r="AC1549" s="58"/>
      <c r="AD1549" s="107"/>
      <c r="AE1549" s="56" t="s">
        <v>12</v>
      </c>
      <c r="AF1549" s="58" t="s">
        <v>13</v>
      </c>
      <c r="AG1549" s="58"/>
      <c r="AH1549" s="1" t="str">
        <f aca="false">IF(AC1547="But Not Over",Y1544,"")</f>
        <v/>
      </c>
      <c r="AI1549" s="81" t="str">
        <f aca="false">IF(AC1547="But Not Over",VLOOKUP(AH1549,'CPI Data'!$A$19:$N$117,14),"")</f>
        <v/>
      </c>
    </row>
    <row r="1550" customFormat="false" ht="12" hidden="false" customHeight="false" outlineLevel="0" collapsed="false">
      <c r="A1550" s="59" t="s">
        <v>14</v>
      </c>
      <c r="B1550" s="60" t="s">
        <v>15</v>
      </c>
      <c r="C1550" s="60" t="s">
        <v>16</v>
      </c>
      <c r="D1550" s="100"/>
      <c r="E1550" s="59" t="s">
        <v>14</v>
      </c>
      <c r="F1550" s="60" t="s">
        <v>15</v>
      </c>
      <c r="G1550" s="60" t="s">
        <v>16</v>
      </c>
      <c r="H1550" s="100"/>
      <c r="I1550" s="59" t="s">
        <v>14</v>
      </c>
      <c r="J1550" s="60" t="s">
        <v>15</v>
      </c>
      <c r="K1550" s="60" t="s">
        <v>16</v>
      </c>
      <c r="L1550" s="106"/>
      <c r="M1550" s="59" t="s">
        <v>14</v>
      </c>
      <c r="N1550" s="60" t="s">
        <v>15</v>
      </c>
      <c r="O1550" s="60" t="s">
        <v>16</v>
      </c>
      <c r="S1550" s="59" t="s">
        <v>14</v>
      </c>
      <c r="T1550" s="61" t="s">
        <v>15</v>
      </c>
      <c r="U1550" s="61" t="s">
        <v>16</v>
      </c>
      <c r="V1550" s="101"/>
      <c r="W1550" s="59" t="s">
        <v>14</v>
      </c>
      <c r="X1550" s="61" t="s">
        <v>15</v>
      </c>
      <c r="Y1550" s="61" t="s">
        <v>16</v>
      </c>
      <c r="Z1550" s="101"/>
      <c r="AA1550" s="59" t="s">
        <v>14</v>
      </c>
      <c r="AB1550" s="61" t="s">
        <v>15</v>
      </c>
      <c r="AC1550" s="61" t="s">
        <v>16</v>
      </c>
      <c r="AD1550" s="107"/>
      <c r="AE1550" s="59" t="s">
        <v>14</v>
      </c>
      <c r="AF1550" s="61" t="s">
        <v>15</v>
      </c>
      <c r="AG1550" s="61" t="s">
        <v>16</v>
      </c>
      <c r="AH1550" s="1" t="str">
        <f aca="false">IF(AC1548="But Not Over",Y1545,"")</f>
        <v/>
      </c>
      <c r="AI1550" s="81" t="str">
        <f aca="false">IF(AC1548="But Not Over",VLOOKUP(AH1550,'CPI Data'!$A$19:$N$117,14),"")</f>
        <v/>
      </c>
    </row>
    <row r="1551" customFormat="false" ht="12" hidden="false" customHeight="false" outlineLevel="0" collapsed="false">
      <c r="A1551" s="91" t="n">
        <v>0.2</v>
      </c>
      <c r="B1551" s="95" t="n">
        <v>0</v>
      </c>
      <c r="C1551" s="95" t="n">
        <v>2000</v>
      </c>
      <c r="D1551" s="95"/>
      <c r="E1551" s="64"/>
      <c r="H1551" s="102"/>
      <c r="I1551" s="91"/>
      <c r="J1551" s="95"/>
      <c r="K1551" s="95"/>
      <c r="L1551" s="104"/>
      <c r="M1551" s="91"/>
      <c r="N1551" s="95"/>
      <c r="O1551" s="95"/>
      <c r="S1551" s="91" t="n">
        <v>0.2</v>
      </c>
      <c r="T1551" s="79" t="n">
        <f aca="false">B1551*$AI$23/$AI$1552</f>
        <v>0</v>
      </c>
      <c r="U1551" s="79" t="n">
        <f aca="false">C1551*$AI$23/$AI$1552</f>
        <v>19053.4439834025</v>
      </c>
      <c r="V1551" s="84"/>
      <c r="W1551" s="64"/>
      <c r="Z1551" s="80"/>
      <c r="AA1551" s="91"/>
      <c r="AB1551" s="79"/>
      <c r="AC1551" s="79"/>
      <c r="AD1551" s="105"/>
      <c r="AE1551" s="91"/>
      <c r="AF1551" s="79"/>
      <c r="AG1551" s="79"/>
      <c r="AH1551" s="1" t="str">
        <f aca="false">IF(AC1549="But Not Over",Y1546,"")</f>
        <v/>
      </c>
      <c r="AI1551" s="81" t="str">
        <f aca="false">IF(AC1549="But Not Over",VLOOKUP(AH1551,'CPI Data'!$A$19:$N$117,14),"")</f>
        <v/>
      </c>
    </row>
    <row r="1552" customFormat="false" ht="12" hidden="false" customHeight="false" outlineLevel="0" collapsed="false">
      <c r="A1552" s="91" t="n">
        <v>0.22</v>
      </c>
      <c r="B1552" s="95" t="n">
        <v>2000</v>
      </c>
      <c r="C1552" s="95" t="n">
        <v>4000</v>
      </c>
      <c r="D1552" s="95"/>
      <c r="E1552" s="64"/>
      <c r="F1552" s="74" t="s">
        <v>55</v>
      </c>
      <c r="H1552" s="102"/>
      <c r="I1552" s="64"/>
      <c r="J1552" s="74" t="s">
        <v>55</v>
      </c>
      <c r="L1552" s="104"/>
      <c r="M1552" s="64"/>
      <c r="N1552" s="74" t="s">
        <v>55</v>
      </c>
      <c r="S1552" s="91" t="n">
        <v>0.22</v>
      </c>
      <c r="T1552" s="79" t="n">
        <f aca="false">B1552*$AI$23/$AI$1552</f>
        <v>19053.4439834025</v>
      </c>
      <c r="U1552" s="79" t="n">
        <f aca="false">C1552*$AI$23/$AI$1552</f>
        <v>38106.887966805</v>
      </c>
      <c r="V1552" s="84"/>
      <c r="W1552" s="64"/>
      <c r="X1552" s="77" t="s">
        <v>55</v>
      </c>
      <c r="Z1552" s="80"/>
      <c r="AA1552" s="64"/>
      <c r="AB1552" s="77" t="s">
        <v>55</v>
      </c>
      <c r="AD1552" s="105"/>
      <c r="AE1552" s="64"/>
      <c r="AF1552" s="77" t="s">
        <v>55</v>
      </c>
      <c r="AH1552" s="1" t="n">
        <f aca="false">IF(AC1550="But Not Over",Y1547,"")</f>
        <v>1948</v>
      </c>
      <c r="AI1552" s="81" t="n">
        <f aca="false">IF(AC1550="But Not Over",VLOOKUP(AH1552,'CPI Data'!$A$19:$N$117,14),"")</f>
        <v>24.1</v>
      </c>
    </row>
    <row r="1553" customFormat="false" ht="12" hidden="false" customHeight="false" outlineLevel="0" collapsed="false">
      <c r="A1553" s="91" t="n">
        <v>0.26</v>
      </c>
      <c r="B1553" s="95" t="n">
        <v>4000</v>
      </c>
      <c r="C1553" s="95" t="n">
        <v>6000</v>
      </c>
      <c r="D1553" s="95"/>
      <c r="E1553" s="64"/>
      <c r="F1553" s="74" t="s">
        <v>56</v>
      </c>
      <c r="H1553" s="102"/>
      <c r="I1553" s="64"/>
      <c r="J1553" s="74" t="s">
        <v>56</v>
      </c>
      <c r="L1553" s="104"/>
      <c r="M1553" s="64"/>
      <c r="N1553" s="74" t="s">
        <v>56</v>
      </c>
      <c r="S1553" s="91" t="n">
        <v>0.26</v>
      </c>
      <c r="T1553" s="79" t="n">
        <f aca="false">B1553*$AI$23/$AI$1552</f>
        <v>38106.887966805</v>
      </c>
      <c r="U1553" s="79" t="n">
        <f aca="false">C1553*$AI$23/$AI$1552</f>
        <v>57160.3319502075</v>
      </c>
      <c r="V1553" s="84"/>
      <c r="W1553" s="64"/>
      <c r="X1553" s="77" t="s">
        <v>56</v>
      </c>
      <c r="Z1553" s="80"/>
      <c r="AA1553" s="64"/>
      <c r="AB1553" s="77" t="s">
        <v>56</v>
      </c>
      <c r="AD1553" s="105"/>
      <c r="AE1553" s="64"/>
      <c r="AF1553" s="77" t="s">
        <v>56</v>
      </c>
      <c r="AH1553" s="1" t="str">
        <f aca="false">IF(AC1551="But Not Over",Y1548,"")</f>
        <v/>
      </c>
      <c r="AI1553" s="81" t="str">
        <f aca="false">IF(AC1551="But Not Over",VLOOKUP(AH1553,'CPI Data'!$A$19:$N$117,14),"")</f>
        <v/>
      </c>
    </row>
    <row r="1554" customFormat="false" ht="12" hidden="false" customHeight="false" outlineLevel="0" collapsed="false">
      <c r="A1554" s="91" t="n">
        <v>0.3</v>
      </c>
      <c r="B1554" s="95" t="n">
        <v>6000</v>
      </c>
      <c r="C1554" s="95" t="n">
        <v>8000</v>
      </c>
      <c r="D1554" s="95"/>
      <c r="E1554" s="64"/>
      <c r="H1554" s="102"/>
      <c r="I1554" s="91"/>
      <c r="J1554" s="95"/>
      <c r="K1554" s="95"/>
      <c r="L1554" s="104"/>
      <c r="M1554" s="91"/>
      <c r="N1554" s="95"/>
      <c r="O1554" s="95"/>
      <c r="S1554" s="91" t="n">
        <v>0.3</v>
      </c>
      <c r="T1554" s="79" t="n">
        <f aca="false">B1554*$AI$23/$AI$1552</f>
        <v>57160.3319502075</v>
      </c>
      <c r="U1554" s="79" t="n">
        <f aca="false">C1554*$AI$23/$AI$1552</f>
        <v>76213.77593361</v>
      </c>
      <c r="V1554" s="84"/>
      <c r="W1554" s="64"/>
      <c r="Z1554" s="80"/>
      <c r="AA1554" s="91"/>
      <c r="AB1554" s="79"/>
      <c r="AC1554" s="79"/>
      <c r="AD1554" s="105"/>
      <c r="AE1554" s="91"/>
      <c r="AF1554" s="79"/>
      <c r="AG1554" s="79"/>
      <c r="AH1554" s="1" t="str">
        <f aca="false">IF(AC1552="But Not Over",Y1549,"")</f>
        <v/>
      </c>
      <c r="AI1554" s="81" t="str">
        <f aca="false">IF(AC1552="But Not Over",VLOOKUP(AH1554,'CPI Data'!$A$19:$N$117,14),"")</f>
        <v/>
      </c>
    </row>
    <row r="1555" customFormat="false" ht="12" hidden="false" customHeight="false" outlineLevel="0" collapsed="false">
      <c r="A1555" s="91" t="n">
        <v>0.34</v>
      </c>
      <c r="B1555" s="95" t="n">
        <v>8000</v>
      </c>
      <c r="C1555" s="95" t="n">
        <v>10000</v>
      </c>
      <c r="D1555" s="95"/>
      <c r="E1555" s="64"/>
      <c r="H1555" s="102"/>
      <c r="I1555" s="91"/>
      <c r="J1555" s="95"/>
      <c r="K1555" s="95"/>
      <c r="L1555" s="104"/>
      <c r="M1555" s="91"/>
      <c r="N1555" s="95"/>
      <c r="O1555" s="95"/>
      <c r="S1555" s="91" t="n">
        <v>0.34</v>
      </c>
      <c r="T1555" s="79" t="n">
        <f aca="false">B1555*$AI$23/$AI$1552</f>
        <v>76213.77593361</v>
      </c>
      <c r="U1555" s="79" t="n">
        <f aca="false">C1555*$AI$23/$AI$1552</f>
        <v>95267.2199170124</v>
      </c>
      <c r="V1555" s="84"/>
      <c r="W1555" s="64"/>
      <c r="Z1555" s="80"/>
      <c r="AA1555" s="91"/>
      <c r="AB1555" s="79"/>
      <c r="AC1555" s="79"/>
      <c r="AD1555" s="105"/>
      <c r="AE1555" s="91"/>
      <c r="AF1555" s="79"/>
      <c r="AG1555" s="79"/>
      <c r="AH1555" s="1" t="str">
        <f aca="false">IF(AC1553="But Not Over",Y1550,"")</f>
        <v/>
      </c>
      <c r="AI1555" s="81" t="str">
        <f aca="false">IF(AC1553="But Not Over",VLOOKUP(AH1555,'CPI Data'!$A$19:$N$117,14),"")</f>
        <v/>
      </c>
    </row>
    <row r="1556" customFormat="false" ht="12" hidden="false" customHeight="false" outlineLevel="0" collapsed="false">
      <c r="A1556" s="91" t="n">
        <v>0.38</v>
      </c>
      <c r="B1556" s="95" t="n">
        <v>10000</v>
      </c>
      <c r="C1556" s="95" t="n">
        <v>12000</v>
      </c>
      <c r="D1556" s="95"/>
      <c r="E1556" s="64"/>
      <c r="H1556" s="102"/>
      <c r="I1556" s="91"/>
      <c r="J1556" s="95"/>
      <c r="K1556" s="95"/>
      <c r="L1556" s="104"/>
      <c r="M1556" s="91"/>
      <c r="N1556" s="95"/>
      <c r="O1556" s="95"/>
      <c r="S1556" s="91" t="n">
        <v>0.38</v>
      </c>
      <c r="T1556" s="79" t="n">
        <f aca="false">B1556*$AI$23/$AI$1552</f>
        <v>95267.2199170124</v>
      </c>
      <c r="U1556" s="79" t="n">
        <f aca="false">C1556*$AI$23/$AI$1552</f>
        <v>114320.663900415</v>
      </c>
      <c r="V1556" s="84"/>
      <c r="W1556" s="64"/>
      <c r="Z1556" s="80"/>
      <c r="AA1556" s="91"/>
      <c r="AB1556" s="79"/>
      <c r="AC1556" s="79"/>
      <c r="AD1556" s="105"/>
      <c r="AE1556" s="91"/>
      <c r="AF1556" s="79"/>
      <c r="AG1556" s="79"/>
      <c r="AH1556" s="1" t="str">
        <f aca="false">IF(AC1554="But Not Over",Y1551,"")</f>
        <v/>
      </c>
      <c r="AI1556" s="81" t="str">
        <f aca="false">IF(AC1554="But Not Over",VLOOKUP(AH1556,'CPI Data'!$A$19:$N$117,14),"")</f>
        <v/>
      </c>
    </row>
    <row r="1557" customFormat="false" ht="12" hidden="false" customHeight="false" outlineLevel="0" collapsed="false">
      <c r="A1557" s="91" t="n">
        <v>0.43</v>
      </c>
      <c r="B1557" s="95" t="n">
        <v>12000</v>
      </c>
      <c r="C1557" s="95" t="n">
        <v>14000</v>
      </c>
      <c r="D1557" s="95"/>
      <c r="E1557" s="64"/>
      <c r="H1557" s="102"/>
      <c r="I1557" s="91"/>
      <c r="J1557" s="95"/>
      <c r="K1557" s="95"/>
      <c r="L1557" s="104"/>
      <c r="M1557" s="91"/>
      <c r="N1557" s="95"/>
      <c r="O1557" s="95"/>
      <c r="S1557" s="91" t="n">
        <v>0.43</v>
      </c>
      <c r="T1557" s="79" t="n">
        <f aca="false">B1557*$AI$23/$AI$1552</f>
        <v>114320.663900415</v>
      </c>
      <c r="U1557" s="79" t="n">
        <f aca="false">C1557*$AI$23/$AI$1552</f>
        <v>133374.107883817</v>
      </c>
      <c r="V1557" s="84"/>
      <c r="W1557" s="64"/>
      <c r="Z1557" s="80"/>
      <c r="AA1557" s="91"/>
      <c r="AB1557" s="79"/>
      <c r="AC1557" s="79"/>
      <c r="AD1557" s="105"/>
      <c r="AE1557" s="91"/>
      <c r="AF1557" s="79"/>
      <c r="AG1557" s="79"/>
      <c r="AH1557" s="1" t="str">
        <f aca="false">IF(AC1555="But Not Over",Y1552,"")</f>
        <v/>
      </c>
      <c r="AI1557" s="81" t="str">
        <f aca="false">IF(AC1555="But Not Over",VLOOKUP(AH1557,'CPI Data'!$A$19:$N$117,14),"")</f>
        <v/>
      </c>
    </row>
    <row r="1558" customFormat="false" ht="12" hidden="false" customHeight="false" outlineLevel="0" collapsed="false">
      <c r="A1558" s="91" t="n">
        <v>0.47</v>
      </c>
      <c r="B1558" s="95" t="n">
        <v>14000</v>
      </c>
      <c r="C1558" s="95" t="n">
        <v>16000</v>
      </c>
      <c r="D1558" s="95"/>
      <c r="E1558" s="64"/>
      <c r="H1558" s="102"/>
      <c r="I1558" s="91"/>
      <c r="J1558" s="95"/>
      <c r="K1558" s="95"/>
      <c r="L1558" s="104"/>
      <c r="M1558" s="91"/>
      <c r="N1558" s="95"/>
      <c r="O1558" s="95"/>
      <c r="S1558" s="91" t="n">
        <v>0.47</v>
      </c>
      <c r="T1558" s="79" t="n">
        <f aca="false">B1558*$AI$23/$AI$1552</f>
        <v>133374.107883817</v>
      </c>
      <c r="U1558" s="79" t="n">
        <f aca="false">C1558*$AI$23/$AI$1552</f>
        <v>152427.55186722</v>
      </c>
      <c r="V1558" s="84"/>
      <c r="W1558" s="64"/>
      <c r="Z1558" s="80"/>
      <c r="AA1558" s="91"/>
      <c r="AB1558" s="79"/>
      <c r="AC1558" s="79"/>
      <c r="AD1558" s="105"/>
      <c r="AE1558" s="91"/>
      <c r="AF1558" s="79"/>
      <c r="AG1558" s="79"/>
      <c r="AH1558" s="1" t="str">
        <f aca="false">IF(AC1556="But Not Over",Y1553,"")</f>
        <v/>
      </c>
      <c r="AI1558" s="81" t="str">
        <f aca="false">IF(AC1556="But Not Over",VLOOKUP(AH1558,'CPI Data'!$A$19:$N$117,14),"")</f>
        <v/>
      </c>
    </row>
    <row r="1559" customFormat="false" ht="12" hidden="false" customHeight="false" outlineLevel="0" collapsed="false">
      <c r="A1559" s="91" t="n">
        <v>0.5</v>
      </c>
      <c r="B1559" s="95" t="n">
        <v>16000</v>
      </c>
      <c r="C1559" s="95" t="n">
        <v>18000</v>
      </c>
      <c r="D1559" s="95"/>
      <c r="E1559" s="64"/>
      <c r="H1559" s="102"/>
      <c r="I1559" s="91"/>
      <c r="J1559" s="95"/>
      <c r="K1559" s="95"/>
      <c r="L1559" s="104"/>
      <c r="M1559" s="91"/>
      <c r="N1559" s="95"/>
      <c r="O1559" s="95"/>
      <c r="S1559" s="91" t="n">
        <v>0.5</v>
      </c>
      <c r="T1559" s="79" t="n">
        <f aca="false">B1559*$AI$23/$AI$1552</f>
        <v>152427.55186722</v>
      </c>
      <c r="U1559" s="79" t="n">
        <f aca="false">C1559*$AI$23/$AI$1552</f>
        <v>171480.995850622</v>
      </c>
      <c r="V1559" s="84"/>
      <c r="W1559" s="64"/>
      <c r="Z1559" s="80"/>
      <c r="AA1559" s="91"/>
      <c r="AB1559" s="79"/>
      <c r="AC1559" s="79"/>
      <c r="AD1559" s="105"/>
      <c r="AE1559" s="91"/>
      <c r="AF1559" s="79"/>
      <c r="AG1559" s="79"/>
      <c r="AH1559" s="1" t="str">
        <f aca="false">IF(AC1557="But Not Over",Y1554,"")</f>
        <v/>
      </c>
      <c r="AI1559" s="81" t="str">
        <f aca="false">IF(AC1557="But Not Over",VLOOKUP(AH1559,'CPI Data'!$A$19:$N$117,14),"")</f>
        <v/>
      </c>
    </row>
    <row r="1560" customFormat="false" ht="12" hidden="false" customHeight="false" outlineLevel="0" collapsed="false">
      <c r="A1560" s="91" t="n">
        <v>0.53</v>
      </c>
      <c r="B1560" s="95" t="n">
        <v>18000</v>
      </c>
      <c r="C1560" s="95" t="n">
        <v>20000</v>
      </c>
      <c r="D1560" s="95"/>
      <c r="E1560" s="64"/>
      <c r="H1560" s="102"/>
      <c r="I1560" s="91"/>
      <c r="J1560" s="95"/>
      <c r="K1560" s="95"/>
      <c r="L1560" s="104"/>
      <c r="M1560" s="91"/>
      <c r="N1560" s="95"/>
      <c r="O1560" s="95"/>
      <c r="S1560" s="91" t="n">
        <v>0.53</v>
      </c>
      <c r="T1560" s="79" t="n">
        <f aca="false">B1560*$AI$23/$AI$1552</f>
        <v>171480.995850622</v>
      </c>
      <c r="U1560" s="79" t="n">
        <f aca="false">C1560*$AI$23/$AI$1552</f>
        <v>190534.439834025</v>
      </c>
      <c r="V1560" s="84"/>
      <c r="W1560" s="64"/>
      <c r="Z1560" s="80"/>
      <c r="AA1560" s="91"/>
      <c r="AB1560" s="79"/>
      <c r="AC1560" s="79"/>
      <c r="AD1560" s="105"/>
      <c r="AE1560" s="91"/>
      <c r="AF1560" s="79"/>
      <c r="AG1560" s="79"/>
      <c r="AH1560" s="1" t="str">
        <f aca="false">IF(AC1558="But Not Over",Y1555,"")</f>
        <v/>
      </c>
      <c r="AI1560" s="81" t="str">
        <f aca="false">IF(AC1558="But Not Over",VLOOKUP(AH1560,'CPI Data'!$A$19:$N$117,14),"")</f>
        <v/>
      </c>
    </row>
    <row r="1561" customFormat="false" ht="12" hidden="false" customHeight="false" outlineLevel="0" collapsed="false">
      <c r="A1561" s="91" t="n">
        <v>0.56</v>
      </c>
      <c r="B1561" s="95" t="n">
        <v>20000</v>
      </c>
      <c r="C1561" s="95" t="n">
        <v>22000</v>
      </c>
      <c r="D1561" s="95"/>
      <c r="E1561" s="64"/>
      <c r="H1561" s="102"/>
      <c r="I1561" s="91"/>
      <c r="J1561" s="95"/>
      <c r="K1561" s="95"/>
      <c r="L1561" s="104"/>
      <c r="M1561" s="91"/>
      <c r="N1561" s="95"/>
      <c r="O1561" s="95"/>
      <c r="S1561" s="91" t="n">
        <v>0.56</v>
      </c>
      <c r="T1561" s="79" t="n">
        <f aca="false">B1561*$AI$23/$AI$1552</f>
        <v>190534.439834025</v>
      </c>
      <c r="U1561" s="79" t="n">
        <f aca="false">C1561*$AI$23/$AI$1552</f>
        <v>209587.883817427</v>
      </c>
      <c r="V1561" s="84"/>
      <c r="W1561" s="64"/>
      <c r="Z1561" s="80"/>
      <c r="AA1561" s="91"/>
      <c r="AB1561" s="79"/>
      <c r="AC1561" s="79"/>
      <c r="AD1561" s="105"/>
      <c r="AE1561" s="91"/>
      <c r="AF1561" s="79"/>
      <c r="AG1561" s="79"/>
      <c r="AH1561" s="1" t="str">
        <f aca="false">IF(AC1559="But Not Over",Y1556,"")</f>
        <v/>
      </c>
      <c r="AI1561" s="81" t="str">
        <f aca="false">IF(AC1559="But Not Over",VLOOKUP(AH1561,'CPI Data'!$A$19:$N$117,14),"")</f>
        <v/>
      </c>
    </row>
    <row r="1562" customFormat="false" ht="12" hidden="false" customHeight="false" outlineLevel="0" collapsed="false">
      <c r="A1562" s="91" t="n">
        <v>0.59</v>
      </c>
      <c r="B1562" s="95" t="n">
        <v>22000</v>
      </c>
      <c r="C1562" s="95" t="n">
        <v>26000</v>
      </c>
      <c r="D1562" s="95"/>
      <c r="E1562" s="64"/>
      <c r="H1562" s="102"/>
      <c r="I1562" s="91"/>
      <c r="J1562" s="95"/>
      <c r="K1562" s="95"/>
      <c r="L1562" s="104"/>
      <c r="M1562" s="91"/>
      <c r="N1562" s="95"/>
      <c r="O1562" s="95"/>
      <c r="S1562" s="91" t="n">
        <v>0.59</v>
      </c>
      <c r="T1562" s="79" t="n">
        <f aca="false">B1562*$AI$23/$AI$1552</f>
        <v>209587.883817427</v>
      </c>
      <c r="U1562" s="79" t="n">
        <f aca="false">C1562*$AI$23/$AI$1552</f>
        <v>247694.771784232</v>
      </c>
      <c r="V1562" s="84"/>
      <c r="W1562" s="64"/>
      <c r="Z1562" s="80"/>
      <c r="AA1562" s="91"/>
      <c r="AB1562" s="79"/>
      <c r="AC1562" s="79"/>
      <c r="AD1562" s="105"/>
      <c r="AE1562" s="91"/>
      <c r="AF1562" s="79"/>
      <c r="AG1562" s="79"/>
      <c r="AH1562" s="1" t="str">
        <f aca="false">IF(AC1560="But Not Over",Y1557,"")</f>
        <v/>
      </c>
      <c r="AI1562" s="81" t="str">
        <f aca="false">IF(AC1560="But Not Over",VLOOKUP(AH1562,'CPI Data'!$A$19:$N$117,14),"")</f>
        <v/>
      </c>
    </row>
    <row r="1563" customFormat="false" ht="12" hidden="false" customHeight="false" outlineLevel="0" collapsed="false">
      <c r="A1563" s="91" t="n">
        <v>0.62</v>
      </c>
      <c r="B1563" s="95" t="n">
        <v>26000</v>
      </c>
      <c r="C1563" s="92" t="n">
        <v>32000</v>
      </c>
      <c r="D1563" s="92"/>
      <c r="E1563" s="64"/>
      <c r="H1563" s="102"/>
      <c r="I1563" s="91"/>
      <c r="J1563" s="95"/>
      <c r="K1563" s="92"/>
      <c r="L1563" s="103"/>
      <c r="M1563" s="91"/>
      <c r="N1563" s="95"/>
      <c r="O1563" s="92"/>
      <c r="S1563" s="91" t="n">
        <v>0.62</v>
      </c>
      <c r="T1563" s="79" t="n">
        <f aca="false">B1563*$AI$23/$AI$1552</f>
        <v>247694.771784232</v>
      </c>
      <c r="U1563" s="79" t="n">
        <f aca="false">C1563*$AI$23/$AI$1552</f>
        <v>304855.10373444</v>
      </c>
      <c r="W1563" s="64"/>
      <c r="Z1563" s="80"/>
      <c r="AA1563" s="91"/>
      <c r="AB1563" s="79"/>
      <c r="AD1563" s="98"/>
      <c r="AE1563" s="91"/>
      <c r="AF1563" s="79"/>
      <c r="AH1563" s="1" t="str">
        <f aca="false">IF(AC1561="But Not Over",Y1558,"")</f>
        <v/>
      </c>
      <c r="AI1563" s="81" t="str">
        <f aca="false">IF(AC1561="But Not Over",VLOOKUP(AH1563,'CPI Data'!$A$19:$N$117,14),"")</f>
        <v/>
      </c>
    </row>
    <row r="1564" customFormat="false" ht="12" hidden="false" customHeight="false" outlineLevel="0" collapsed="false">
      <c r="A1564" s="91" t="n">
        <v>0.65</v>
      </c>
      <c r="B1564" s="92" t="n">
        <v>32000</v>
      </c>
      <c r="C1564" s="92" t="n">
        <v>38000</v>
      </c>
      <c r="D1564" s="92"/>
      <c r="E1564" s="64"/>
      <c r="H1564" s="102"/>
      <c r="I1564" s="91"/>
      <c r="J1564" s="92"/>
      <c r="K1564" s="92"/>
      <c r="L1564" s="103"/>
      <c r="M1564" s="91"/>
      <c r="N1564" s="92"/>
      <c r="O1564" s="92"/>
      <c r="S1564" s="91" t="n">
        <v>0.65</v>
      </c>
      <c r="T1564" s="79" t="n">
        <f aca="false">B1564*$AI$23/$AI$1552</f>
        <v>304855.10373444</v>
      </c>
      <c r="U1564" s="79" t="n">
        <f aca="false">C1564*$AI$23/$AI$1552</f>
        <v>362015.435684647</v>
      </c>
      <c r="W1564" s="64"/>
      <c r="Z1564" s="80"/>
      <c r="AA1564" s="91"/>
      <c r="AD1564" s="98"/>
      <c r="AE1564" s="91"/>
      <c r="AH1564" s="1" t="str">
        <f aca="false">IF(AC1562="But Not Over",Y1559,"")</f>
        <v/>
      </c>
      <c r="AI1564" s="81" t="str">
        <f aca="false">IF(AC1562="But Not Over",VLOOKUP(AH1564,'CPI Data'!$A$19:$N$117,14),"")</f>
        <v/>
      </c>
    </row>
    <row r="1565" customFormat="false" ht="12" hidden="false" customHeight="false" outlineLevel="0" collapsed="false">
      <c r="A1565" s="91" t="n">
        <v>0.69</v>
      </c>
      <c r="B1565" s="92" t="n">
        <v>38000</v>
      </c>
      <c r="C1565" s="92" t="n">
        <v>44000</v>
      </c>
      <c r="D1565" s="92"/>
      <c r="E1565" s="64"/>
      <c r="H1565" s="102"/>
      <c r="I1565" s="91"/>
      <c r="J1565" s="92"/>
      <c r="K1565" s="92"/>
      <c r="L1565" s="103"/>
      <c r="M1565" s="91"/>
      <c r="N1565" s="92"/>
      <c r="O1565" s="92"/>
      <c r="S1565" s="91" t="n">
        <v>0.69</v>
      </c>
      <c r="T1565" s="79" t="n">
        <f aca="false">B1565*$AI$23/$AI$1552</f>
        <v>362015.435684647</v>
      </c>
      <c r="U1565" s="79" t="n">
        <f aca="false">C1565*$AI$23/$AI$1552</f>
        <v>419175.767634855</v>
      </c>
      <c r="W1565" s="64"/>
      <c r="Z1565" s="80"/>
      <c r="AA1565" s="91"/>
      <c r="AD1565" s="98"/>
      <c r="AE1565" s="91"/>
      <c r="AH1565" s="1" t="str">
        <f aca="false">IF(AC1563="But Not Over",Y1560,"")</f>
        <v/>
      </c>
      <c r="AI1565" s="81" t="str">
        <f aca="false">IF(AC1563="But Not Over",VLOOKUP(AH1565,'CPI Data'!$A$19:$N$117,14),"")</f>
        <v/>
      </c>
    </row>
    <row r="1566" customFormat="false" ht="12" hidden="false" customHeight="false" outlineLevel="0" collapsed="false">
      <c r="A1566" s="91" t="n">
        <v>0.72</v>
      </c>
      <c r="B1566" s="92" t="n">
        <v>44000</v>
      </c>
      <c r="C1566" s="92" t="n">
        <v>50000</v>
      </c>
      <c r="D1566" s="95"/>
      <c r="E1566" s="64"/>
      <c r="H1566" s="102"/>
      <c r="I1566" s="91"/>
      <c r="J1566" s="92"/>
      <c r="K1566" s="92"/>
      <c r="L1566" s="104"/>
      <c r="M1566" s="91"/>
      <c r="N1566" s="92"/>
      <c r="O1566" s="92"/>
      <c r="S1566" s="91" t="n">
        <v>0.72</v>
      </c>
      <c r="T1566" s="79" t="n">
        <f aca="false">B1566*$AI$23/$AI$1552</f>
        <v>419175.767634855</v>
      </c>
      <c r="U1566" s="79" t="n">
        <f aca="false">C1566*$AI$23/$AI$1552</f>
        <v>476336.099585062</v>
      </c>
      <c r="V1566" s="84"/>
      <c r="W1566" s="64"/>
      <c r="Z1566" s="80"/>
      <c r="AA1566" s="91"/>
      <c r="AD1566" s="105"/>
      <c r="AE1566" s="91"/>
      <c r="AH1566" s="1" t="str">
        <f aca="false">IF(AC1564="But Not Over",Y1561,"")</f>
        <v/>
      </c>
      <c r="AI1566" s="81" t="str">
        <f aca="false">IF(AC1564="But Not Over",VLOOKUP(AH1566,'CPI Data'!$A$19:$N$117,14),"")</f>
        <v/>
      </c>
    </row>
    <row r="1567" customFormat="false" ht="12" hidden="false" customHeight="false" outlineLevel="0" collapsed="false">
      <c r="A1567" s="91" t="n">
        <v>0.75</v>
      </c>
      <c r="B1567" s="92" t="n">
        <v>50000</v>
      </c>
      <c r="C1567" s="92" t="n">
        <v>60000</v>
      </c>
      <c r="E1567" s="64"/>
      <c r="H1567" s="64"/>
      <c r="I1567" s="91"/>
      <c r="J1567" s="92"/>
      <c r="K1567" s="92"/>
      <c r="L1567" s="97"/>
      <c r="M1567" s="91"/>
      <c r="N1567" s="92"/>
      <c r="O1567" s="92"/>
      <c r="S1567" s="91" t="n">
        <v>0.75</v>
      </c>
      <c r="T1567" s="79" t="n">
        <f aca="false">B1567*$AI$23/$AI$1552</f>
        <v>476336.099585062</v>
      </c>
      <c r="U1567" s="79" t="n">
        <f aca="false">C1567*$AI$23/$AI$1552</f>
        <v>571603.319502075</v>
      </c>
      <c r="W1567" s="64"/>
      <c r="Z1567" s="80"/>
      <c r="AA1567" s="91"/>
      <c r="AD1567" s="98"/>
      <c r="AE1567" s="91"/>
      <c r="AH1567" s="1" t="str">
        <f aca="false">IF(AC1565="But Not Over",Y1562,"")</f>
        <v/>
      </c>
      <c r="AI1567" s="81" t="str">
        <f aca="false">IF(AC1565="But Not Over",VLOOKUP(AH1567,'CPI Data'!$A$19:$N$117,14),"")</f>
        <v/>
      </c>
    </row>
    <row r="1568" customFormat="false" ht="12" hidden="false" customHeight="false" outlineLevel="0" collapsed="false">
      <c r="A1568" s="91" t="n">
        <v>0.78</v>
      </c>
      <c r="B1568" s="92" t="n">
        <v>60000</v>
      </c>
      <c r="C1568" s="92" t="n">
        <v>70000</v>
      </c>
      <c r="E1568" s="64"/>
      <c r="H1568" s="64"/>
      <c r="I1568" s="91"/>
      <c r="J1568" s="92"/>
      <c r="K1568" s="92"/>
      <c r="L1568" s="97"/>
      <c r="M1568" s="91"/>
      <c r="N1568" s="92"/>
      <c r="O1568" s="92"/>
      <c r="S1568" s="91" t="n">
        <v>0.78</v>
      </c>
      <c r="T1568" s="79" t="n">
        <f aca="false">B1568*$AI$23/$AI$1552</f>
        <v>571603.319502075</v>
      </c>
      <c r="U1568" s="79" t="n">
        <f aca="false">C1568*$AI$23/$AI$1552</f>
        <v>666870.539419087</v>
      </c>
      <c r="W1568" s="64"/>
      <c r="Z1568" s="80"/>
      <c r="AA1568" s="91"/>
      <c r="AD1568" s="98"/>
      <c r="AE1568" s="91"/>
      <c r="AH1568" s="1" t="str">
        <f aca="false">IF(AC1566="But Not Over",Y1563,"")</f>
        <v/>
      </c>
      <c r="AI1568" s="81" t="str">
        <f aca="false">IF(AC1566="But Not Over",VLOOKUP(AH1568,'CPI Data'!$A$19:$N$117,14),"")</f>
        <v/>
      </c>
    </row>
    <row r="1569" customFormat="false" ht="12" hidden="false" customHeight="false" outlineLevel="0" collapsed="false">
      <c r="A1569" s="91" t="n">
        <v>0.81</v>
      </c>
      <c r="B1569" s="92" t="n">
        <v>70000</v>
      </c>
      <c r="C1569" s="92" t="n">
        <v>80000</v>
      </c>
      <c r="E1569" s="64"/>
      <c r="H1569" s="64"/>
      <c r="I1569" s="91"/>
      <c r="J1569" s="92"/>
      <c r="K1569" s="92"/>
      <c r="L1569" s="97"/>
      <c r="M1569" s="91"/>
      <c r="N1569" s="92"/>
      <c r="O1569" s="92"/>
      <c r="S1569" s="91" t="n">
        <v>0.81</v>
      </c>
      <c r="T1569" s="79" t="n">
        <f aca="false">B1569*$AI$23/$AI$1552</f>
        <v>666870.539419087</v>
      </c>
      <c r="U1569" s="79" t="n">
        <f aca="false">C1569*$AI$23/$AI$1552</f>
        <v>762137.7593361</v>
      </c>
      <c r="W1569" s="64"/>
      <c r="Z1569" s="80"/>
      <c r="AA1569" s="91"/>
      <c r="AD1569" s="98"/>
      <c r="AE1569" s="91"/>
      <c r="AH1569" s="1" t="str">
        <f aca="false">IF(AC1567="But Not Over",Y1564,"")</f>
        <v/>
      </c>
      <c r="AI1569" s="81" t="str">
        <f aca="false">IF(AC1567="But Not Over",VLOOKUP(AH1569,'CPI Data'!$A$19:$N$117,14),"")</f>
        <v/>
      </c>
    </row>
    <row r="1570" customFormat="false" ht="12" hidden="false" customHeight="false" outlineLevel="0" collapsed="false">
      <c r="A1570" s="91" t="n">
        <v>0.84</v>
      </c>
      <c r="B1570" s="92" t="n">
        <v>80000</v>
      </c>
      <c r="C1570" s="92" t="n">
        <v>90000</v>
      </c>
      <c r="E1570" s="64"/>
      <c r="H1570" s="64"/>
      <c r="I1570" s="91"/>
      <c r="J1570" s="92"/>
      <c r="K1570" s="92"/>
      <c r="L1570" s="97"/>
      <c r="M1570" s="91"/>
      <c r="N1570" s="92"/>
      <c r="O1570" s="92"/>
      <c r="S1570" s="91" t="n">
        <v>0.84</v>
      </c>
      <c r="T1570" s="79" t="n">
        <f aca="false">B1570*$AI$23/$AI$1552</f>
        <v>762137.7593361</v>
      </c>
      <c r="U1570" s="79" t="n">
        <f aca="false">C1570*$AI$23/$AI$1552</f>
        <v>857404.979253112</v>
      </c>
      <c r="W1570" s="64"/>
      <c r="Z1570" s="80"/>
      <c r="AA1570" s="91"/>
      <c r="AD1570" s="98"/>
      <c r="AE1570" s="91"/>
      <c r="AH1570" s="1" t="str">
        <f aca="false">IF(AC1568="But Not Over",Y1565,"")</f>
        <v/>
      </c>
      <c r="AI1570" s="81" t="str">
        <f aca="false">IF(AC1568="But Not Over",VLOOKUP(AH1570,'CPI Data'!$A$19:$N$117,14),"")</f>
        <v/>
      </c>
    </row>
    <row r="1571" customFormat="false" ht="12" hidden="false" customHeight="false" outlineLevel="0" collapsed="false">
      <c r="A1571" s="91" t="n">
        <v>0.87</v>
      </c>
      <c r="B1571" s="92" t="n">
        <v>90000</v>
      </c>
      <c r="C1571" s="92" t="n">
        <v>100000</v>
      </c>
      <c r="E1571" s="64"/>
      <c r="H1571" s="64"/>
      <c r="I1571" s="91"/>
      <c r="J1571" s="92"/>
      <c r="K1571" s="92"/>
      <c r="L1571" s="97"/>
      <c r="M1571" s="91"/>
      <c r="N1571" s="92"/>
      <c r="O1571" s="92"/>
      <c r="S1571" s="91" t="n">
        <v>0.87</v>
      </c>
      <c r="T1571" s="79" t="n">
        <f aca="false">B1571*$AI$23/$AI$1552</f>
        <v>857404.979253112</v>
      </c>
      <c r="U1571" s="79" t="n">
        <f aca="false">C1571*$AI$23/$AI$1552</f>
        <v>952672.199170124</v>
      </c>
      <c r="W1571" s="64"/>
      <c r="Z1571" s="80"/>
      <c r="AA1571" s="91"/>
      <c r="AD1571" s="98"/>
      <c r="AE1571" s="91"/>
      <c r="AH1571" s="1" t="str">
        <f aca="false">IF(AC1569="But Not Over",Y1566,"")</f>
        <v/>
      </c>
      <c r="AI1571" s="81" t="str">
        <f aca="false">IF(AC1569="But Not Over",VLOOKUP(AH1571,'CPI Data'!$A$19:$N$117,14),"")</f>
        <v/>
      </c>
    </row>
    <row r="1572" customFormat="false" ht="12" hidden="false" customHeight="false" outlineLevel="0" collapsed="false">
      <c r="A1572" s="91" t="n">
        <v>0.89</v>
      </c>
      <c r="B1572" s="92" t="n">
        <v>100000</v>
      </c>
      <c r="C1572" s="92" t="n">
        <v>150000</v>
      </c>
      <c r="E1572" s="64"/>
      <c r="H1572" s="64"/>
      <c r="I1572" s="91"/>
      <c r="J1572" s="92"/>
      <c r="K1572" s="92"/>
      <c r="L1572" s="97"/>
      <c r="M1572" s="91"/>
      <c r="N1572" s="92"/>
      <c r="O1572" s="92"/>
      <c r="S1572" s="91" t="n">
        <v>0.89</v>
      </c>
      <c r="T1572" s="79" t="n">
        <f aca="false">B1572*$AI$23/$AI$1552</f>
        <v>952672.199170124</v>
      </c>
      <c r="U1572" s="125" t="n">
        <f aca="false">C1572*$AI$23/$AI$1552</f>
        <v>1429008.29875519</v>
      </c>
      <c r="W1572" s="64"/>
      <c r="Z1572" s="80"/>
      <c r="AA1572" s="91"/>
      <c r="AD1572" s="98"/>
      <c r="AE1572" s="91"/>
      <c r="AH1572" s="1" t="str">
        <f aca="false">IF(AC1570="But Not Over",Y1567,"")</f>
        <v/>
      </c>
      <c r="AI1572" s="81" t="str">
        <f aca="false">IF(AC1570="But Not Over",VLOOKUP(AH1572,'CPI Data'!$A$19:$N$117,14),"")</f>
        <v/>
      </c>
    </row>
    <row r="1573" customFormat="false" ht="12" hidden="false" customHeight="false" outlineLevel="0" collapsed="false">
      <c r="A1573" s="91" t="n">
        <v>0.9</v>
      </c>
      <c r="B1573" s="92" t="n">
        <v>150000</v>
      </c>
      <c r="C1573" s="92" t="n">
        <v>200000</v>
      </c>
      <c r="E1573" s="64"/>
      <c r="H1573" s="64"/>
      <c r="I1573" s="64"/>
      <c r="J1573" s="92"/>
      <c r="K1573" s="92"/>
      <c r="L1573" s="97"/>
      <c r="M1573" s="91"/>
      <c r="N1573" s="92"/>
      <c r="O1573" s="92"/>
      <c r="S1573" s="91" t="n">
        <v>0.9</v>
      </c>
      <c r="T1573" s="79" t="n">
        <f aca="false">B1573*$AI$23/$AI$1552</f>
        <v>1429008.29875519</v>
      </c>
      <c r="U1573" s="125" t="n">
        <f aca="false">C1573*$AI$23/$AI$1552</f>
        <v>1905344.39834025</v>
      </c>
      <c r="W1573" s="64"/>
      <c r="Z1573" s="80"/>
      <c r="AA1573" s="64"/>
      <c r="AD1573" s="98"/>
      <c r="AE1573" s="91"/>
      <c r="AH1573" s="1" t="str">
        <f aca="false">IF(AC1571="But Not Over",Y1568,"")</f>
        <v/>
      </c>
      <c r="AI1573" s="81" t="str">
        <f aca="false">IF(AC1571="But Not Over",VLOOKUP(AH1573,'CPI Data'!$A$19:$N$117,14),"")</f>
        <v/>
      </c>
    </row>
    <row r="1574" customFormat="false" ht="12" hidden="false" customHeight="false" outlineLevel="0" collapsed="false">
      <c r="A1574" s="91" t="n">
        <v>0.91</v>
      </c>
      <c r="B1574" s="92" t="n">
        <v>200000</v>
      </c>
      <c r="C1574" s="95" t="s">
        <v>18</v>
      </c>
      <c r="E1574" s="64"/>
      <c r="H1574" s="64"/>
      <c r="I1574" s="64"/>
      <c r="J1574" s="92"/>
      <c r="K1574" s="92"/>
      <c r="L1574" s="97"/>
      <c r="M1574" s="91"/>
      <c r="N1574" s="92"/>
      <c r="O1574" s="92"/>
      <c r="S1574" s="91" t="n">
        <v>0.91</v>
      </c>
      <c r="T1574" s="79" t="n">
        <f aca="false">B1574*$AI$23/$AI$1552</f>
        <v>1905344.39834025</v>
      </c>
      <c r="U1574" s="79" t="s">
        <v>18</v>
      </c>
      <c r="W1574" s="64"/>
      <c r="Z1574" s="80"/>
      <c r="AA1574" s="64"/>
      <c r="AD1574" s="98"/>
      <c r="AE1574" s="91"/>
      <c r="AH1574" s="1" t="str">
        <f aca="false">IF(AC1572="But Not Over",Y1569,"")</f>
        <v/>
      </c>
      <c r="AI1574" s="81" t="str">
        <f aca="false">IF(AC1572="But Not Over",VLOOKUP(AH1574,'CPI Data'!$A$19:$N$117,14),"")</f>
        <v/>
      </c>
    </row>
    <row r="1575" s="111" customFormat="true" ht="36" hidden="false" customHeight="true" outlineLevel="0" collapsed="false">
      <c r="A1575" s="108" t="s">
        <v>57</v>
      </c>
      <c r="B1575" s="108"/>
      <c r="C1575" s="108"/>
      <c r="D1575" s="108"/>
      <c r="E1575" s="108"/>
      <c r="F1575" s="108"/>
      <c r="G1575" s="108"/>
      <c r="H1575" s="108"/>
      <c r="I1575" s="108"/>
      <c r="J1575" s="108"/>
      <c r="K1575" s="108"/>
      <c r="L1575" s="108"/>
      <c r="M1575" s="108"/>
      <c r="N1575" s="108"/>
      <c r="O1575" s="108"/>
      <c r="S1575" s="108" t="s">
        <v>57</v>
      </c>
      <c r="T1575" s="108"/>
      <c r="U1575" s="108"/>
      <c r="V1575" s="108"/>
      <c r="W1575" s="108"/>
      <c r="X1575" s="108"/>
      <c r="Y1575" s="108"/>
      <c r="Z1575" s="108"/>
      <c r="AA1575" s="108"/>
      <c r="AB1575" s="108"/>
      <c r="AC1575" s="108"/>
      <c r="AD1575" s="108"/>
      <c r="AE1575" s="108"/>
      <c r="AF1575" s="108"/>
      <c r="AG1575" s="108"/>
      <c r="AH1575" s="1" t="str">
        <f aca="false">IF(AC1573="But Not Over",Y1570,"")</f>
        <v/>
      </c>
      <c r="AI1575" s="81" t="str">
        <f aca="false">IF(AC1573="But Not Over",VLOOKUP(AH1575,'CPI Data'!$A$19:$N$117,14),"")</f>
        <v/>
      </c>
    </row>
    <row r="1576" customFormat="false" ht="12" hidden="false" customHeight="false" outlineLevel="0" collapsed="false">
      <c r="A1576" s="91"/>
      <c r="B1576" s="92"/>
      <c r="C1576" s="95"/>
      <c r="E1576" s="64"/>
      <c r="H1576" s="64"/>
      <c r="I1576" s="131"/>
      <c r="J1576" s="92"/>
      <c r="K1576" s="92"/>
      <c r="L1576" s="97"/>
      <c r="M1576" s="91"/>
      <c r="N1576" s="92"/>
      <c r="O1576" s="92"/>
      <c r="S1576" s="91"/>
      <c r="U1576" s="79"/>
      <c r="W1576" s="64"/>
      <c r="Z1576" s="80"/>
      <c r="AA1576" s="131"/>
      <c r="AD1576" s="98"/>
      <c r="AE1576" s="91"/>
      <c r="AH1576" s="1" t="str">
        <f aca="false">IF(AC1574="But Not Over",Y1571,"")</f>
        <v/>
      </c>
      <c r="AI1576" s="81" t="str">
        <f aca="false">IF(AC1574="But Not Over",VLOOKUP(AH1576,'CPI Data'!$A$19:$N$117,14),"")</f>
        <v/>
      </c>
    </row>
    <row r="1577" customFormat="false" ht="12.75" hidden="false" customHeight="false" outlineLevel="0" collapsed="false">
      <c r="A1577" s="64"/>
      <c r="B1577" s="74"/>
      <c r="C1577" s="43" t="s">
        <v>7</v>
      </c>
      <c r="E1577" s="64"/>
      <c r="G1577" s="75" t="n">
        <v>1947</v>
      </c>
      <c r="H1577" s="75"/>
      <c r="I1577" s="75"/>
      <c r="J1577" s="74"/>
      <c r="L1577" s="97"/>
      <c r="M1577" s="64"/>
      <c r="N1577" s="74"/>
      <c r="S1577" s="64"/>
      <c r="T1577" s="77"/>
      <c r="U1577" s="69" t="s">
        <v>21</v>
      </c>
      <c r="W1577" s="64"/>
      <c r="Y1577" s="75" t="n">
        <v>1947</v>
      </c>
      <c r="Z1577" s="75"/>
      <c r="AA1577" s="75"/>
      <c r="AB1577" s="46" t="str">
        <f aca="false">CONCATENATE("CPI: ",AI1582)</f>
        <v>CPI: 22.3</v>
      </c>
      <c r="AD1577" s="98"/>
      <c r="AE1577" s="64"/>
      <c r="AF1577" s="77"/>
      <c r="AH1577" s="1" t="str">
        <f aca="false">IF(AC1575="But Not Over",Y1572,"")</f>
        <v/>
      </c>
      <c r="AI1577" s="81" t="str">
        <f aca="false">IF(AC1575="But Not Over",VLOOKUP(AH1577,'CPI Data'!$A$19:$N$117,14),"")</f>
        <v/>
      </c>
    </row>
    <row r="1578" customFormat="false" ht="12" hidden="false" customHeight="false" outlineLevel="0" collapsed="false">
      <c r="A1578" s="49"/>
      <c r="B1578" s="49" t="s">
        <v>8</v>
      </c>
      <c r="C1578" s="50"/>
      <c r="D1578" s="50"/>
      <c r="E1578" s="49"/>
      <c r="F1578" s="49" t="s">
        <v>9</v>
      </c>
      <c r="G1578" s="50"/>
      <c r="H1578" s="49"/>
      <c r="I1578" s="49"/>
      <c r="J1578" s="49" t="s">
        <v>10</v>
      </c>
      <c r="K1578" s="48"/>
      <c r="L1578" s="48"/>
      <c r="M1578" s="48"/>
      <c r="N1578" s="49" t="s">
        <v>11</v>
      </c>
      <c r="O1578" s="50"/>
      <c r="S1578" s="49"/>
      <c r="T1578" s="51" t="s">
        <v>8</v>
      </c>
      <c r="U1578" s="99"/>
      <c r="V1578" s="53"/>
      <c r="W1578" s="49"/>
      <c r="X1578" s="51" t="s">
        <v>9</v>
      </c>
      <c r="Y1578" s="99"/>
      <c r="Z1578" s="54"/>
      <c r="AA1578" s="49"/>
      <c r="AB1578" s="51" t="s">
        <v>10</v>
      </c>
      <c r="AC1578" s="52"/>
      <c r="AD1578" s="55"/>
      <c r="AE1578" s="48"/>
      <c r="AF1578" s="51" t="s">
        <v>11</v>
      </c>
      <c r="AG1578" s="99"/>
      <c r="AH1578" s="1" t="str">
        <f aca="false">IF(AC1576="But Not Over",Y1573,"")</f>
        <v/>
      </c>
      <c r="AI1578" s="81" t="str">
        <f aca="false">IF(AC1576="But Not Over",VLOOKUP(AH1578,'CPI Data'!$A$19:$N$117,14),"")</f>
        <v/>
      </c>
    </row>
    <row r="1579" customFormat="false" ht="12" hidden="false" customHeight="false" outlineLevel="0" collapsed="false">
      <c r="A1579" s="56" t="s">
        <v>12</v>
      </c>
      <c r="B1579" s="57" t="s">
        <v>13</v>
      </c>
      <c r="C1579" s="57"/>
      <c r="D1579" s="100"/>
      <c r="E1579" s="56" t="s">
        <v>12</v>
      </c>
      <c r="F1579" s="57" t="s">
        <v>13</v>
      </c>
      <c r="G1579" s="57"/>
      <c r="H1579" s="100"/>
      <c r="I1579" s="56" t="s">
        <v>12</v>
      </c>
      <c r="J1579" s="57" t="s">
        <v>13</v>
      </c>
      <c r="K1579" s="57"/>
      <c r="L1579" s="106"/>
      <c r="M1579" s="56" t="s">
        <v>12</v>
      </c>
      <c r="N1579" s="57" t="s">
        <v>13</v>
      </c>
      <c r="O1579" s="57"/>
      <c r="S1579" s="56" t="s">
        <v>12</v>
      </c>
      <c r="T1579" s="58" t="s">
        <v>13</v>
      </c>
      <c r="U1579" s="58"/>
      <c r="V1579" s="101"/>
      <c r="W1579" s="56" t="s">
        <v>12</v>
      </c>
      <c r="X1579" s="58" t="s">
        <v>13</v>
      </c>
      <c r="Y1579" s="58"/>
      <c r="Z1579" s="101"/>
      <c r="AA1579" s="56" t="s">
        <v>12</v>
      </c>
      <c r="AB1579" s="58" t="s">
        <v>13</v>
      </c>
      <c r="AC1579" s="58"/>
      <c r="AD1579" s="107"/>
      <c r="AE1579" s="56" t="s">
        <v>12</v>
      </c>
      <c r="AF1579" s="58" t="s">
        <v>13</v>
      </c>
      <c r="AG1579" s="58"/>
      <c r="AH1579" s="1" t="str">
        <f aca="false">IF(AC1577="But Not Over",Y1574,"")</f>
        <v/>
      </c>
      <c r="AI1579" s="81" t="str">
        <f aca="false">IF(AC1577="But Not Over",VLOOKUP(AH1579,'CPI Data'!$A$19:$N$117,14),"")</f>
        <v/>
      </c>
    </row>
    <row r="1580" customFormat="false" ht="12" hidden="false" customHeight="false" outlineLevel="0" collapsed="false">
      <c r="A1580" s="59" t="s">
        <v>14</v>
      </c>
      <c r="B1580" s="60" t="s">
        <v>15</v>
      </c>
      <c r="C1580" s="60" t="s">
        <v>16</v>
      </c>
      <c r="D1580" s="100"/>
      <c r="E1580" s="59" t="s">
        <v>14</v>
      </c>
      <c r="F1580" s="60" t="s">
        <v>15</v>
      </c>
      <c r="G1580" s="60" t="s">
        <v>16</v>
      </c>
      <c r="H1580" s="100"/>
      <c r="I1580" s="59" t="s">
        <v>14</v>
      </c>
      <c r="J1580" s="60" t="s">
        <v>15</v>
      </c>
      <c r="K1580" s="60" t="s">
        <v>16</v>
      </c>
      <c r="L1580" s="106"/>
      <c r="M1580" s="59" t="s">
        <v>14</v>
      </c>
      <c r="N1580" s="60" t="s">
        <v>15</v>
      </c>
      <c r="O1580" s="60" t="s">
        <v>16</v>
      </c>
      <c r="S1580" s="59" t="s">
        <v>14</v>
      </c>
      <c r="T1580" s="61" t="s">
        <v>15</v>
      </c>
      <c r="U1580" s="61" t="s">
        <v>16</v>
      </c>
      <c r="V1580" s="101"/>
      <c r="W1580" s="59" t="s">
        <v>14</v>
      </c>
      <c r="X1580" s="61" t="s">
        <v>15</v>
      </c>
      <c r="Y1580" s="61" t="s">
        <v>16</v>
      </c>
      <c r="Z1580" s="101"/>
      <c r="AA1580" s="59" t="s">
        <v>14</v>
      </c>
      <c r="AB1580" s="61" t="s">
        <v>15</v>
      </c>
      <c r="AC1580" s="61" t="s">
        <v>16</v>
      </c>
      <c r="AD1580" s="107"/>
      <c r="AE1580" s="59" t="s">
        <v>14</v>
      </c>
      <c r="AF1580" s="61" t="s">
        <v>15</v>
      </c>
      <c r="AG1580" s="61" t="s">
        <v>16</v>
      </c>
      <c r="AH1580" s="1" t="str">
        <f aca="false">IF(AC1578="But Not Over",Y1575,"")</f>
        <v/>
      </c>
      <c r="AI1580" s="81" t="str">
        <f aca="false">IF(AC1578="But Not Over",VLOOKUP(AH1580,'CPI Data'!$A$19:$N$117,14),"")</f>
        <v/>
      </c>
    </row>
    <row r="1581" customFormat="false" ht="12" hidden="false" customHeight="false" outlineLevel="0" collapsed="false">
      <c r="A1581" s="91" t="n">
        <v>0.2</v>
      </c>
      <c r="B1581" s="95" t="n">
        <v>0</v>
      </c>
      <c r="C1581" s="95" t="n">
        <v>2000</v>
      </c>
      <c r="D1581" s="95"/>
      <c r="E1581" s="64"/>
      <c r="H1581" s="102"/>
      <c r="I1581" s="91"/>
      <c r="J1581" s="95"/>
      <c r="K1581" s="95"/>
      <c r="L1581" s="104"/>
      <c r="M1581" s="91"/>
      <c r="N1581" s="95"/>
      <c r="O1581" s="95"/>
      <c r="S1581" s="91" t="n">
        <v>0.2</v>
      </c>
      <c r="T1581" s="79" t="n">
        <f aca="false">B1581*$AI$23/$AI$1582</f>
        <v>0</v>
      </c>
      <c r="U1581" s="79" t="n">
        <f aca="false">C1581*$AI$23/$AI$1582</f>
        <v>20591.3901345291</v>
      </c>
      <c r="V1581" s="84"/>
      <c r="W1581" s="64"/>
      <c r="Z1581" s="80"/>
      <c r="AA1581" s="91"/>
      <c r="AB1581" s="79"/>
      <c r="AC1581" s="79"/>
      <c r="AD1581" s="105"/>
      <c r="AE1581" s="91"/>
      <c r="AF1581" s="79"/>
      <c r="AG1581" s="79"/>
      <c r="AH1581" s="1" t="str">
        <f aca="false">IF(AC1579="But Not Over",Y1576,"")</f>
        <v/>
      </c>
      <c r="AI1581" s="81" t="str">
        <f aca="false">IF(AC1579="But Not Over",VLOOKUP(AH1581,'CPI Data'!$A$19:$N$117,14),"")</f>
        <v/>
      </c>
    </row>
    <row r="1582" customFormat="false" ht="12" hidden="false" customHeight="false" outlineLevel="0" collapsed="false">
      <c r="A1582" s="91" t="n">
        <v>0.22</v>
      </c>
      <c r="B1582" s="95" t="n">
        <v>2000</v>
      </c>
      <c r="C1582" s="95" t="n">
        <v>4000</v>
      </c>
      <c r="D1582" s="95"/>
      <c r="E1582" s="64"/>
      <c r="F1582" s="74" t="s">
        <v>55</v>
      </c>
      <c r="H1582" s="102"/>
      <c r="I1582" s="64"/>
      <c r="J1582" s="74" t="s">
        <v>55</v>
      </c>
      <c r="L1582" s="104"/>
      <c r="M1582" s="64"/>
      <c r="N1582" s="74" t="s">
        <v>55</v>
      </c>
      <c r="S1582" s="91" t="n">
        <v>0.22</v>
      </c>
      <c r="T1582" s="79" t="n">
        <f aca="false">B1582*$AI$23/$AI$1582</f>
        <v>20591.3901345291</v>
      </c>
      <c r="U1582" s="79" t="n">
        <f aca="false">C1582*$AI$23/$AI$1582</f>
        <v>41182.7802690583</v>
      </c>
      <c r="V1582" s="84"/>
      <c r="W1582" s="64"/>
      <c r="X1582" s="77" t="s">
        <v>55</v>
      </c>
      <c r="Z1582" s="80"/>
      <c r="AA1582" s="64"/>
      <c r="AB1582" s="77" t="s">
        <v>55</v>
      </c>
      <c r="AD1582" s="105"/>
      <c r="AE1582" s="64"/>
      <c r="AF1582" s="77" t="s">
        <v>55</v>
      </c>
      <c r="AH1582" s="1" t="n">
        <f aca="false">IF(AC1580="But Not Over",Y1577,"")</f>
        <v>1947</v>
      </c>
      <c r="AI1582" s="81" t="n">
        <f aca="false">IF(AC1580="But Not Over",VLOOKUP(AH1582,'CPI Data'!$A$19:$N$117,14),"")</f>
        <v>22.3</v>
      </c>
    </row>
    <row r="1583" customFormat="false" ht="12" hidden="false" customHeight="false" outlineLevel="0" collapsed="false">
      <c r="A1583" s="91" t="n">
        <v>0.26</v>
      </c>
      <c r="B1583" s="95" t="n">
        <v>4000</v>
      </c>
      <c r="C1583" s="95" t="n">
        <v>6000</v>
      </c>
      <c r="D1583" s="95"/>
      <c r="E1583" s="64"/>
      <c r="F1583" s="74" t="s">
        <v>56</v>
      </c>
      <c r="H1583" s="102"/>
      <c r="I1583" s="64"/>
      <c r="J1583" s="74" t="s">
        <v>56</v>
      </c>
      <c r="L1583" s="104"/>
      <c r="M1583" s="64"/>
      <c r="N1583" s="74" t="s">
        <v>56</v>
      </c>
      <c r="S1583" s="91" t="n">
        <v>0.26</v>
      </c>
      <c r="T1583" s="79" t="n">
        <f aca="false">B1583*$AI$23/$AI$1582</f>
        <v>41182.7802690583</v>
      </c>
      <c r="U1583" s="79" t="n">
        <f aca="false">C1583*$AI$23/$AI$1582</f>
        <v>61774.1704035874</v>
      </c>
      <c r="V1583" s="84"/>
      <c r="W1583" s="64"/>
      <c r="X1583" s="77" t="s">
        <v>56</v>
      </c>
      <c r="Z1583" s="80"/>
      <c r="AA1583" s="64"/>
      <c r="AB1583" s="77" t="s">
        <v>56</v>
      </c>
      <c r="AD1583" s="105"/>
      <c r="AE1583" s="64"/>
      <c r="AF1583" s="77" t="s">
        <v>56</v>
      </c>
      <c r="AH1583" s="1" t="str">
        <f aca="false">IF(AC1581="But Not Over",Y1578,"")</f>
        <v/>
      </c>
      <c r="AI1583" s="81" t="str">
        <f aca="false">IF(AC1581="But Not Over",VLOOKUP(AH1583,'CPI Data'!$A$19:$N$117,14),"")</f>
        <v/>
      </c>
    </row>
    <row r="1584" customFormat="false" ht="12" hidden="false" customHeight="false" outlineLevel="0" collapsed="false">
      <c r="A1584" s="91" t="n">
        <v>0.3</v>
      </c>
      <c r="B1584" s="95" t="n">
        <v>6000</v>
      </c>
      <c r="C1584" s="95" t="n">
        <v>8000</v>
      </c>
      <c r="D1584" s="95"/>
      <c r="E1584" s="64"/>
      <c r="H1584" s="102"/>
      <c r="I1584" s="91"/>
      <c r="J1584" s="95"/>
      <c r="K1584" s="95"/>
      <c r="L1584" s="104"/>
      <c r="M1584" s="91"/>
      <c r="N1584" s="95"/>
      <c r="O1584" s="95"/>
      <c r="S1584" s="91" t="n">
        <v>0.3</v>
      </c>
      <c r="T1584" s="79" t="n">
        <f aca="false">B1584*$AI$23/$AI$1582</f>
        <v>61774.1704035874</v>
      </c>
      <c r="U1584" s="79" t="n">
        <f aca="false">C1584*$AI$23/$AI$1582</f>
        <v>82365.5605381166</v>
      </c>
      <c r="V1584" s="84"/>
      <c r="W1584" s="64"/>
      <c r="Z1584" s="80"/>
      <c r="AA1584" s="91"/>
      <c r="AB1584" s="79"/>
      <c r="AC1584" s="79"/>
      <c r="AD1584" s="105"/>
      <c r="AE1584" s="91"/>
      <c r="AF1584" s="79"/>
      <c r="AG1584" s="79"/>
      <c r="AH1584" s="1" t="str">
        <f aca="false">IF(AC1582="But Not Over",Y1579,"")</f>
        <v/>
      </c>
      <c r="AI1584" s="81" t="str">
        <f aca="false">IF(AC1582="But Not Over",VLOOKUP(AH1584,'CPI Data'!$A$19:$N$117,14),"")</f>
        <v/>
      </c>
    </row>
    <row r="1585" customFormat="false" ht="12" hidden="false" customHeight="false" outlineLevel="0" collapsed="false">
      <c r="A1585" s="91" t="n">
        <v>0.34</v>
      </c>
      <c r="B1585" s="95" t="n">
        <v>8000</v>
      </c>
      <c r="C1585" s="95" t="n">
        <v>10000</v>
      </c>
      <c r="D1585" s="95"/>
      <c r="E1585" s="64"/>
      <c r="H1585" s="102"/>
      <c r="I1585" s="91"/>
      <c r="J1585" s="95"/>
      <c r="K1585" s="95"/>
      <c r="L1585" s="104"/>
      <c r="M1585" s="91"/>
      <c r="N1585" s="95"/>
      <c r="O1585" s="95"/>
      <c r="S1585" s="91" t="n">
        <v>0.34</v>
      </c>
      <c r="T1585" s="79" t="n">
        <f aca="false">B1585*$AI$23/$AI$1582</f>
        <v>82365.5605381166</v>
      </c>
      <c r="U1585" s="79" t="n">
        <f aca="false">C1585*$AI$23/$AI$1582</f>
        <v>102956.950672646</v>
      </c>
      <c r="V1585" s="84"/>
      <c r="W1585" s="64"/>
      <c r="Z1585" s="80"/>
      <c r="AA1585" s="91"/>
      <c r="AB1585" s="79"/>
      <c r="AC1585" s="79"/>
      <c r="AD1585" s="105"/>
      <c r="AE1585" s="91"/>
      <c r="AF1585" s="79"/>
      <c r="AG1585" s="79"/>
      <c r="AH1585" s="1" t="str">
        <f aca="false">IF(AC1583="But Not Over",Y1580,"")</f>
        <v/>
      </c>
      <c r="AI1585" s="81" t="str">
        <f aca="false">IF(AC1583="But Not Over",VLOOKUP(AH1585,'CPI Data'!$A$19:$N$117,14),"")</f>
        <v/>
      </c>
    </row>
    <row r="1586" customFormat="false" ht="12" hidden="false" customHeight="false" outlineLevel="0" collapsed="false">
      <c r="A1586" s="91" t="n">
        <v>0.38</v>
      </c>
      <c r="B1586" s="95" t="n">
        <v>10000</v>
      </c>
      <c r="C1586" s="95" t="n">
        <v>12000</v>
      </c>
      <c r="D1586" s="95"/>
      <c r="E1586" s="64"/>
      <c r="H1586" s="102"/>
      <c r="I1586" s="91"/>
      <c r="J1586" s="95"/>
      <c r="K1586" s="95"/>
      <c r="L1586" s="104"/>
      <c r="M1586" s="91"/>
      <c r="N1586" s="95"/>
      <c r="O1586" s="95"/>
      <c r="S1586" s="91" t="n">
        <v>0.38</v>
      </c>
      <c r="T1586" s="79" t="n">
        <f aca="false">B1586*$AI$23/$AI$1582</f>
        <v>102956.950672646</v>
      </c>
      <c r="U1586" s="79" t="n">
        <f aca="false">C1586*$AI$23/$AI$1582</f>
        <v>123548.340807175</v>
      </c>
      <c r="V1586" s="84"/>
      <c r="W1586" s="64"/>
      <c r="Z1586" s="80"/>
      <c r="AA1586" s="91"/>
      <c r="AB1586" s="79"/>
      <c r="AC1586" s="79"/>
      <c r="AD1586" s="105"/>
      <c r="AE1586" s="91"/>
      <c r="AF1586" s="79"/>
      <c r="AG1586" s="79"/>
      <c r="AH1586" s="1" t="str">
        <f aca="false">IF(AC1584="But Not Over",Y1581,"")</f>
        <v/>
      </c>
      <c r="AI1586" s="81" t="str">
        <f aca="false">IF(AC1584="But Not Over",VLOOKUP(AH1586,'CPI Data'!$A$19:$N$117,14),"")</f>
        <v/>
      </c>
    </row>
    <row r="1587" customFormat="false" ht="12" hidden="false" customHeight="false" outlineLevel="0" collapsed="false">
      <c r="A1587" s="91" t="n">
        <v>0.43</v>
      </c>
      <c r="B1587" s="95" t="n">
        <v>12000</v>
      </c>
      <c r="C1587" s="95" t="n">
        <v>14000</v>
      </c>
      <c r="D1587" s="95"/>
      <c r="E1587" s="64"/>
      <c r="H1587" s="102"/>
      <c r="I1587" s="91"/>
      <c r="J1587" s="95"/>
      <c r="K1587" s="95"/>
      <c r="L1587" s="104"/>
      <c r="M1587" s="91"/>
      <c r="N1587" s="95"/>
      <c r="O1587" s="95"/>
      <c r="S1587" s="91" t="n">
        <v>0.43</v>
      </c>
      <c r="T1587" s="79" t="n">
        <f aca="false">B1587*$AI$23/$AI$1582</f>
        <v>123548.340807175</v>
      </c>
      <c r="U1587" s="79" t="n">
        <f aca="false">C1587*$AI$23/$AI$1582</f>
        <v>144139.730941704</v>
      </c>
      <c r="V1587" s="84"/>
      <c r="W1587" s="64"/>
      <c r="Z1587" s="80"/>
      <c r="AA1587" s="91"/>
      <c r="AB1587" s="79"/>
      <c r="AC1587" s="79"/>
      <c r="AD1587" s="105"/>
      <c r="AE1587" s="91"/>
      <c r="AF1587" s="79"/>
      <c r="AG1587" s="79"/>
      <c r="AH1587" s="1" t="str">
        <f aca="false">IF(AC1585="But Not Over",Y1582,"")</f>
        <v/>
      </c>
      <c r="AI1587" s="81" t="str">
        <f aca="false">IF(AC1585="But Not Over",VLOOKUP(AH1587,'CPI Data'!$A$19:$N$117,14),"")</f>
        <v/>
      </c>
    </row>
    <row r="1588" customFormat="false" ht="12" hidden="false" customHeight="false" outlineLevel="0" collapsed="false">
      <c r="A1588" s="91" t="n">
        <v>0.47</v>
      </c>
      <c r="B1588" s="95" t="n">
        <v>14000</v>
      </c>
      <c r="C1588" s="95" t="n">
        <v>16000</v>
      </c>
      <c r="D1588" s="95"/>
      <c r="E1588" s="64"/>
      <c r="H1588" s="102"/>
      <c r="I1588" s="91"/>
      <c r="J1588" s="95"/>
      <c r="K1588" s="95"/>
      <c r="L1588" s="104"/>
      <c r="M1588" s="91"/>
      <c r="N1588" s="95"/>
      <c r="O1588" s="95"/>
      <c r="S1588" s="91" t="n">
        <v>0.47</v>
      </c>
      <c r="T1588" s="79" t="n">
        <f aca="false">B1588*$AI$23/$AI$1582</f>
        <v>144139.730941704</v>
      </c>
      <c r="U1588" s="79" t="n">
        <f aca="false">C1588*$AI$23/$AI$1582</f>
        <v>164731.121076233</v>
      </c>
      <c r="V1588" s="84"/>
      <c r="W1588" s="64"/>
      <c r="Z1588" s="80"/>
      <c r="AA1588" s="91"/>
      <c r="AB1588" s="79"/>
      <c r="AC1588" s="79"/>
      <c r="AD1588" s="105"/>
      <c r="AE1588" s="91"/>
      <c r="AF1588" s="79"/>
      <c r="AG1588" s="79"/>
      <c r="AH1588" s="1" t="str">
        <f aca="false">IF(AC1586="But Not Over",Y1583,"")</f>
        <v/>
      </c>
      <c r="AI1588" s="81" t="str">
        <f aca="false">IF(AC1586="But Not Over",VLOOKUP(AH1588,'CPI Data'!$A$19:$N$117,14),"")</f>
        <v/>
      </c>
    </row>
    <row r="1589" customFormat="false" ht="12" hidden="false" customHeight="false" outlineLevel="0" collapsed="false">
      <c r="A1589" s="91" t="n">
        <v>0.5</v>
      </c>
      <c r="B1589" s="95" t="n">
        <v>16000</v>
      </c>
      <c r="C1589" s="95" t="n">
        <v>18000</v>
      </c>
      <c r="D1589" s="95"/>
      <c r="E1589" s="64"/>
      <c r="H1589" s="102"/>
      <c r="I1589" s="91"/>
      <c r="J1589" s="95"/>
      <c r="K1589" s="95"/>
      <c r="L1589" s="104"/>
      <c r="M1589" s="91"/>
      <c r="N1589" s="95"/>
      <c r="O1589" s="95"/>
      <c r="S1589" s="91" t="n">
        <v>0.5</v>
      </c>
      <c r="T1589" s="79" t="n">
        <f aca="false">B1589*$AI$23/$AI$1582</f>
        <v>164731.121076233</v>
      </c>
      <c r="U1589" s="79" t="n">
        <f aca="false">C1589*$AI$23/$AI$1582</f>
        <v>185322.511210762</v>
      </c>
      <c r="V1589" s="84"/>
      <c r="W1589" s="64"/>
      <c r="Z1589" s="80"/>
      <c r="AA1589" s="91"/>
      <c r="AB1589" s="79"/>
      <c r="AC1589" s="79"/>
      <c r="AD1589" s="105"/>
      <c r="AE1589" s="91"/>
      <c r="AF1589" s="79"/>
      <c r="AG1589" s="79"/>
      <c r="AH1589" s="1" t="str">
        <f aca="false">IF(AC1587="But Not Over",Y1584,"")</f>
        <v/>
      </c>
      <c r="AI1589" s="81" t="str">
        <f aca="false">IF(AC1587="But Not Over",VLOOKUP(AH1589,'CPI Data'!$A$19:$N$117,14),"")</f>
        <v/>
      </c>
    </row>
    <row r="1590" customFormat="false" ht="12" hidden="false" customHeight="false" outlineLevel="0" collapsed="false">
      <c r="A1590" s="91" t="n">
        <v>0.53</v>
      </c>
      <c r="B1590" s="95" t="n">
        <v>18000</v>
      </c>
      <c r="C1590" s="95" t="n">
        <v>20000</v>
      </c>
      <c r="D1590" s="95"/>
      <c r="E1590" s="64"/>
      <c r="H1590" s="102"/>
      <c r="I1590" s="91"/>
      <c r="J1590" s="95"/>
      <c r="K1590" s="95"/>
      <c r="L1590" s="104"/>
      <c r="M1590" s="91"/>
      <c r="N1590" s="95"/>
      <c r="O1590" s="95"/>
      <c r="S1590" s="91" t="n">
        <v>0.53</v>
      </c>
      <c r="T1590" s="79" t="n">
        <f aca="false">B1590*$AI$23/$AI$1582</f>
        <v>185322.511210762</v>
      </c>
      <c r="U1590" s="79" t="n">
        <f aca="false">C1590*$AI$23/$AI$1582</f>
        <v>205913.901345291</v>
      </c>
      <c r="V1590" s="84"/>
      <c r="W1590" s="64"/>
      <c r="Z1590" s="80"/>
      <c r="AA1590" s="91"/>
      <c r="AB1590" s="79"/>
      <c r="AC1590" s="79"/>
      <c r="AD1590" s="105"/>
      <c r="AE1590" s="91"/>
      <c r="AF1590" s="79"/>
      <c r="AG1590" s="79"/>
      <c r="AH1590" s="1" t="str">
        <f aca="false">IF(AC1588="But Not Over",Y1585,"")</f>
        <v/>
      </c>
      <c r="AI1590" s="81" t="str">
        <f aca="false">IF(AC1588="But Not Over",VLOOKUP(AH1590,'CPI Data'!$A$19:$N$117,14),"")</f>
        <v/>
      </c>
    </row>
    <row r="1591" customFormat="false" ht="12" hidden="false" customHeight="false" outlineLevel="0" collapsed="false">
      <c r="A1591" s="91" t="n">
        <v>0.56</v>
      </c>
      <c r="B1591" s="95" t="n">
        <v>20000</v>
      </c>
      <c r="C1591" s="95" t="n">
        <v>22000</v>
      </c>
      <c r="D1591" s="95"/>
      <c r="E1591" s="64"/>
      <c r="H1591" s="102"/>
      <c r="I1591" s="91"/>
      <c r="J1591" s="95"/>
      <c r="K1591" s="95"/>
      <c r="L1591" s="104"/>
      <c r="M1591" s="91"/>
      <c r="N1591" s="95"/>
      <c r="O1591" s="95"/>
      <c r="S1591" s="91" t="n">
        <v>0.56</v>
      </c>
      <c r="T1591" s="79" t="n">
        <f aca="false">B1591*$AI$23/$AI$1582</f>
        <v>205913.901345291</v>
      </c>
      <c r="U1591" s="79" t="n">
        <f aca="false">C1591*$AI$23/$AI$1582</f>
        <v>226505.291479821</v>
      </c>
      <c r="V1591" s="84"/>
      <c r="W1591" s="64"/>
      <c r="Z1591" s="80"/>
      <c r="AA1591" s="91"/>
      <c r="AB1591" s="79"/>
      <c r="AC1591" s="79"/>
      <c r="AD1591" s="105"/>
      <c r="AE1591" s="91"/>
      <c r="AF1591" s="79"/>
      <c r="AG1591" s="79"/>
      <c r="AH1591" s="1" t="str">
        <f aca="false">IF(AC1589="But Not Over",Y1586,"")</f>
        <v/>
      </c>
      <c r="AI1591" s="81" t="str">
        <f aca="false">IF(AC1589="But Not Over",VLOOKUP(AH1591,'CPI Data'!$A$19:$N$117,14),"")</f>
        <v/>
      </c>
    </row>
    <row r="1592" customFormat="false" ht="12" hidden="false" customHeight="false" outlineLevel="0" collapsed="false">
      <c r="A1592" s="91" t="n">
        <v>0.59</v>
      </c>
      <c r="B1592" s="95" t="n">
        <v>22000</v>
      </c>
      <c r="C1592" s="95" t="n">
        <v>26000</v>
      </c>
      <c r="D1592" s="95"/>
      <c r="E1592" s="64"/>
      <c r="H1592" s="102"/>
      <c r="I1592" s="91"/>
      <c r="J1592" s="95"/>
      <c r="K1592" s="95"/>
      <c r="L1592" s="104"/>
      <c r="M1592" s="91"/>
      <c r="N1592" s="95"/>
      <c r="O1592" s="95"/>
      <c r="S1592" s="91" t="n">
        <v>0.59</v>
      </c>
      <c r="T1592" s="79" t="n">
        <f aca="false">B1592*$AI$23/$AI$1582</f>
        <v>226505.291479821</v>
      </c>
      <c r="U1592" s="79" t="n">
        <f aca="false">C1592*$AI$23/$AI$1582</f>
        <v>267688.071748879</v>
      </c>
      <c r="V1592" s="84"/>
      <c r="W1592" s="64"/>
      <c r="Z1592" s="80"/>
      <c r="AA1592" s="91"/>
      <c r="AB1592" s="79"/>
      <c r="AC1592" s="79"/>
      <c r="AD1592" s="105"/>
      <c r="AE1592" s="91"/>
      <c r="AF1592" s="79"/>
      <c r="AG1592" s="79"/>
      <c r="AH1592" s="1" t="str">
        <f aca="false">IF(AC1590="But Not Over",Y1587,"")</f>
        <v/>
      </c>
      <c r="AI1592" s="81" t="str">
        <f aca="false">IF(AC1590="But Not Over",VLOOKUP(AH1592,'CPI Data'!$A$19:$N$117,14),"")</f>
        <v/>
      </c>
    </row>
    <row r="1593" customFormat="false" ht="12" hidden="false" customHeight="false" outlineLevel="0" collapsed="false">
      <c r="A1593" s="91" t="n">
        <v>0.62</v>
      </c>
      <c r="B1593" s="95" t="n">
        <v>26000</v>
      </c>
      <c r="C1593" s="92" t="n">
        <v>32000</v>
      </c>
      <c r="D1593" s="92"/>
      <c r="E1593" s="64"/>
      <c r="H1593" s="102"/>
      <c r="I1593" s="91"/>
      <c r="J1593" s="95"/>
      <c r="K1593" s="92"/>
      <c r="L1593" s="103"/>
      <c r="M1593" s="91"/>
      <c r="N1593" s="95"/>
      <c r="O1593" s="92"/>
      <c r="S1593" s="91" t="n">
        <v>0.62</v>
      </c>
      <c r="T1593" s="79" t="n">
        <f aca="false">B1593*$AI$23/$AI$1582</f>
        <v>267688.071748879</v>
      </c>
      <c r="U1593" s="79" t="n">
        <f aca="false">C1593*$AI$23/$AI$1582</f>
        <v>329462.242152466</v>
      </c>
      <c r="W1593" s="64"/>
      <c r="Z1593" s="80"/>
      <c r="AA1593" s="91"/>
      <c r="AB1593" s="79"/>
      <c r="AD1593" s="98"/>
      <c r="AE1593" s="91"/>
      <c r="AF1593" s="79"/>
      <c r="AH1593" s="1" t="str">
        <f aca="false">IF(AC1591="But Not Over",Y1588,"")</f>
        <v/>
      </c>
      <c r="AI1593" s="81" t="str">
        <f aca="false">IF(AC1591="But Not Over",VLOOKUP(AH1593,'CPI Data'!$A$19:$N$117,14),"")</f>
        <v/>
      </c>
    </row>
    <row r="1594" customFormat="false" ht="12" hidden="false" customHeight="false" outlineLevel="0" collapsed="false">
      <c r="A1594" s="91" t="n">
        <v>0.65</v>
      </c>
      <c r="B1594" s="92" t="n">
        <v>32000</v>
      </c>
      <c r="C1594" s="92" t="n">
        <v>38000</v>
      </c>
      <c r="D1594" s="92"/>
      <c r="E1594" s="64"/>
      <c r="H1594" s="102"/>
      <c r="I1594" s="91"/>
      <c r="J1594" s="92"/>
      <c r="K1594" s="92"/>
      <c r="L1594" s="103"/>
      <c r="M1594" s="91"/>
      <c r="N1594" s="92"/>
      <c r="O1594" s="92"/>
      <c r="S1594" s="91" t="n">
        <v>0.65</v>
      </c>
      <c r="T1594" s="79" t="n">
        <f aca="false">B1594*$AI$23/$AI$1582</f>
        <v>329462.242152466</v>
      </c>
      <c r="U1594" s="79" t="n">
        <f aca="false">C1594*$AI$23/$AI$1582</f>
        <v>391236.412556054</v>
      </c>
      <c r="W1594" s="64"/>
      <c r="Z1594" s="80"/>
      <c r="AA1594" s="91"/>
      <c r="AD1594" s="98"/>
      <c r="AE1594" s="91"/>
      <c r="AH1594" s="1" t="str">
        <f aca="false">IF(AC1592="But Not Over",Y1589,"")</f>
        <v/>
      </c>
      <c r="AI1594" s="81" t="str">
        <f aca="false">IF(AC1592="But Not Over",VLOOKUP(AH1594,'CPI Data'!$A$19:$N$117,14),"")</f>
        <v/>
      </c>
    </row>
    <row r="1595" customFormat="false" ht="12" hidden="false" customHeight="false" outlineLevel="0" collapsed="false">
      <c r="A1595" s="91" t="n">
        <v>0.69</v>
      </c>
      <c r="B1595" s="92" t="n">
        <v>38000</v>
      </c>
      <c r="C1595" s="92" t="n">
        <v>44000</v>
      </c>
      <c r="D1595" s="92"/>
      <c r="E1595" s="64"/>
      <c r="H1595" s="102"/>
      <c r="I1595" s="91"/>
      <c r="J1595" s="92"/>
      <c r="K1595" s="92"/>
      <c r="L1595" s="103"/>
      <c r="M1595" s="91"/>
      <c r="N1595" s="92"/>
      <c r="O1595" s="92"/>
      <c r="S1595" s="91" t="n">
        <v>0.69</v>
      </c>
      <c r="T1595" s="79" t="n">
        <f aca="false">B1595*$AI$23/$AI$1582</f>
        <v>391236.412556054</v>
      </c>
      <c r="U1595" s="79" t="n">
        <f aca="false">C1595*$AI$23/$AI$1582</f>
        <v>453010.582959641</v>
      </c>
      <c r="W1595" s="64"/>
      <c r="Z1595" s="80"/>
      <c r="AA1595" s="91"/>
      <c r="AD1595" s="98"/>
      <c r="AE1595" s="91"/>
      <c r="AH1595" s="1" t="str">
        <f aca="false">IF(AC1593="But Not Over",Y1590,"")</f>
        <v/>
      </c>
      <c r="AI1595" s="81" t="str">
        <f aca="false">IF(AC1593="But Not Over",VLOOKUP(AH1595,'CPI Data'!$A$19:$N$117,14),"")</f>
        <v/>
      </c>
    </row>
    <row r="1596" customFormat="false" ht="12" hidden="false" customHeight="false" outlineLevel="0" collapsed="false">
      <c r="A1596" s="91" t="n">
        <v>0.72</v>
      </c>
      <c r="B1596" s="92" t="n">
        <v>44000</v>
      </c>
      <c r="C1596" s="92" t="n">
        <v>50000</v>
      </c>
      <c r="D1596" s="95"/>
      <c r="E1596" s="64"/>
      <c r="H1596" s="102"/>
      <c r="I1596" s="91"/>
      <c r="J1596" s="92"/>
      <c r="K1596" s="92"/>
      <c r="L1596" s="104"/>
      <c r="M1596" s="91"/>
      <c r="N1596" s="92"/>
      <c r="O1596" s="92"/>
      <c r="S1596" s="91" t="n">
        <v>0.72</v>
      </c>
      <c r="T1596" s="79" t="n">
        <f aca="false">B1596*$AI$23/$AI$1582</f>
        <v>453010.582959641</v>
      </c>
      <c r="U1596" s="79" t="n">
        <f aca="false">C1596*$AI$23/$AI$1582</f>
        <v>514784.753363229</v>
      </c>
      <c r="V1596" s="84"/>
      <c r="W1596" s="64"/>
      <c r="Z1596" s="80"/>
      <c r="AA1596" s="91"/>
      <c r="AD1596" s="105"/>
      <c r="AE1596" s="91"/>
      <c r="AH1596" s="1" t="str">
        <f aca="false">IF(AC1594="But Not Over",Y1591,"")</f>
        <v/>
      </c>
      <c r="AI1596" s="81" t="str">
        <f aca="false">IF(AC1594="But Not Over",VLOOKUP(AH1596,'CPI Data'!$A$19:$N$117,14),"")</f>
        <v/>
      </c>
    </row>
    <row r="1597" customFormat="false" ht="12" hidden="false" customHeight="false" outlineLevel="0" collapsed="false">
      <c r="A1597" s="91" t="n">
        <v>0.75</v>
      </c>
      <c r="B1597" s="92" t="n">
        <v>50000</v>
      </c>
      <c r="C1597" s="92" t="n">
        <v>60000</v>
      </c>
      <c r="E1597" s="64"/>
      <c r="H1597" s="64"/>
      <c r="I1597" s="91"/>
      <c r="J1597" s="92"/>
      <c r="K1597" s="92"/>
      <c r="L1597" s="97"/>
      <c r="M1597" s="91"/>
      <c r="N1597" s="92"/>
      <c r="O1597" s="92"/>
      <c r="S1597" s="91" t="n">
        <v>0.75</v>
      </c>
      <c r="T1597" s="79" t="n">
        <f aca="false">B1597*$AI$23/$AI$1582</f>
        <v>514784.753363229</v>
      </c>
      <c r="U1597" s="79" t="n">
        <f aca="false">C1597*$AI$23/$AI$1582</f>
        <v>617741.704035875</v>
      </c>
      <c r="W1597" s="64"/>
      <c r="Z1597" s="80"/>
      <c r="AA1597" s="91"/>
      <c r="AD1597" s="98"/>
      <c r="AE1597" s="91"/>
      <c r="AH1597" s="1" t="str">
        <f aca="false">IF(AC1595="But Not Over",Y1592,"")</f>
        <v/>
      </c>
      <c r="AI1597" s="81" t="str">
        <f aca="false">IF(AC1595="But Not Over",VLOOKUP(AH1597,'CPI Data'!$A$19:$N$117,14),"")</f>
        <v/>
      </c>
    </row>
    <row r="1598" customFormat="false" ht="12" hidden="false" customHeight="false" outlineLevel="0" collapsed="false">
      <c r="A1598" s="91" t="n">
        <v>0.78</v>
      </c>
      <c r="B1598" s="92" t="n">
        <v>60000</v>
      </c>
      <c r="C1598" s="92" t="n">
        <v>70000</v>
      </c>
      <c r="E1598" s="64"/>
      <c r="H1598" s="64"/>
      <c r="I1598" s="91"/>
      <c r="J1598" s="92"/>
      <c r="K1598" s="92"/>
      <c r="L1598" s="97"/>
      <c r="M1598" s="91"/>
      <c r="N1598" s="92"/>
      <c r="O1598" s="92"/>
      <c r="S1598" s="91" t="n">
        <v>0.78</v>
      </c>
      <c r="T1598" s="79" t="n">
        <f aca="false">B1598*$AI$23/$AI$1582</f>
        <v>617741.704035875</v>
      </c>
      <c r="U1598" s="79" t="n">
        <f aca="false">C1598*$AI$23/$AI$1582</f>
        <v>720698.65470852</v>
      </c>
      <c r="W1598" s="64"/>
      <c r="Z1598" s="80"/>
      <c r="AA1598" s="91"/>
      <c r="AD1598" s="98"/>
      <c r="AE1598" s="91"/>
      <c r="AH1598" s="1" t="str">
        <f aca="false">IF(AC1596="But Not Over",Y1593,"")</f>
        <v/>
      </c>
      <c r="AI1598" s="81" t="str">
        <f aca="false">IF(AC1596="But Not Over",VLOOKUP(AH1598,'CPI Data'!$A$19:$N$117,14),"")</f>
        <v/>
      </c>
    </row>
    <row r="1599" customFormat="false" ht="12" hidden="false" customHeight="false" outlineLevel="0" collapsed="false">
      <c r="A1599" s="91" t="n">
        <v>0.81</v>
      </c>
      <c r="B1599" s="92" t="n">
        <v>70000</v>
      </c>
      <c r="C1599" s="92" t="n">
        <v>80000</v>
      </c>
      <c r="E1599" s="64"/>
      <c r="H1599" s="64"/>
      <c r="I1599" s="91"/>
      <c r="J1599" s="92"/>
      <c r="K1599" s="92"/>
      <c r="L1599" s="97"/>
      <c r="M1599" s="91"/>
      <c r="N1599" s="92"/>
      <c r="O1599" s="92"/>
      <c r="S1599" s="91" t="n">
        <v>0.81</v>
      </c>
      <c r="T1599" s="79" t="n">
        <f aca="false">B1599*$AI$23/$AI$1582</f>
        <v>720698.65470852</v>
      </c>
      <c r="U1599" s="79" t="n">
        <f aca="false">C1599*$AI$23/$AI$1582</f>
        <v>823655.605381166</v>
      </c>
      <c r="W1599" s="64"/>
      <c r="Z1599" s="80"/>
      <c r="AA1599" s="91"/>
      <c r="AD1599" s="98"/>
      <c r="AE1599" s="91"/>
      <c r="AH1599" s="1" t="str">
        <f aca="false">IF(AC1597="But Not Over",Y1594,"")</f>
        <v/>
      </c>
      <c r="AI1599" s="81" t="str">
        <f aca="false">IF(AC1597="But Not Over",VLOOKUP(AH1599,'CPI Data'!$A$19:$N$117,14),"")</f>
        <v/>
      </c>
    </row>
    <row r="1600" customFormat="false" ht="12" hidden="false" customHeight="false" outlineLevel="0" collapsed="false">
      <c r="A1600" s="91" t="n">
        <v>0.84</v>
      </c>
      <c r="B1600" s="92" t="n">
        <v>80000</v>
      </c>
      <c r="C1600" s="92" t="n">
        <v>90000</v>
      </c>
      <c r="E1600" s="64"/>
      <c r="H1600" s="64"/>
      <c r="I1600" s="91"/>
      <c r="J1600" s="92"/>
      <c r="K1600" s="92"/>
      <c r="L1600" s="97"/>
      <c r="M1600" s="91"/>
      <c r="N1600" s="92"/>
      <c r="O1600" s="92"/>
      <c r="S1600" s="91" t="n">
        <v>0.84</v>
      </c>
      <c r="T1600" s="79" t="n">
        <f aca="false">B1600*$AI$23/$AI$1582</f>
        <v>823655.605381166</v>
      </c>
      <c r="U1600" s="79" t="n">
        <f aca="false">C1600*$AI$23/$AI$1582</f>
        <v>926612.556053812</v>
      </c>
      <c r="W1600" s="64"/>
      <c r="Z1600" s="80"/>
      <c r="AA1600" s="91"/>
      <c r="AD1600" s="98"/>
      <c r="AE1600" s="91"/>
      <c r="AH1600" s="1" t="str">
        <f aca="false">IF(AC1598="But Not Over",Y1595,"")</f>
        <v/>
      </c>
      <c r="AI1600" s="81" t="str">
        <f aca="false">IF(AC1598="But Not Over",VLOOKUP(AH1600,'CPI Data'!$A$19:$N$117,14),"")</f>
        <v/>
      </c>
    </row>
    <row r="1601" customFormat="false" ht="12" hidden="false" customHeight="false" outlineLevel="0" collapsed="false">
      <c r="A1601" s="91" t="n">
        <v>0.87</v>
      </c>
      <c r="B1601" s="92" t="n">
        <v>90000</v>
      </c>
      <c r="C1601" s="92" t="n">
        <v>100000</v>
      </c>
      <c r="E1601" s="64"/>
      <c r="H1601" s="64"/>
      <c r="I1601" s="91"/>
      <c r="J1601" s="92"/>
      <c r="K1601" s="92"/>
      <c r="L1601" s="97"/>
      <c r="M1601" s="91"/>
      <c r="N1601" s="92"/>
      <c r="O1601" s="92"/>
      <c r="S1601" s="91" t="n">
        <v>0.87</v>
      </c>
      <c r="T1601" s="79" t="n">
        <f aca="false">B1601*$AI$23/$AI$1582</f>
        <v>926612.556053812</v>
      </c>
      <c r="U1601" s="125" t="n">
        <f aca="false">C1601*$AI$23/$AI$1582</f>
        <v>1029569.50672646</v>
      </c>
      <c r="W1601" s="64"/>
      <c r="Z1601" s="80"/>
      <c r="AA1601" s="91"/>
      <c r="AD1601" s="98"/>
      <c r="AE1601" s="91"/>
      <c r="AH1601" s="1" t="str">
        <f aca="false">IF(AC1599="But Not Over",Y1596,"")</f>
        <v/>
      </c>
      <c r="AI1601" s="81" t="str">
        <f aca="false">IF(AC1599="But Not Over",VLOOKUP(AH1601,'CPI Data'!$A$19:$N$117,14),"")</f>
        <v/>
      </c>
    </row>
    <row r="1602" customFormat="false" ht="12" hidden="false" customHeight="false" outlineLevel="0" collapsed="false">
      <c r="A1602" s="91" t="n">
        <v>0.89</v>
      </c>
      <c r="B1602" s="92" t="n">
        <v>100000</v>
      </c>
      <c r="C1602" s="92" t="n">
        <v>150000</v>
      </c>
      <c r="E1602" s="64"/>
      <c r="H1602" s="64"/>
      <c r="I1602" s="91"/>
      <c r="J1602" s="92"/>
      <c r="K1602" s="92"/>
      <c r="L1602" s="97"/>
      <c r="M1602" s="91"/>
      <c r="N1602" s="92"/>
      <c r="O1602" s="92"/>
      <c r="S1602" s="91" t="n">
        <v>0.89</v>
      </c>
      <c r="T1602" s="79" t="n">
        <f aca="false">B1602*$AI$23/$AI$1582</f>
        <v>1029569.50672646</v>
      </c>
      <c r="U1602" s="125" t="n">
        <f aca="false">C1602*$AI$23/$AI$1582</f>
        <v>1544354.26008969</v>
      </c>
      <c r="W1602" s="64"/>
      <c r="Z1602" s="80"/>
      <c r="AA1602" s="91"/>
      <c r="AD1602" s="98"/>
      <c r="AE1602" s="91"/>
      <c r="AH1602" s="1" t="str">
        <f aca="false">IF(AC1600="But Not Over",Y1597,"")</f>
        <v/>
      </c>
      <c r="AI1602" s="81" t="str">
        <f aca="false">IF(AC1600="But Not Over",VLOOKUP(AH1602,'CPI Data'!$A$19:$N$117,14),"")</f>
        <v/>
      </c>
    </row>
    <row r="1603" customFormat="false" ht="12" hidden="false" customHeight="false" outlineLevel="0" collapsed="false">
      <c r="A1603" s="91" t="n">
        <v>0.9</v>
      </c>
      <c r="B1603" s="92" t="n">
        <v>150000</v>
      </c>
      <c r="C1603" s="92" t="n">
        <v>200000</v>
      </c>
      <c r="E1603" s="64"/>
      <c r="H1603" s="64"/>
      <c r="I1603" s="91"/>
      <c r="J1603" s="92"/>
      <c r="K1603" s="92"/>
      <c r="L1603" s="97"/>
      <c r="M1603" s="91"/>
      <c r="N1603" s="92"/>
      <c r="O1603" s="92"/>
      <c r="S1603" s="91" t="n">
        <v>0.9</v>
      </c>
      <c r="T1603" s="79" t="n">
        <f aca="false">B1603*$AI$23/$AI$1582</f>
        <v>1544354.26008969</v>
      </c>
      <c r="U1603" s="125" t="n">
        <f aca="false">C1603*$AI$23/$AI$1582</f>
        <v>2059139.01345291</v>
      </c>
      <c r="W1603" s="64"/>
      <c r="Z1603" s="80"/>
      <c r="AA1603" s="91"/>
      <c r="AD1603" s="98"/>
      <c r="AE1603" s="91"/>
      <c r="AH1603" s="1" t="str">
        <f aca="false">IF(AC1601="But Not Over",Y1598,"")</f>
        <v/>
      </c>
      <c r="AI1603" s="81" t="str">
        <f aca="false">IF(AC1601="But Not Over",VLOOKUP(AH1603,'CPI Data'!$A$19:$N$117,14),"")</f>
        <v/>
      </c>
    </row>
    <row r="1604" customFormat="false" ht="12" hidden="false" customHeight="false" outlineLevel="0" collapsed="false">
      <c r="A1604" s="91" t="n">
        <v>0.91</v>
      </c>
      <c r="B1604" s="92" t="n">
        <v>200000</v>
      </c>
      <c r="C1604" s="95" t="s">
        <v>18</v>
      </c>
      <c r="E1604" s="64"/>
      <c r="H1604" s="64"/>
      <c r="I1604" s="91"/>
      <c r="J1604" s="92"/>
      <c r="K1604" s="92"/>
      <c r="L1604" s="97"/>
      <c r="M1604" s="91"/>
      <c r="N1604" s="92"/>
      <c r="O1604" s="92"/>
      <c r="S1604" s="91" t="n">
        <v>0.91</v>
      </c>
      <c r="T1604" s="79" t="n">
        <f aca="false">B1604*$AI$23/$AI$1582</f>
        <v>2059139.01345291</v>
      </c>
      <c r="U1604" s="79" t="s">
        <v>18</v>
      </c>
      <c r="W1604" s="64"/>
      <c r="Z1604" s="80"/>
      <c r="AA1604" s="91"/>
      <c r="AD1604" s="98"/>
      <c r="AE1604" s="91"/>
      <c r="AH1604" s="1" t="str">
        <f aca="false">IF(AC1602="But Not Over",Y1599,"")</f>
        <v/>
      </c>
      <c r="AI1604" s="81" t="str">
        <f aca="false">IF(AC1602="But Not Over",VLOOKUP(AH1604,'CPI Data'!$A$19:$N$117,14),"")</f>
        <v/>
      </c>
    </row>
    <row r="1605" customFormat="false" ht="24.75" hidden="false" customHeight="true" outlineLevel="0" collapsed="false">
      <c r="A1605" s="129" t="s">
        <v>58</v>
      </c>
      <c r="B1605" s="129"/>
      <c r="C1605" s="129"/>
      <c r="D1605" s="129"/>
      <c r="E1605" s="129"/>
      <c r="F1605" s="129"/>
      <c r="G1605" s="129"/>
      <c r="H1605" s="129"/>
      <c r="I1605" s="129"/>
      <c r="J1605" s="129"/>
      <c r="K1605" s="129"/>
      <c r="L1605" s="129"/>
      <c r="M1605" s="129"/>
      <c r="N1605" s="129"/>
      <c r="O1605" s="129"/>
      <c r="S1605" s="129" t="s">
        <v>58</v>
      </c>
      <c r="T1605" s="129"/>
      <c r="U1605" s="129"/>
      <c r="V1605" s="129"/>
      <c r="W1605" s="129"/>
      <c r="X1605" s="129"/>
      <c r="Y1605" s="129"/>
      <c r="Z1605" s="129"/>
      <c r="AA1605" s="129"/>
      <c r="AB1605" s="129"/>
      <c r="AC1605" s="129"/>
      <c r="AD1605" s="129"/>
      <c r="AE1605" s="129"/>
      <c r="AF1605" s="129"/>
      <c r="AG1605" s="129"/>
      <c r="AH1605" s="1" t="str">
        <f aca="false">IF(AC1603="But Not Over",Y1600,"")</f>
        <v/>
      </c>
      <c r="AI1605" s="81" t="str">
        <f aca="false">IF(AC1603="But Not Over",VLOOKUP(AH1605,'CPI Data'!$A$19:$N$117,14),"")</f>
        <v/>
      </c>
    </row>
    <row r="1606" customFormat="false" ht="12" hidden="false" customHeight="false" outlineLevel="0" collapsed="false">
      <c r="A1606" s="64"/>
      <c r="E1606" s="131"/>
      <c r="H1606" s="64"/>
      <c r="I1606" s="64"/>
      <c r="L1606" s="97"/>
      <c r="M1606" s="64"/>
      <c r="S1606" s="64"/>
      <c r="W1606" s="131"/>
      <c r="Z1606" s="80"/>
      <c r="AA1606" s="64"/>
      <c r="AD1606" s="98"/>
      <c r="AE1606" s="64"/>
      <c r="AH1606" s="1" t="str">
        <f aca="false">IF(AC1604="But Not Over",Y1601,"")</f>
        <v/>
      </c>
      <c r="AI1606" s="81" t="str">
        <f aca="false">IF(AC1604="But Not Over",VLOOKUP(AH1606,'CPI Data'!$A$19:$N$117,14),"")</f>
        <v/>
      </c>
    </row>
    <row r="1607" customFormat="false" ht="12.75" hidden="false" customHeight="false" outlineLevel="0" collapsed="false">
      <c r="A1607" s="64"/>
      <c r="B1607" s="74"/>
      <c r="C1607" s="43" t="s">
        <v>7</v>
      </c>
      <c r="E1607" s="64"/>
      <c r="G1607" s="75" t="n">
        <v>1946</v>
      </c>
      <c r="H1607" s="75"/>
      <c r="I1607" s="75"/>
      <c r="L1607" s="97"/>
      <c r="M1607" s="64"/>
      <c r="S1607" s="64"/>
      <c r="T1607" s="77"/>
      <c r="U1607" s="69" t="s">
        <v>21</v>
      </c>
      <c r="W1607" s="64"/>
      <c r="Y1607" s="75" t="n">
        <v>1946</v>
      </c>
      <c r="Z1607" s="75"/>
      <c r="AA1607" s="75"/>
      <c r="AB1607" s="46" t="str">
        <f aca="false">CONCATENATE("CPI: ",AI1612)</f>
        <v>CPI: 19.5</v>
      </c>
      <c r="AD1607" s="98"/>
      <c r="AE1607" s="64"/>
      <c r="AH1607" s="1" t="str">
        <f aca="false">IF(AC1605="But Not Over",Y1602,"")</f>
        <v/>
      </c>
      <c r="AI1607" s="81" t="str">
        <f aca="false">IF(AC1605="But Not Over",VLOOKUP(AH1607,'CPI Data'!$A$19:$N$117,14),"")</f>
        <v/>
      </c>
    </row>
    <row r="1608" customFormat="false" ht="12" hidden="false" customHeight="false" outlineLevel="0" collapsed="false">
      <c r="A1608" s="49"/>
      <c r="B1608" s="49" t="s">
        <v>8</v>
      </c>
      <c r="C1608" s="50"/>
      <c r="D1608" s="50"/>
      <c r="E1608" s="49"/>
      <c r="F1608" s="49" t="s">
        <v>9</v>
      </c>
      <c r="G1608" s="50"/>
      <c r="H1608" s="49"/>
      <c r="I1608" s="49"/>
      <c r="J1608" s="49" t="s">
        <v>10</v>
      </c>
      <c r="K1608" s="48"/>
      <c r="L1608" s="48"/>
      <c r="M1608" s="48"/>
      <c r="N1608" s="49" t="s">
        <v>11</v>
      </c>
      <c r="O1608" s="50"/>
      <c r="S1608" s="49"/>
      <c r="T1608" s="51" t="s">
        <v>8</v>
      </c>
      <c r="U1608" s="99"/>
      <c r="V1608" s="53"/>
      <c r="W1608" s="49"/>
      <c r="X1608" s="51" t="s">
        <v>9</v>
      </c>
      <c r="Y1608" s="99"/>
      <c r="Z1608" s="54"/>
      <c r="AA1608" s="49"/>
      <c r="AB1608" s="51" t="s">
        <v>10</v>
      </c>
      <c r="AC1608" s="52"/>
      <c r="AD1608" s="55"/>
      <c r="AE1608" s="48"/>
      <c r="AF1608" s="51" t="s">
        <v>11</v>
      </c>
      <c r="AG1608" s="99"/>
      <c r="AH1608" s="1" t="str">
        <f aca="false">IF(AC1606="But Not Over",Y1603,"")</f>
        <v/>
      </c>
      <c r="AI1608" s="81" t="str">
        <f aca="false">IF(AC1606="But Not Over",VLOOKUP(AH1608,'CPI Data'!$A$19:$N$117,14),"")</f>
        <v/>
      </c>
    </row>
    <row r="1609" customFormat="false" ht="12" hidden="false" customHeight="false" outlineLevel="0" collapsed="false">
      <c r="A1609" s="56" t="s">
        <v>12</v>
      </c>
      <c r="B1609" s="57" t="s">
        <v>13</v>
      </c>
      <c r="C1609" s="57"/>
      <c r="D1609" s="100"/>
      <c r="E1609" s="56" t="s">
        <v>12</v>
      </c>
      <c r="F1609" s="57" t="s">
        <v>13</v>
      </c>
      <c r="G1609" s="57"/>
      <c r="H1609" s="100"/>
      <c r="I1609" s="56" t="s">
        <v>12</v>
      </c>
      <c r="J1609" s="57" t="s">
        <v>13</v>
      </c>
      <c r="K1609" s="57"/>
      <c r="L1609" s="106"/>
      <c r="M1609" s="56" t="s">
        <v>12</v>
      </c>
      <c r="N1609" s="57" t="s">
        <v>13</v>
      </c>
      <c r="O1609" s="57"/>
      <c r="S1609" s="56" t="s">
        <v>12</v>
      </c>
      <c r="T1609" s="58" t="s">
        <v>13</v>
      </c>
      <c r="U1609" s="58"/>
      <c r="V1609" s="101"/>
      <c r="W1609" s="56" t="s">
        <v>12</v>
      </c>
      <c r="X1609" s="58" t="s">
        <v>13</v>
      </c>
      <c r="Y1609" s="58"/>
      <c r="Z1609" s="101"/>
      <c r="AA1609" s="56" t="s">
        <v>12</v>
      </c>
      <c r="AB1609" s="58" t="s">
        <v>13</v>
      </c>
      <c r="AC1609" s="58"/>
      <c r="AD1609" s="107"/>
      <c r="AE1609" s="56" t="s">
        <v>12</v>
      </c>
      <c r="AF1609" s="58" t="s">
        <v>13</v>
      </c>
      <c r="AG1609" s="58"/>
      <c r="AH1609" s="1" t="str">
        <f aca="false">IF(AC1607="But Not Over",Y1604,"")</f>
        <v/>
      </c>
      <c r="AI1609" s="81" t="str">
        <f aca="false">IF(AC1607="But Not Over",VLOOKUP(AH1609,'CPI Data'!$A$19:$N$117,14),"")</f>
        <v/>
      </c>
    </row>
    <row r="1610" customFormat="false" ht="12" hidden="false" customHeight="false" outlineLevel="0" collapsed="false">
      <c r="A1610" s="59" t="s">
        <v>14</v>
      </c>
      <c r="B1610" s="60" t="s">
        <v>15</v>
      </c>
      <c r="C1610" s="60" t="s">
        <v>16</v>
      </c>
      <c r="D1610" s="100"/>
      <c r="E1610" s="59" t="s">
        <v>14</v>
      </c>
      <c r="F1610" s="60" t="s">
        <v>15</v>
      </c>
      <c r="G1610" s="60" t="s">
        <v>16</v>
      </c>
      <c r="H1610" s="100"/>
      <c r="I1610" s="59" t="s">
        <v>14</v>
      </c>
      <c r="J1610" s="60" t="s">
        <v>15</v>
      </c>
      <c r="K1610" s="60" t="s">
        <v>16</v>
      </c>
      <c r="L1610" s="106"/>
      <c r="M1610" s="59" t="s">
        <v>14</v>
      </c>
      <c r="N1610" s="60" t="s">
        <v>15</v>
      </c>
      <c r="O1610" s="60" t="s">
        <v>16</v>
      </c>
      <c r="S1610" s="59" t="s">
        <v>14</v>
      </c>
      <c r="T1610" s="61" t="s">
        <v>15</v>
      </c>
      <c r="U1610" s="61" t="s">
        <v>16</v>
      </c>
      <c r="V1610" s="101"/>
      <c r="W1610" s="59" t="s">
        <v>14</v>
      </c>
      <c r="X1610" s="61" t="s">
        <v>15</v>
      </c>
      <c r="Y1610" s="61" t="s">
        <v>16</v>
      </c>
      <c r="Z1610" s="101"/>
      <c r="AA1610" s="59" t="s">
        <v>14</v>
      </c>
      <c r="AB1610" s="61" t="s">
        <v>15</v>
      </c>
      <c r="AC1610" s="61" t="s">
        <v>16</v>
      </c>
      <c r="AD1610" s="107"/>
      <c r="AE1610" s="59" t="s">
        <v>14</v>
      </c>
      <c r="AF1610" s="61" t="s">
        <v>15</v>
      </c>
      <c r="AG1610" s="61" t="s">
        <v>16</v>
      </c>
      <c r="AH1610" s="1" t="str">
        <f aca="false">IF(AC1608="But Not Over",Y1605,"")</f>
        <v/>
      </c>
      <c r="AI1610" s="81" t="str">
        <f aca="false">IF(AC1608="But Not Over",VLOOKUP(AH1610,'CPI Data'!$A$19:$N$117,14),"")</f>
        <v/>
      </c>
    </row>
    <row r="1611" customFormat="false" ht="12" hidden="false" customHeight="false" outlineLevel="0" collapsed="false">
      <c r="A1611" s="91" t="n">
        <v>0.2</v>
      </c>
      <c r="B1611" s="95" t="n">
        <v>0</v>
      </c>
      <c r="C1611" s="95" t="n">
        <v>2000</v>
      </c>
      <c r="D1611" s="95"/>
      <c r="E1611" s="64"/>
      <c r="H1611" s="102"/>
      <c r="I1611" s="91"/>
      <c r="J1611" s="95"/>
      <c r="K1611" s="95"/>
      <c r="L1611" s="104"/>
      <c r="M1611" s="91"/>
      <c r="N1611" s="95"/>
      <c r="O1611" s="95"/>
      <c r="S1611" s="91" t="n">
        <v>0.2</v>
      </c>
      <c r="T1611" s="79" t="n">
        <f aca="false">B1611*$AI$23/$AI$1612</f>
        <v>0</v>
      </c>
      <c r="U1611" s="79" t="n">
        <f aca="false">C1611*$AI$23/$AI$1612</f>
        <v>23548.1025641026</v>
      </c>
      <c r="V1611" s="84"/>
      <c r="W1611" s="64"/>
      <c r="Z1611" s="80"/>
      <c r="AA1611" s="91"/>
      <c r="AB1611" s="79"/>
      <c r="AC1611" s="79"/>
      <c r="AD1611" s="105"/>
      <c r="AE1611" s="91"/>
      <c r="AF1611" s="79"/>
      <c r="AG1611" s="79"/>
      <c r="AH1611" s="1" t="str">
        <f aca="false">IF(AC1609="But Not Over",Y1606,"")</f>
        <v/>
      </c>
      <c r="AI1611" s="81" t="str">
        <f aca="false">IF(AC1609="But Not Over",VLOOKUP(AH1611,'CPI Data'!$A$19:$N$117,14),"")</f>
        <v/>
      </c>
    </row>
    <row r="1612" customFormat="false" ht="12" hidden="false" customHeight="false" outlineLevel="0" collapsed="false">
      <c r="A1612" s="91" t="n">
        <v>0.22</v>
      </c>
      <c r="B1612" s="95" t="n">
        <v>2000</v>
      </c>
      <c r="C1612" s="95" t="n">
        <v>4000</v>
      </c>
      <c r="D1612" s="95"/>
      <c r="E1612" s="64"/>
      <c r="F1612" s="74" t="s">
        <v>55</v>
      </c>
      <c r="H1612" s="102"/>
      <c r="I1612" s="64"/>
      <c r="J1612" s="74" t="s">
        <v>55</v>
      </c>
      <c r="L1612" s="104"/>
      <c r="M1612" s="64"/>
      <c r="N1612" s="74" t="s">
        <v>55</v>
      </c>
      <c r="S1612" s="91" t="n">
        <v>0.22</v>
      </c>
      <c r="T1612" s="79" t="n">
        <f aca="false">B1612*$AI$23/$AI$1612</f>
        <v>23548.1025641026</v>
      </c>
      <c r="U1612" s="79" t="n">
        <f aca="false">C1612*$AI$23/$AI$1612</f>
        <v>47096.2051282051</v>
      </c>
      <c r="V1612" s="84"/>
      <c r="W1612" s="64"/>
      <c r="X1612" s="77" t="s">
        <v>55</v>
      </c>
      <c r="Z1612" s="80"/>
      <c r="AA1612" s="64"/>
      <c r="AB1612" s="77" t="s">
        <v>55</v>
      </c>
      <c r="AD1612" s="105"/>
      <c r="AE1612" s="64"/>
      <c r="AF1612" s="77" t="s">
        <v>55</v>
      </c>
      <c r="AH1612" s="1" t="n">
        <f aca="false">IF(AC1610="But Not Over",Y1607,"")</f>
        <v>1946</v>
      </c>
      <c r="AI1612" s="81" t="n">
        <f aca="false">IF(AC1610="But Not Over",VLOOKUP(AH1612,'CPI Data'!$A$19:$N$117,14),"")</f>
        <v>19.5</v>
      </c>
    </row>
    <row r="1613" customFormat="false" ht="12" hidden="false" customHeight="false" outlineLevel="0" collapsed="false">
      <c r="A1613" s="91" t="n">
        <v>0.26</v>
      </c>
      <c r="B1613" s="95" t="n">
        <v>4000</v>
      </c>
      <c r="C1613" s="95" t="n">
        <v>6000</v>
      </c>
      <c r="D1613" s="95"/>
      <c r="E1613" s="64"/>
      <c r="F1613" s="74" t="s">
        <v>56</v>
      </c>
      <c r="H1613" s="102"/>
      <c r="I1613" s="64"/>
      <c r="J1613" s="74" t="s">
        <v>56</v>
      </c>
      <c r="L1613" s="104"/>
      <c r="M1613" s="64"/>
      <c r="N1613" s="74" t="s">
        <v>56</v>
      </c>
      <c r="S1613" s="91" t="n">
        <v>0.26</v>
      </c>
      <c r="T1613" s="79" t="n">
        <f aca="false">B1613*$AI$23/$AI$1612</f>
        <v>47096.2051282051</v>
      </c>
      <c r="U1613" s="79" t="n">
        <f aca="false">C1613*$AI$23/$AI$1612</f>
        <v>70644.3076923077</v>
      </c>
      <c r="V1613" s="84"/>
      <c r="W1613" s="64"/>
      <c r="X1613" s="77" t="s">
        <v>56</v>
      </c>
      <c r="Z1613" s="80"/>
      <c r="AA1613" s="64"/>
      <c r="AB1613" s="77" t="s">
        <v>56</v>
      </c>
      <c r="AD1613" s="105"/>
      <c r="AE1613" s="64"/>
      <c r="AF1613" s="77" t="s">
        <v>56</v>
      </c>
      <c r="AH1613" s="1" t="str">
        <f aca="false">IF(AC1611="But Not Over",Y1608,"")</f>
        <v/>
      </c>
      <c r="AI1613" s="81" t="str">
        <f aca="false">IF(AC1611="But Not Over",VLOOKUP(AH1613,'CPI Data'!$A$19:$N$117,14),"")</f>
        <v/>
      </c>
    </row>
    <row r="1614" customFormat="false" ht="12" hidden="false" customHeight="false" outlineLevel="0" collapsed="false">
      <c r="A1614" s="91" t="n">
        <v>0.3</v>
      </c>
      <c r="B1614" s="95" t="n">
        <v>6000</v>
      </c>
      <c r="C1614" s="95" t="n">
        <v>8000</v>
      </c>
      <c r="D1614" s="95"/>
      <c r="E1614" s="64"/>
      <c r="H1614" s="102"/>
      <c r="I1614" s="91"/>
      <c r="J1614" s="95"/>
      <c r="K1614" s="95"/>
      <c r="L1614" s="104"/>
      <c r="M1614" s="91"/>
      <c r="N1614" s="95"/>
      <c r="O1614" s="95"/>
      <c r="S1614" s="91" t="n">
        <v>0.3</v>
      </c>
      <c r="T1614" s="79" t="n">
        <f aca="false">B1614*$AI$23/$AI$1612</f>
        <v>70644.3076923077</v>
      </c>
      <c r="U1614" s="79" t="n">
        <f aca="false">C1614*$AI$23/$AI$1612</f>
        <v>94192.4102564103</v>
      </c>
      <c r="V1614" s="84"/>
      <c r="W1614" s="64"/>
      <c r="Z1614" s="80"/>
      <c r="AA1614" s="91"/>
      <c r="AB1614" s="79"/>
      <c r="AC1614" s="79"/>
      <c r="AD1614" s="105"/>
      <c r="AE1614" s="91"/>
      <c r="AF1614" s="79"/>
      <c r="AG1614" s="79"/>
      <c r="AH1614" s="1" t="str">
        <f aca="false">IF(AC1612="But Not Over",Y1609,"")</f>
        <v/>
      </c>
      <c r="AI1614" s="81" t="str">
        <f aca="false">IF(AC1612="But Not Over",VLOOKUP(AH1614,'CPI Data'!$A$19:$N$117,14),"")</f>
        <v/>
      </c>
    </row>
    <row r="1615" customFormat="false" ht="12" hidden="false" customHeight="false" outlineLevel="0" collapsed="false">
      <c r="A1615" s="91" t="n">
        <v>0.34</v>
      </c>
      <c r="B1615" s="95" t="n">
        <v>8000</v>
      </c>
      <c r="C1615" s="95" t="n">
        <v>10000</v>
      </c>
      <c r="D1615" s="95"/>
      <c r="E1615" s="64"/>
      <c r="H1615" s="102"/>
      <c r="I1615" s="91"/>
      <c r="J1615" s="95"/>
      <c r="K1615" s="95"/>
      <c r="L1615" s="104"/>
      <c r="M1615" s="91"/>
      <c r="N1615" s="95"/>
      <c r="O1615" s="95"/>
      <c r="S1615" s="91" t="n">
        <v>0.34</v>
      </c>
      <c r="T1615" s="79" t="n">
        <f aca="false">B1615*$AI$23/$AI$1612</f>
        <v>94192.4102564103</v>
      </c>
      <c r="U1615" s="79" t="n">
        <f aca="false">C1615*$AI$23/$AI$1612</f>
        <v>117740.512820513</v>
      </c>
      <c r="V1615" s="84"/>
      <c r="W1615" s="64"/>
      <c r="Z1615" s="80"/>
      <c r="AA1615" s="91"/>
      <c r="AB1615" s="79"/>
      <c r="AC1615" s="79"/>
      <c r="AD1615" s="105"/>
      <c r="AE1615" s="91"/>
      <c r="AF1615" s="79"/>
      <c r="AG1615" s="79"/>
      <c r="AH1615" s="1" t="str">
        <f aca="false">IF(AC1613="But Not Over",Y1610,"")</f>
        <v/>
      </c>
      <c r="AI1615" s="81" t="str">
        <f aca="false">IF(AC1613="But Not Over",VLOOKUP(AH1615,'CPI Data'!$A$19:$N$117,14),"")</f>
        <v/>
      </c>
    </row>
    <row r="1616" customFormat="false" ht="12" hidden="false" customHeight="false" outlineLevel="0" collapsed="false">
      <c r="A1616" s="91" t="n">
        <v>0.38</v>
      </c>
      <c r="B1616" s="95" t="n">
        <v>10000</v>
      </c>
      <c r="C1616" s="95" t="n">
        <v>12000</v>
      </c>
      <c r="D1616" s="95"/>
      <c r="E1616" s="64"/>
      <c r="H1616" s="102"/>
      <c r="I1616" s="91"/>
      <c r="J1616" s="95"/>
      <c r="K1616" s="95"/>
      <c r="L1616" s="104"/>
      <c r="M1616" s="91"/>
      <c r="N1616" s="95"/>
      <c r="O1616" s="95"/>
      <c r="S1616" s="91" t="n">
        <v>0.38</v>
      </c>
      <c r="T1616" s="79" t="n">
        <f aca="false">B1616*$AI$23/$AI$1612</f>
        <v>117740.512820513</v>
      </c>
      <c r="U1616" s="79" t="n">
        <f aca="false">C1616*$AI$23/$AI$1612</f>
        <v>141288.615384615</v>
      </c>
      <c r="V1616" s="84"/>
      <c r="W1616" s="64"/>
      <c r="Z1616" s="80"/>
      <c r="AA1616" s="91"/>
      <c r="AB1616" s="79"/>
      <c r="AC1616" s="79"/>
      <c r="AD1616" s="105"/>
      <c r="AE1616" s="91"/>
      <c r="AF1616" s="79"/>
      <c r="AG1616" s="79"/>
      <c r="AH1616" s="1" t="str">
        <f aca="false">IF(AC1614="But Not Over",Y1611,"")</f>
        <v/>
      </c>
      <c r="AI1616" s="81" t="str">
        <f aca="false">IF(AC1614="But Not Over",VLOOKUP(AH1616,'CPI Data'!$A$19:$N$117,14),"")</f>
        <v/>
      </c>
    </row>
    <row r="1617" customFormat="false" ht="12" hidden="false" customHeight="false" outlineLevel="0" collapsed="false">
      <c r="A1617" s="91" t="n">
        <v>0.43</v>
      </c>
      <c r="B1617" s="95" t="n">
        <v>12000</v>
      </c>
      <c r="C1617" s="95" t="n">
        <v>14000</v>
      </c>
      <c r="D1617" s="95"/>
      <c r="E1617" s="64"/>
      <c r="H1617" s="102"/>
      <c r="I1617" s="91"/>
      <c r="J1617" s="95"/>
      <c r="K1617" s="95"/>
      <c r="L1617" s="104"/>
      <c r="M1617" s="91"/>
      <c r="N1617" s="95"/>
      <c r="O1617" s="95"/>
      <c r="S1617" s="91" t="n">
        <v>0.43</v>
      </c>
      <c r="T1617" s="79" t="n">
        <f aca="false">B1617*$AI$23/$AI$1612</f>
        <v>141288.615384615</v>
      </c>
      <c r="U1617" s="79" t="n">
        <f aca="false">C1617*$AI$23/$AI$1612</f>
        <v>164836.717948718</v>
      </c>
      <c r="V1617" s="84"/>
      <c r="W1617" s="64"/>
      <c r="Z1617" s="80"/>
      <c r="AA1617" s="91"/>
      <c r="AB1617" s="79"/>
      <c r="AC1617" s="79"/>
      <c r="AD1617" s="105"/>
      <c r="AE1617" s="91"/>
      <c r="AF1617" s="79"/>
      <c r="AG1617" s="79"/>
      <c r="AH1617" s="1" t="str">
        <f aca="false">IF(AC1615="But Not Over",Y1612,"")</f>
        <v/>
      </c>
      <c r="AI1617" s="81" t="str">
        <f aca="false">IF(AC1615="But Not Over",VLOOKUP(AH1617,'CPI Data'!$A$19:$N$117,14),"")</f>
        <v/>
      </c>
    </row>
    <row r="1618" customFormat="false" ht="12" hidden="false" customHeight="false" outlineLevel="0" collapsed="false">
      <c r="A1618" s="91" t="n">
        <v>0.47</v>
      </c>
      <c r="B1618" s="95" t="n">
        <v>14000</v>
      </c>
      <c r="C1618" s="95" t="n">
        <v>16000</v>
      </c>
      <c r="D1618" s="95"/>
      <c r="E1618" s="64"/>
      <c r="H1618" s="102"/>
      <c r="I1618" s="91"/>
      <c r="J1618" s="95"/>
      <c r="K1618" s="95"/>
      <c r="L1618" s="104"/>
      <c r="M1618" s="91"/>
      <c r="N1618" s="95"/>
      <c r="O1618" s="95"/>
      <c r="S1618" s="91" t="n">
        <v>0.47</v>
      </c>
      <c r="T1618" s="79" t="n">
        <f aca="false">B1618*$AI$23/$AI$1612</f>
        <v>164836.717948718</v>
      </c>
      <c r="U1618" s="79" t="n">
        <f aca="false">C1618*$AI$23/$AI$1612</f>
        <v>188384.820512821</v>
      </c>
      <c r="V1618" s="84"/>
      <c r="W1618" s="64"/>
      <c r="Z1618" s="80"/>
      <c r="AA1618" s="91"/>
      <c r="AB1618" s="79"/>
      <c r="AC1618" s="79"/>
      <c r="AD1618" s="105"/>
      <c r="AE1618" s="91"/>
      <c r="AF1618" s="79"/>
      <c r="AG1618" s="79"/>
      <c r="AH1618" s="1" t="str">
        <f aca="false">IF(AC1616="But Not Over",Y1613,"")</f>
        <v/>
      </c>
      <c r="AI1618" s="81" t="str">
        <f aca="false">IF(AC1616="But Not Over",VLOOKUP(AH1618,'CPI Data'!$A$19:$N$117,14),"")</f>
        <v/>
      </c>
    </row>
    <row r="1619" customFormat="false" ht="12" hidden="false" customHeight="false" outlineLevel="0" collapsed="false">
      <c r="A1619" s="91" t="n">
        <v>0.5</v>
      </c>
      <c r="B1619" s="95" t="n">
        <v>16000</v>
      </c>
      <c r="C1619" s="95" t="n">
        <v>18000</v>
      </c>
      <c r="D1619" s="95"/>
      <c r="E1619" s="64"/>
      <c r="H1619" s="102"/>
      <c r="I1619" s="91"/>
      <c r="J1619" s="95"/>
      <c r="K1619" s="95"/>
      <c r="L1619" s="104"/>
      <c r="M1619" s="91"/>
      <c r="N1619" s="95"/>
      <c r="O1619" s="95"/>
      <c r="S1619" s="91" t="n">
        <v>0.5</v>
      </c>
      <c r="T1619" s="79" t="n">
        <f aca="false">B1619*$AI$23/$AI$1612</f>
        <v>188384.820512821</v>
      </c>
      <c r="U1619" s="79" t="n">
        <f aca="false">C1619*$AI$23/$AI$1612</f>
        <v>211932.923076923</v>
      </c>
      <c r="V1619" s="84"/>
      <c r="W1619" s="64"/>
      <c r="Z1619" s="80"/>
      <c r="AA1619" s="91"/>
      <c r="AB1619" s="79"/>
      <c r="AC1619" s="79"/>
      <c r="AD1619" s="105"/>
      <c r="AE1619" s="91"/>
      <c r="AF1619" s="79"/>
      <c r="AG1619" s="79"/>
      <c r="AH1619" s="1" t="str">
        <f aca="false">IF(AC1617="But Not Over",Y1614,"")</f>
        <v/>
      </c>
      <c r="AI1619" s="81" t="str">
        <f aca="false">IF(AC1617="But Not Over",VLOOKUP(AH1619,'CPI Data'!$A$19:$N$117,14),"")</f>
        <v/>
      </c>
    </row>
    <row r="1620" customFormat="false" ht="12" hidden="false" customHeight="false" outlineLevel="0" collapsed="false">
      <c r="A1620" s="91" t="n">
        <v>0.53</v>
      </c>
      <c r="B1620" s="95" t="n">
        <v>18000</v>
      </c>
      <c r="C1620" s="95" t="n">
        <v>20000</v>
      </c>
      <c r="D1620" s="95"/>
      <c r="E1620" s="64"/>
      <c r="H1620" s="102"/>
      <c r="I1620" s="91"/>
      <c r="J1620" s="95"/>
      <c r="K1620" s="95"/>
      <c r="L1620" s="104"/>
      <c r="M1620" s="91"/>
      <c r="N1620" s="95"/>
      <c r="O1620" s="95"/>
      <c r="S1620" s="91" t="n">
        <v>0.53</v>
      </c>
      <c r="T1620" s="79" t="n">
        <f aca="false">B1620*$AI$23/$AI$1612</f>
        <v>211932.923076923</v>
      </c>
      <c r="U1620" s="79" t="n">
        <f aca="false">C1620*$AI$23/$AI$1612</f>
        <v>235481.025641026</v>
      </c>
      <c r="V1620" s="84"/>
      <c r="W1620" s="64"/>
      <c r="Z1620" s="80"/>
      <c r="AA1620" s="91"/>
      <c r="AB1620" s="79"/>
      <c r="AC1620" s="79"/>
      <c r="AD1620" s="105"/>
      <c r="AE1620" s="91"/>
      <c r="AF1620" s="79"/>
      <c r="AG1620" s="79"/>
      <c r="AH1620" s="1" t="str">
        <f aca="false">IF(AC1618="But Not Over",Y1615,"")</f>
        <v/>
      </c>
      <c r="AI1620" s="81" t="str">
        <f aca="false">IF(AC1618="But Not Over",VLOOKUP(AH1620,'CPI Data'!$A$19:$N$117,14),"")</f>
        <v/>
      </c>
    </row>
    <row r="1621" customFormat="false" ht="12" hidden="false" customHeight="false" outlineLevel="0" collapsed="false">
      <c r="A1621" s="91" t="n">
        <v>0.56</v>
      </c>
      <c r="B1621" s="95" t="n">
        <v>20000</v>
      </c>
      <c r="C1621" s="95" t="n">
        <v>22000</v>
      </c>
      <c r="D1621" s="95"/>
      <c r="E1621" s="64"/>
      <c r="H1621" s="102"/>
      <c r="I1621" s="91"/>
      <c r="J1621" s="95"/>
      <c r="K1621" s="95"/>
      <c r="L1621" s="104"/>
      <c r="M1621" s="91"/>
      <c r="N1621" s="95"/>
      <c r="O1621" s="95"/>
      <c r="S1621" s="91" t="n">
        <v>0.56</v>
      </c>
      <c r="T1621" s="79" t="n">
        <f aca="false">B1621*$AI$23/$AI$1612</f>
        <v>235481.025641026</v>
      </c>
      <c r="U1621" s="79" t="n">
        <f aca="false">C1621*$AI$23/$AI$1612</f>
        <v>259029.128205128</v>
      </c>
      <c r="V1621" s="84"/>
      <c r="W1621" s="64"/>
      <c r="Z1621" s="80"/>
      <c r="AA1621" s="91"/>
      <c r="AB1621" s="79"/>
      <c r="AC1621" s="79"/>
      <c r="AD1621" s="105"/>
      <c r="AE1621" s="91"/>
      <c r="AF1621" s="79"/>
      <c r="AG1621" s="79"/>
      <c r="AH1621" s="1" t="str">
        <f aca="false">IF(AC1619="But Not Over",Y1616,"")</f>
        <v/>
      </c>
      <c r="AI1621" s="81" t="str">
        <f aca="false">IF(AC1619="But Not Over",VLOOKUP(AH1621,'CPI Data'!$A$19:$N$117,14),"")</f>
        <v/>
      </c>
    </row>
    <row r="1622" customFormat="false" ht="12" hidden="false" customHeight="false" outlineLevel="0" collapsed="false">
      <c r="A1622" s="91" t="n">
        <v>0.59</v>
      </c>
      <c r="B1622" s="95" t="n">
        <v>22000</v>
      </c>
      <c r="C1622" s="95" t="n">
        <v>26000</v>
      </c>
      <c r="D1622" s="95"/>
      <c r="E1622" s="64"/>
      <c r="H1622" s="102"/>
      <c r="I1622" s="91"/>
      <c r="J1622" s="95"/>
      <c r="K1622" s="95"/>
      <c r="L1622" s="104"/>
      <c r="M1622" s="91"/>
      <c r="N1622" s="95"/>
      <c r="O1622" s="95"/>
      <c r="S1622" s="91" t="n">
        <v>0.59</v>
      </c>
      <c r="T1622" s="79" t="n">
        <f aca="false">B1622*$AI$23/$AI$1612</f>
        <v>259029.128205128</v>
      </c>
      <c r="U1622" s="79" t="n">
        <f aca="false">C1622*$AI$23/$AI$1612</f>
        <v>306125.333333333</v>
      </c>
      <c r="V1622" s="84"/>
      <c r="W1622" s="64"/>
      <c r="Z1622" s="80"/>
      <c r="AA1622" s="91"/>
      <c r="AB1622" s="79"/>
      <c r="AC1622" s="79"/>
      <c r="AD1622" s="105"/>
      <c r="AE1622" s="91"/>
      <c r="AF1622" s="79"/>
      <c r="AG1622" s="79"/>
      <c r="AH1622" s="1" t="str">
        <f aca="false">IF(AC1620="But Not Over",Y1617,"")</f>
        <v/>
      </c>
      <c r="AI1622" s="81" t="str">
        <f aca="false">IF(AC1620="But Not Over",VLOOKUP(AH1622,'CPI Data'!$A$19:$N$117,14),"")</f>
        <v/>
      </c>
    </row>
    <row r="1623" customFormat="false" ht="12" hidden="false" customHeight="false" outlineLevel="0" collapsed="false">
      <c r="A1623" s="91" t="n">
        <v>0.62</v>
      </c>
      <c r="B1623" s="95" t="n">
        <v>26000</v>
      </c>
      <c r="C1623" s="92" t="n">
        <v>32000</v>
      </c>
      <c r="D1623" s="92"/>
      <c r="E1623" s="64"/>
      <c r="H1623" s="102"/>
      <c r="I1623" s="91"/>
      <c r="J1623" s="95"/>
      <c r="K1623" s="92"/>
      <c r="L1623" s="103"/>
      <c r="M1623" s="91"/>
      <c r="N1623" s="95"/>
      <c r="O1623" s="92"/>
      <c r="S1623" s="91" t="n">
        <v>0.62</v>
      </c>
      <c r="T1623" s="79" t="n">
        <f aca="false">B1623*$AI$23/$AI$1612</f>
        <v>306125.333333333</v>
      </c>
      <c r="U1623" s="79" t="n">
        <f aca="false">C1623*$AI$23/$AI$1612</f>
        <v>376769.641025641</v>
      </c>
      <c r="W1623" s="64"/>
      <c r="Z1623" s="80"/>
      <c r="AA1623" s="91"/>
      <c r="AB1623" s="79"/>
      <c r="AD1623" s="98"/>
      <c r="AE1623" s="91"/>
      <c r="AF1623" s="79"/>
      <c r="AH1623" s="1" t="str">
        <f aca="false">IF(AC1621="But Not Over",Y1618,"")</f>
        <v/>
      </c>
      <c r="AI1623" s="81" t="str">
        <f aca="false">IF(AC1621="But Not Over",VLOOKUP(AH1623,'CPI Data'!$A$19:$N$117,14),"")</f>
        <v/>
      </c>
    </row>
    <row r="1624" customFormat="false" ht="12" hidden="false" customHeight="false" outlineLevel="0" collapsed="false">
      <c r="A1624" s="91" t="n">
        <v>0.65</v>
      </c>
      <c r="B1624" s="92" t="n">
        <v>32000</v>
      </c>
      <c r="C1624" s="92" t="n">
        <v>38000</v>
      </c>
      <c r="D1624" s="92"/>
      <c r="E1624" s="64"/>
      <c r="H1624" s="102"/>
      <c r="I1624" s="91"/>
      <c r="J1624" s="92"/>
      <c r="K1624" s="92"/>
      <c r="L1624" s="103"/>
      <c r="M1624" s="91"/>
      <c r="N1624" s="92"/>
      <c r="O1624" s="92"/>
      <c r="S1624" s="91" t="n">
        <v>0.65</v>
      </c>
      <c r="T1624" s="79" t="n">
        <f aca="false">B1624*$AI$23/$AI$1612</f>
        <v>376769.641025641</v>
      </c>
      <c r="U1624" s="79" t="n">
        <f aca="false">C1624*$AI$23/$AI$1612</f>
        <v>447413.948717949</v>
      </c>
      <c r="W1624" s="64"/>
      <c r="Z1624" s="80"/>
      <c r="AA1624" s="91"/>
      <c r="AD1624" s="98"/>
      <c r="AE1624" s="91"/>
      <c r="AH1624" s="1" t="str">
        <f aca="false">IF(AC1622="But Not Over",Y1619,"")</f>
        <v/>
      </c>
      <c r="AI1624" s="81" t="str">
        <f aca="false">IF(AC1622="But Not Over",VLOOKUP(AH1624,'CPI Data'!$A$19:$N$117,14),"")</f>
        <v/>
      </c>
    </row>
    <row r="1625" customFormat="false" ht="12" hidden="false" customHeight="false" outlineLevel="0" collapsed="false">
      <c r="A1625" s="91" t="n">
        <v>0.69</v>
      </c>
      <c r="B1625" s="92" t="n">
        <v>38000</v>
      </c>
      <c r="C1625" s="92" t="n">
        <v>44000</v>
      </c>
      <c r="D1625" s="92"/>
      <c r="E1625" s="64"/>
      <c r="H1625" s="102"/>
      <c r="I1625" s="91"/>
      <c r="J1625" s="92"/>
      <c r="K1625" s="92"/>
      <c r="L1625" s="103"/>
      <c r="M1625" s="91"/>
      <c r="N1625" s="92"/>
      <c r="O1625" s="92"/>
      <c r="S1625" s="91" t="n">
        <v>0.69</v>
      </c>
      <c r="T1625" s="79" t="n">
        <f aca="false">B1625*$AI$23/$AI$1612</f>
        <v>447413.948717949</v>
      </c>
      <c r="U1625" s="79" t="n">
        <f aca="false">C1625*$AI$23/$AI$1612</f>
        <v>518058.256410256</v>
      </c>
      <c r="W1625" s="64"/>
      <c r="Z1625" s="80"/>
      <c r="AA1625" s="91"/>
      <c r="AD1625" s="98"/>
      <c r="AE1625" s="91"/>
      <c r="AH1625" s="1" t="str">
        <f aca="false">IF(AC1623="But Not Over",Y1620,"")</f>
        <v/>
      </c>
      <c r="AI1625" s="81" t="str">
        <f aca="false">IF(AC1623="But Not Over",VLOOKUP(AH1625,'CPI Data'!$A$19:$N$117,14),"")</f>
        <v/>
      </c>
    </row>
    <row r="1626" customFormat="false" ht="12" hidden="false" customHeight="false" outlineLevel="0" collapsed="false">
      <c r="A1626" s="91" t="n">
        <v>0.72</v>
      </c>
      <c r="B1626" s="92" t="n">
        <v>44000</v>
      </c>
      <c r="C1626" s="92" t="n">
        <v>50000</v>
      </c>
      <c r="D1626" s="95"/>
      <c r="E1626" s="64"/>
      <c r="H1626" s="102"/>
      <c r="I1626" s="91"/>
      <c r="J1626" s="92"/>
      <c r="K1626" s="92"/>
      <c r="L1626" s="104"/>
      <c r="M1626" s="91"/>
      <c r="N1626" s="92"/>
      <c r="O1626" s="92"/>
      <c r="S1626" s="91" t="n">
        <v>0.72</v>
      </c>
      <c r="T1626" s="79" t="n">
        <f aca="false">B1626*$AI$23/$AI$1612</f>
        <v>518058.256410256</v>
      </c>
      <c r="U1626" s="79" t="n">
        <f aca="false">C1626*$AI$23/$AI$1612</f>
        <v>588702.564102564</v>
      </c>
      <c r="V1626" s="84"/>
      <c r="W1626" s="64"/>
      <c r="Z1626" s="80"/>
      <c r="AA1626" s="91"/>
      <c r="AD1626" s="105"/>
      <c r="AE1626" s="91"/>
      <c r="AH1626" s="1" t="str">
        <f aca="false">IF(AC1624="But Not Over",Y1621,"")</f>
        <v/>
      </c>
      <c r="AI1626" s="81" t="str">
        <f aca="false">IF(AC1624="But Not Over",VLOOKUP(AH1626,'CPI Data'!$A$19:$N$117,14),"")</f>
        <v/>
      </c>
    </row>
    <row r="1627" customFormat="false" ht="12" hidden="false" customHeight="false" outlineLevel="0" collapsed="false">
      <c r="A1627" s="91" t="n">
        <v>0.75</v>
      </c>
      <c r="B1627" s="92" t="n">
        <v>50000</v>
      </c>
      <c r="C1627" s="92" t="n">
        <v>60000</v>
      </c>
      <c r="E1627" s="64"/>
      <c r="H1627" s="64"/>
      <c r="I1627" s="91"/>
      <c r="J1627" s="92"/>
      <c r="K1627" s="92"/>
      <c r="L1627" s="97"/>
      <c r="M1627" s="91"/>
      <c r="N1627" s="92"/>
      <c r="O1627" s="92"/>
      <c r="S1627" s="91" t="n">
        <v>0.75</v>
      </c>
      <c r="T1627" s="79" t="n">
        <f aca="false">B1627*$AI$23/$AI$1612</f>
        <v>588702.564102564</v>
      </c>
      <c r="U1627" s="79" t="n">
        <f aca="false">C1627*$AI$23/$AI$1612</f>
        <v>706443.076923077</v>
      </c>
      <c r="W1627" s="64"/>
      <c r="Z1627" s="80"/>
      <c r="AA1627" s="91"/>
      <c r="AD1627" s="98"/>
      <c r="AE1627" s="91"/>
      <c r="AH1627" s="1" t="str">
        <f aca="false">IF(AC1625="But Not Over",Y1622,"")</f>
        <v/>
      </c>
      <c r="AI1627" s="81" t="str">
        <f aca="false">IF(AC1625="But Not Over",VLOOKUP(AH1627,'CPI Data'!$A$19:$N$117,14),"")</f>
        <v/>
      </c>
    </row>
    <row r="1628" customFormat="false" ht="12" hidden="false" customHeight="false" outlineLevel="0" collapsed="false">
      <c r="A1628" s="91" t="n">
        <v>0.78</v>
      </c>
      <c r="B1628" s="92" t="n">
        <v>60000</v>
      </c>
      <c r="C1628" s="92" t="n">
        <v>70000</v>
      </c>
      <c r="E1628" s="64"/>
      <c r="H1628" s="64"/>
      <c r="I1628" s="91"/>
      <c r="J1628" s="92"/>
      <c r="K1628" s="92"/>
      <c r="L1628" s="97"/>
      <c r="M1628" s="91"/>
      <c r="N1628" s="92"/>
      <c r="O1628" s="92"/>
      <c r="S1628" s="91" t="n">
        <v>0.78</v>
      </c>
      <c r="T1628" s="79" t="n">
        <f aca="false">B1628*$AI$23/$AI$1612</f>
        <v>706443.076923077</v>
      </c>
      <c r="U1628" s="79" t="n">
        <f aca="false">C1628*$AI$23/$AI$1612</f>
        <v>824183.58974359</v>
      </c>
      <c r="W1628" s="64"/>
      <c r="Z1628" s="80"/>
      <c r="AA1628" s="91"/>
      <c r="AD1628" s="98"/>
      <c r="AE1628" s="91"/>
      <c r="AH1628" s="1" t="str">
        <f aca="false">IF(AC1626="But Not Over",Y1623,"")</f>
        <v/>
      </c>
      <c r="AI1628" s="81" t="str">
        <f aca="false">IF(AC1626="But Not Over",VLOOKUP(AH1628,'CPI Data'!$A$19:$N$117,14),"")</f>
        <v/>
      </c>
    </row>
    <row r="1629" customFormat="false" ht="12" hidden="false" customHeight="false" outlineLevel="0" collapsed="false">
      <c r="A1629" s="91" t="n">
        <v>0.81</v>
      </c>
      <c r="B1629" s="92" t="n">
        <v>70000</v>
      </c>
      <c r="C1629" s="92" t="n">
        <v>80000</v>
      </c>
      <c r="E1629" s="64"/>
      <c r="H1629" s="64"/>
      <c r="I1629" s="91"/>
      <c r="J1629" s="92"/>
      <c r="K1629" s="92"/>
      <c r="L1629" s="97"/>
      <c r="M1629" s="91"/>
      <c r="N1629" s="92"/>
      <c r="O1629" s="92"/>
      <c r="S1629" s="91" t="n">
        <v>0.81</v>
      </c>
      <c r="T1629" s="79" t="n">
        <f aca="false">B1629*$AI$23/$AI$1612</f>
        <v>824183.58974359</v>
      </c>
      <c r="U1629" s="79" t="n">
        <f aca="false">C1629*$AI$23/$AI$1612</f>
        <v>941924.102564103</v>
      </c>
      <c r="W1629" s="64"/>
      <c r="Z1629" s="80"/>
      <c r="AA1629" s="91"/>
      <c r="AD1629" s="98"/>
      <c r="AE1629" s="91"/>
      <c r="AH1629" s="1" t="str">
        <f aca="false">IF(AC1627="But Not Over",Y1624,"")</f>
        <v/>
      </c>
      <c r="AI1629" s="81" t="str">
        <f aca="false">IF(AC1627="But Not Over",VLOOKUP(AH1629,'CPI Data'!$A$19:$N$117,14),"")</f>
        <v/>
      </c>
    </row>
    <row r="1630" customFormat="false" ht="12" hidden="false" customHeight="false" outlineLevel="0" collapsed="false">
      <c r="A1630" s="91" t="n">
        <v>0.84</v>
      </c>
      <c r="B1630" s="92" t="n">
        <v>80000</v>
      </c>
      <c r="C1630" s="92" t="n">
        <v>90000</v>
      </c>
      <c r="E1630" s="64"/>
      <c r="H1630" s="64"/>
      <c r="I1630" s="91"/>
      <c r="J1630" s="92"/>
      <c r="K1630" s="92"/>
      <c r="L1630" s="97"/>
      <c r="M1630" s="91"/>
      <c r="N1630" s="92"/>
      <c r="O1630" s="92"/>
      <c r="S1630" s="91" t="n">
        <v>0.84</v>
      </c>
      <c r="T1630" s="79" t="n">
        <f aca="false">B1630*$AI$23/$AI$1612</f>
        <v>941924.102564103</v>
      </c>
      <c r="U1630" s="125" t="n">
        <f aca="false">C1630*$AI$23/$AI$1612</f>
        <v>1059664.61538462</v>
      </c>
      <c r="W1630" s="64"/>
      <c r="Z1630" s="80"/>
      <c r="AA1630" s="91"/>
      <c r="AD1630" s="98"/>
      <c r="AE1630" s="91"/>
      <c r="AH1630" s="1" t="str">
        <f aca="false">IF(AC1628="But Not Over",Y1625,"")</f>
        <v/>
      </c>
      <c r="AI1630" s="81" t="str">
        <f aca="false">IF(AC1628="But Not Over",VLOOKUP(AH1630,'CPI Data'!$A$19:$N$117,14),"")</f>
        <v/>
      </c>
    </row>
    <row r="1631" customFormat="false" ht="12" hidden="false" customHeight="false" outlineLevel="0" collapsed="false">
      <c r="A1631" s="91" t="n">
        <v>0.87</v>
      </c>
      <c r="B1631" s="92" t="n">
        <v>90000</v>
      </c>
      <c r="C1631" s="92" t="n">
        <v>100000</v>
      </c>
      <c r="E1631" s="64"/>
      <c r="H1631" s="64"/>
      <c r="I1631" s="91"/>
      <c r="J1631" s="92"/>
      <c r="K1631" s="92"/>
      <c r="L1631" s="97"/>
      <c r="M1631" s="91"/>
      <c r="N1631" s="92"/>
      <c r="O1631" s="92"/>
      <c r="S1631" s="91" t="n">
        <v>0.87</v>
      </c>
      <c r="T1631" s="79" t="n">
        <f aca="false">B1631*$AI$23/$AI$1612</f>
        <v>1059664.61538462</v>
      </c>
      <c r="U1631" s="125" t="n">
        <f aca="false">C1631*$AI$23/$AI$1612</f>
        <v>1177405.12820513</v>
      </c>
      <c r="W1631" s="64"/>
      <c r="Z1631" s="80"/>
      <c r="AA1631" s="91"/>
      <c r="AD1631" s="98"/>
      <c r="AE1631" s="91"/>
      <c r="AH1631" s="1" t="str">
        <f aca="false">IF(AC1629="But Not Over",Y1626,"")</f>
        <v/>
      </c>
      <c r="AI1631" s="81" t="str">
        <f aca="false">IF(AC1629="But Not Over",VLOOKUP(AH1631,'CPI Data'!$A$19:$N$117,14),"")</f>
        <v/>
      </c>
    </row>
    <row r="1632" customFormat="false" ht="12" hidden="false" customHeight="false" outlineLevel="0" collapsed="false">
      <c r="A1632" s="91" t="n">
        <v>0.89</v>
      </c>
      <c r="B1632" s="92" t="n">
        <v>100000</v>
      </c>
      <c r="C1632" s="92" t="n">
        <v>150000</v>
      </c>
      <c r="E1632" s="64"/>
      <c r="H1632" s="64"/>
      <c r="I1632" s="91"/>
      <c r="J1632" s="92"/>
      <c r="K1632" s="92"/>
      <c r="L1632" s="97"/>
      <c r="M1632" s="91"/>
      <c r="N1632" s="92"/>
      <c r="O1632" s="92"/>
      <c r="S1632" s="91" t="n">
        <v>0.89</v>
      </c>
      <c r="T1632" s="79" t="n">
        <f aca="false">B1632*$AI$23/$AI$1612</f>
        <v>1177405.12820513</v>
      </c>
      <c r="U1632" s="125" t="n">
        <f aca="false">C1632*$AI$23/$AI$1612</f>
        <v>1766107.69230769</v>
      </c>
      <c r="W1632" s="64"/>
      <c r="Z1632" s="80"/>
      <c r="AA1632" s="91"/>
      <c r="AD1632" s="98"/>
      <c r="AE1632" s="91"/>
      <c r="AH1632" s="1" t="str">
        <f aca="false">IF(AC1630="But Not Over",Y1627,"")</f>
        <v/>
      </c>
      <c r="AI1632" s="81" t="str">
        <f aca="false">IF(AC1630="But Not Over",VLOOKUP(AH1632,'CPI Data'!$A$19:$N$117,14),"")</f>
        <v/>
      </c>
    </row>
    <row r="1633" customFormat="false" ht="12" hidden="false" customHeight="false" outlineLevel="0" collapsed="false">
      <c r="A1633" s="91" t="n">
        <v>0.9</v>
      </c>
      <c r="B1633" s="92" t="n">
        <v>150000</v>
      </c>
      <c r="C1633" s="92" t="n">
        <v>200000</v>
      </c>
      <c r="E1633" s="64"/>
      <c r="H1633" s="64"/>
      <c r="I1633" s="91"/>
      <c r="J1633" s="92"/>
      <c r="K1633" s="92"/>
      <c r="L1633" s="97"/>
      <c r="M1633" s="91"/>
      <c r="N1633" s="92"/>
      <c r="O1633" s="92"/>
      <c r="S1633" s="91" t="n">
        <v>0.9</v>
      </c>
      <c r="T1633" s="79" t="n">
        <f aca="false">B1633*$AI$23/$AI$1612</f>
        <v>1766107.69230769</v>
      </c>
      <c r="U1633" s="125" t="n">
        <f aca="false">C1633*$AI$23/$AI$1612</f>
        <v>2354810.25641026</v>
      </c>
      <c r="W1633" s="64"/>
      <c r="Z1633" s="80"/>
      <c r="AA1633" s="91"/>
      <c r="AD1633" s="98"/>
      <c r="AE1633" s="91"/>
      <c r="AH1633" s="1" t="str">
        <f aca="false">IF(AC1631="But Not Over",Y1628,"")</f>
        <v/>
      </c>
      <c r="AI1633" s="81" t="str">
        <f aca="false">IF(AC1631="But Not Over",VLOOKUP(AH1633,'CPI Data'!$A$19:$N$117,14),"")</f>
        <v/>
      </c>
    </row>
    <row r="1634" customFormat="false" ht="12" hidden="false" customHeight="false" outlineLevel="0" collapsed="false">
      <c r="A1634" s="91" t="n">
        <v>0.91</v>
      </c>
      <c r="B1634" s="92" t="n">
        <v>200000</v>
      </c>
      <c r="C1634" s="95" t="s">
        <v>18</v>
      </c>
      <c r="E1634" s="64"/>
      <c r="H1634" s="64"/>
      <c r="I1634" s="91"/>
      <c r="J1634" s="92"/>
      <c r="K1634" s="92"/>
      <c r="L1634" s="97"/>
      <c r="M1634" s="91"/>
      <c r="N1634" s="92"/>
      <c r="O1634" s="92"/>
      <c r="S1634" s="91" t="n">
        <v>0.91</v>
      </c>
      <c r="T1634" s="79" t="n">
        <f aca="false">B1634*$AI$23/$AI$1612</f>
        <v>2354810.25641026</v>
      </c>
      <c r="U1634" s="79" t="s">
        <v>18</v>
      </c>
      <c r="W1634" s="64"/>
      <c r="Z1634" s="80"/>
      <c r="AA1634" s="91"/>
      <c r="AD1634" s="98"/>
      <c r="AE1634" s="91"/>
      <c r="AH1634" s="1" t="str">
        <f aca="false">IF(AC1632="But Not Over",Y1629,"")</f>
        <v/>
      </c>
      <c r="AI1634" s="81" t="str">
        <f aca="false">IF(AC1632="But Not Over",VLOOKUP(AH1634,'CPI Data'!$A$19:$N$117,14),"")</f>
        <v/>
      </c>
    </row>
    <row r="1635" customFormat="false" ht="24.75" hidden="false" customHeight="true" outlineLevel="0" collapsed="false">
      <c r="A1635" s="129" t="s">
        <v>58</v>
      </c>
      <c r="B1635" s="129"/>
      <c r="C1635" s="129"/>
      <c r="D1635" s="129"/>
      <c r="E1635" s="129"/>
      <c r="F1635" s="129"/>
      <c r="G1635" s="129"/>
      <c r="H1635" s="129"/>
      <c r="I1635" s="129"/>
      <c r="J1635" s="129"/>
      <c r="K1635" s="129"/>
      <c r="L1635" s="129"/>
      <c r="M1635" s="129"/>
      <c r="N1635" s="129"/>
      <c r="O1635" s="129"/>
      <c r="S1635" s="129" t="s">
        <v>58</v>
      </c>
      <c r="T1635" s="129"/>
      <c r="U1635" s="129"/>
      <c r="V1635" s="129"/>
      <c r="W1635" s="129"/>
      <c r="X1635" s="129"/>
      <c r="Y1635" s="129"/>
      <c r="Z1635" s="129"/>
      <c r="AA1635" s="129"/>
      <c r="AB1635" s="129"/>
      <c r="AC1635" s="129"/>
      <c r="AD1635" s="129"/>
      <c r="AE1635" s="129"/>
      <c r="AF1635" s="129"/>
      <c r="AG1635" s="129"/>
      <c r="AH1635" s="1" t="str">
        <f aca="false">IF(AC1633="But Not Over",Y1630,"")</f>
        <v/>
      </c>
      <c r="AI1635" s="81" t="str">
        <f aca="false">IF(AC1633="But Not Over",VLOOKUP(AH1635,'CPI Data'!$A$19:$N$117,14),"")</f>
        <v/>
      </c>
    </row>
    <row r="1636" customFormat="false" ht="12" hidden="false" customHeight="false" outlineLevel="0" collapsed="false">
      <c r="A1636" s="64"/>
      <c r="E1636" s="131"/>
      <c r="H1636" s="64"/>
      <c r="I1636" s="64"/>
      <c r="L1636" s="97"/>
      <c r="M1636" s="64"/>
      <c r="S1636" s="64"/>
      <c r="W1636" s="131"/>
      <c r="Z1636" s="80"/>
      <c r="AA1636" s="64"/>
      <c r="AD1636" s="98"/>
      <c r="AE1636" s="64"/>
      <c r="AH1636" s="1" t="str">
        <f aca="false">IF(AC1634="But Not Over",Y1631,"")</f>
        <v/>
      </c>
      <c r="AI1636" s="81" t="str">
        <f aca="false">IF(AC1634="But Not Over",VLOOKUP(AH1636,'CPI Data'!$A$19:$N$117,14),"")</f>
        <v/>
      </c>
    </row>
    <row r="1637" customFormat="false" ht="12.75" hidden="false" customHeight="false" outlineLevel="0" collapsed="false">
      <c r="A1637" s="64"/>
      <c r="B1637" s="74"/>
      <c r="C1637" s="43" t="s">
        <v>7</v>
      </c>
      <c r="E1637" s="64"/>
      <c r="F1637" s="64"/>
      <c r="G1637" s="75" t="n">
        <v>1945</v>
      </c>
      <c r="H1637" s="75"/>
      <c r="I1637" s="75"/>
      <c r="J1637" s="74"/>
      <c r="L1637" s="97"/>
      <c r="M1637" s="64"/>
      <c r="N1637" s="74"/>
      <c r="S1637" s="64"/>
      <c r="T1637" s="77"/>
      <c r="U1637" s="69" t="s">
        <v>21</v>
      </c>
      <c r="W1637" s="64"/>
      <c r="X1637" s="82"/>
      <c r="Y1637" s="75" t="n">
        <v>1945</v>
      </c>
      <c r="Z1637" s="75"/>
      <c r="AA1637" s="75"/>
      <c r="AB1637" s="46" t="str">
        <f aca="false">CONCATENATE("CPI: ",AI1642)</f>
        <v>CPI: 18</v>
      </c>
      <c r="AD1637" s="98"/>
      <c r="AE1637" s="64"/>
      <c r="AF1637" s="77"/>
      <c r="AH1637" s="1" t="str">
        <f aca="false">IF(AC1635="But Not Over",Y1632,"")</f>
        <v/>
      </c>
      <c r="AI1637" s="81" t="str">
        <f aca="false">IF(AC1635="But Not Over",VLOOKUP(AH1637,'CPI Data'!$A$19:$N$117,14),"")</f>
        <v/>
      </c>
    </row>
    <row r="1638" customFormat="false" ht="12" hidden="false" customHeight="false" outlineLevel="0" collapsed="false">
      <c r="A1638" s="49"/>
      <c r="B1638" s="49" t="s">
        <v>8</v>
      </c>
      <c r="C1638" s="50"/>
      <c r="D1638" s="50"/>
      <c r="E1638" s="49"/>
      <c r="F1638" s="49" t="s">
        <v>9</v>
      </c>
      <c r="G1638" s="50"/>
      <c r="H1638" s="49"/>
      <c r="I1638" s="49"/>
      <c r="J1638" s="49" t="s">
        <v>10</v>
      </c>
      <c r="K1638" s="48"/>
      <c r="L1638" s="48"/>
      <c r="M1638" s="48"/>
      <c r="N1638" s="49" t="s">
        <v>11</v>
      </c>
      <c r="O1638" s="50"/>
      <c r="S1638" s="49"/>
      <c r="T1638" s="51" t="s">
        <v>8</v>
      </c>
      <c r="U1638" s="99"/>
      <c r="V1638" s="53"/>
      <c r="W1638" s="49"/>
      <c r="X1638" s="51" t="s">
        <v>9</v>
      </c>
      <c r="Y1638" s="99"/>
      <c r="Z1638" s="54"/>
      <c r="AA1638" s="49"/>
      <c r="AB1638" s="51" t="s">
        <v>10</v>
      </c>
      <c r="AC1638" s="52"/>
      <c r="AD1638" s="55"/>
      <c r="AE1638" s="48"/>
      <c r="AF1638" s="51" t="s">
        <v>11</v>
      </c>
      <c r="AG1638" s="99"/>
      <c r="AH1638" s="1" t="str">
        <f aca="false">IF(AC1636="But Not Over",Y1633,"")</f>
        <v/>
      </c>
      <c r="AI1638" s="81" t="str">
        <f aca="false">IF(AC1636="But Not Over",VLOOKUP(AH1638,'CPI Data'!$A$19:$N$117,14),"")</f>
        <v/>
      </c>
    </row>
    <row r="1639" customFormat="false" ht="12" hidden="false" customHeight="false" outlineLevel="0" collapsed="false">
      <c r="A1639" s="56" t="s">
        <v>12</v>
      </c>
      <c r="B1639" s="57" t="s">
        <v>13</v>
      </c>
      <c r="C1639" s="57"/>
      <c r="D1639" s="100"/>
      <c r="E1639" s="56" t="s">
        <v>12</v>
      </c>
      <c r="F1639" s="57" t="s">
        <v>13</v>
      </c>
      <c r="G1639" s="57"/>
      <c r="H1639" s="100"/>
      <c r="I1639" s="56" t="s">
        <v>12</v>
      </c>
      <c r="J1639" s="57" t="s">
        <v>13</v>
      </c>
      <c r="K1639" s="57"/>
      <c r="L1639" s="106"/>
      <c r="M1639" s="56" t="s">
        <v>12</v>
      </c>
      <c r="N1639" s="57" t="s">
        <v>13</v>
      </c>
      <c r="O1639" s="57"/>
      <c r="S1639" s="56" t="s">
        <v>12</v>
      </c>
      <c r="T1639" s="58" t="s">
        <v>13</v>
      </c>
      <c r="U1639" s="58"/>
      <c r="V1639" s="101"/>
      <c r="W1639" s="56" t="s">
        <v>12</v>
      </c>
      <c r="X1639" s="58" t="s">
        <v>13</v>
      </c>
      <c r="Y1639" s="58"/>
      <c r="Z1639" s="101"/>
      <c r="AA1639" s="56" t="s">
        <v>12</v>
      </c>
      <c r="AB1639" s="58" t="s">
        <v>13</v>
      </c>
      <c r="AC1639" s="58"/>
      <c r="AD1639" s="107"/>
      <c r="AE1639" s="56" t="s">
        <v>12</v>
      </c>
      <c r="AF1639" s="58" t="s">
        <v>13</v>
      </c>
      <c r="AG1639" s="58"/>
      <c r="AH1639" s="1" t="str">
        <f aca="false">IF(AC1637="But Not Over",Y1634,"")</f>
        <v/>
      </c>
      <c r="AI1639" s="81" t="str">
        <f aca="false">IF(AC1637="But Not Over",VLOOKUP(AH1639,'CPI Data'!$A$19:$N$117,14),"")</f>
        <v/>
      </c>
    </row>
    <row r="1640" customFormat="false" ht="12" hidden="false" customHeight="false" outlineLevel="0" collapsed="false">
      <c r="A1640" s="59" t="s">
        <v>14</v>
      </c>
      <c r="B1640" s="60" t="s">
        <v>15</v>
      </c>
      <c r="C1640" s="60" t="s">
        <v>16</v>
      </c>
      <c r="D1640" s="100"/>
      <c r="E1640" s="59" t="s">
        <v>14</v>
      </c>
      <c r="F1640" s="60" t="s">
        <v>15</v>
      </c>
      <c r="G1640" s="60" t="s">
        <v>16</v>
      </c>
      <c r="H1640" s="100"/>
      <c r="I1640" s="59" t="s">
        <v>14</v>
      </c>
      <c r="J1640" s="60" t="s">
        <v>15</v>
      </c>
      <c r="K1640" s="60" t="s">
        <v>16</v>
      </c>
      <c r="L1640" s="106"/>
      <c r="M1640" s="59" t="s">
        <v>14</v>
      </c>
      <c r="N1640" s="60" t="s">
        <v>15</v>
      </c>
      <c r="O1640" s="60" t="s">
        <v>16</v>
      </c>
      <c r="S1640" s="59" t="s">
        <v>14</v>
      </c>
      <c r="T1640" s="61" t="s">
        <v>15</v>
      </c>
      <c r="U1640" s="61" t="s">
        <v>16</v>
      </c>
      <c r="V1640" s="101"/>
      <c r="W1640" s="59" t="s">
        <v>14</v>
      </c>
      <c r="X1640" s="61" t="s">
        <v>15</v>
      </c>
      <c r="Y1640" s="61" t="s">
        <v>16</v>
      </c>
      <c r="Z1640" s="101"/>
      <c r="AA1640" s="59" t="s">
        <v>14</v>
      </c>
      <c r="AB1640" s="61" t="s">
        <v>15</v>
      </c>
      <c r="AC1640" s="61" t="s">
        <v>16</v>
      </c>
      <c r="AD1640" s="107"/>
      <c r="AE1640" s="59" t="s">
        <v>14</v>
      </c>
      <c r="AF1640" s="61" t="s">
        <v>15</v>
      </c>
      <c r="AG1640" s="61" t="s">
        <v>16</v>
      </c>
      <c r="AH1640" s="1" t="str">
        <f aca="false">IF(AC1638="But Not Over",Y1635,"")</f>
        <v/>
      </c>
      <c r="AI1640" s="81" t="str">
        <f aca="false">IF(AC1638="But Not Over",VLOOKUP(AH1640,'CPI Data'!$A$19:$N$117,14),"")</f>
        <v/>
      </c>
    </row>
    <row r="1641" customFormat="false" ht="12" hidden="false" customHeight="false" outlineLevel="0" collapsed="false">
      <c r="A1641" s="91" t="n">
        <v>0.23</v>
      </c>
      <c r="B1641" s="95" t="n">
        <v>0</v>
      </c>
      <c r="C1641" s="95" t="n">
        <v>2000</v>
      </c>
      <c r="D1641" s="95"/>
      <c r="E1641" s="64"/>
      <c r="H1641" s="102"/>
      <c r="I1641" s="91"/>
      <c r="J1641" s="95"/>
      <c r="K1641" s="95"/>
      <c r="L1641" s="104"/>
      <c r="M1641" s="91"/>
      <c r="N1641" s="95"/>
      <c r="O1641" s="95"/>
      <c r="S1641" s="91" t="n">
        <v>0.23</v>
      </c>
      <c r="T1641" s="79" t="n">
        <f aca="false">B1641*$AI$23/$AI$1642</f>
        <v>0</v>
      </c>
      <c r="U1641" s="79" t="n">
        <f aca="false">C1641*$AI$23/$AI$1642</f>
        <v>25510.4444444444</v>
      </c>
      <c r="V1641" s="84"/>
      <c r="W1641" s="64"/>
      <c r="Z1641" s="80"/>
      <c r="AA1641" s="91"/>
      <c r="AB1641" s="79"/>
      <c r="AC1641" s="79"/>
      <c r="AD1641" s="105"/>
      <c r="AE1641" s="91"/>
      <c r="AF1641" s="79"/>
      <c r="AG1641" s="79"/>
      <c r="AH1641" s="1" t="str">
        <f aca="false">IF(AC1639="But Not Over",Y1636,"")</f>
        <v/>
      </c>
      <c r="AI1641" s="81" t="str">
        <f aca="false">IF(AC1639="But Not Over",VLOOKUP(AH1641,'CPI Data'!$A$19:$N$117,14),"")</f>
        <v/>
      </c>
    </row>
    <row r="1642" customFormat="false" ht="12" hidden="false" customHeight="false" outlineLevel="0" collapsed="false">
      <c r="A1642" s="91" t="n">
        <v>0.25</v>
      </c>
      <c r="B1642" s="95" t="n">
        <v>2000</v>
      </c>
      <c r="C1642" s="95" t="n">
        <v>4000</v>
      </c>
      <c r="D1642" s="95"/>
      <c r="E1642" s="64"/>
      <c r="F1642" s="74" t="s">
        <v>55</v>
      </c>
      <c r="H1642" s="102"/>
      <c r="I1642" s="64"/>
      <c r="J1642" s="74" t="s">
        <v>55</v>
      </c>
      <c r="L1642" s="104"/>
      <c r="M1642" s="64"/>
      <c r="N1642" s="74" t="s">
        <v>55</v>
      </c>
      <c r="S1642" s="91" t="n">
        <v>0.25</v>
      </c>
      <c r="T1642" s="79" t="n">
        <f aca="false">B1642*$AI$23/$AI$1642</f>
        <v>25510.4444444444</v>
      </c>
      <c r="U1642" s="79" t="n">
        <f aca="false">C1642*$AI$23/$AI$1642</f>
        <v>51020.8888888889</v>
      </c>
      <c r="V1642" s="84"/>
      <c r="W1642" s="64"/>
      <c r="X1642" s="77" t="s">
        <v>55</v>
      </c>
      <c r="Z1642" s="80"/>
      <c r="AA1642" s="64"/>
      <c r="AB1642" s="77" t="s">
        <v>55</v>
      </c>
      <c r="AD1642" s="105"/>
      <c r="AE1642" s="64"/>
      <c r="AF1642" s="77" t="s">
        <v>55</v>
      </c>
      <c r="AH1642" s="1" t="n">
        <f aca="false">IF(AC1640="But Not Over",Y1637,"")</f>
        <v>1945</v>
      </c>
      <c r="AI1642" s="81" t="n">
        <f aca="false">IF(AC1640="But Not Over",VLOOKUP(AH1642,'CPI Data'!$A$19:$N$117,14),"")</f>
        <v>18</v>
      </c>
    </row>
    <row r="1643" customFormat="false" ht="12" hidden="false" customHeight="false" outlineLevel="0" collapsed="false">
      <c r="A1643" s="91" t="n">
        <v>0.29</v>
      </c>
      <c r="B1643" s="95" t="n">
        <v>4000</v>
      </c>
      <c r="C1643" s="95" t="n">
        <v>6000</v>
      </c>
      <c r="D1643" s="95"/>
      <c r="E1643" s="64"/>
      <c r="F1643" s="74" t="s">
        <v>56</v>
      </c>
      <c r="H1643" s="102"/>
      <c r="I1643" s="64"/>
      <c r="J1643" s="74" t="s">
        <v>56</v>
      </c>
      <c r="L1643" s="104"/>
      <c r="M1643" s="64"/>
      <c r="N1643" s="74" t="s">
        <v>56</v>
      </c>
      <c r="S1643" s="91" t="n">
        <v>0.29</v>
      </c>
      <c r="T1643" s="79" t="n">
        <f aca="false">B1643*$AI$23/$AI$1642</f>
        <v>51020.8888888889</v>
      </c>
      <c r="U1643" s="79" t="n">
        <f aca="false">C1643*$AI$23/$AI$1642</f>
        <v>76531.3333333333</v>
      </c>
      <c r="V1643" s="84"/>
      <c r="W1643" s="64"/>
      <c r="X1643" s="77" t="s">
        <v>56</v>
      </c>
      <c r="Z1643" s="80"/>
      <c r="AA1643" s="64"/>
      <c r="AB1643" s="77" t="s">
        <v>56</v>
      </c>
      <c r="AD1643" s="105"/>
      <c r="AE1643" s="64"/>
      <c r="AF1643" s="77" t="s">
        <v>56</v>
      </c>
      <c r="AH1643" s="1" t="str">
        <f aca="false">IF(AC1641="But Not Over",Y1638,"")</f>
        <v/>
      </c>
      <c r="AI1643" s="81" t="str">
        <f aca="false">IF(AC1641="But Not Over",VLOOKUP(AH1643,'CPI Data'!$A$19:$N$117,14),"")</f>
        <v/>
      </c>
    </row>
    <row r="1644" customFormat="false" ht="12" hidden="false" customHeight="false" outlineLevel="0" collapsed="false">
      <c r="A1644" s="91" t="n">
        <v>0.33</v>
      </c>
      <c r="B1644" s="95" t="n">
        <v>6000</v>
      </c>
      <c r="C1644" s="95" t="n">
        <v>8000</v>
      </c>
      <c r="D1644" s="95"/>
      <c r="E1644" s="64"/>
      <c r="H1644" s="102"/>
      <c r="I1644" s="91"/>
      <c r="J1644" s="95"/>
      <c r="K1644" s="95"/>
      <c r="L1644" s="104"/>
      <c r="M1644" s="91"/>
      <c r="N1644" s="95"/>
      <c r="O1644" s="95"/>
      <c r="S1644" s="91" t="n">
        <v>0.33</v>
      </c>
      <c r="T1644" s="79" t="n">
        <f aca="false">B1644*$AI$23/$AI$1642</f>
        <v>76531.3333333333</v>
      </c>
      <c r="U1644" s="79" t="n">
        <f aca="false">C1644*$AI$23/$AI$1642</f>
        <v>102041.777777778</v>
      </c>
      <c r="V1644" s="84"/>
      <c r="W1644" s="64"/>
      <c r="Z1644" s="80"/>
      <c r="AA1644" s="91"/>
      <c r="AB1644" s="79"/>
      <c r="AC1644" s="79"/>
      <c r="AD1644" s="105"/>
      <c r="AE1644" s="91"/>
      <c r="AF1644" s="79"/>
      <c r="AG1644" s="79"/>
      <c r="AH1644" s="1" t="str">
        <f aca="false">IF(AC1642="But Not Over",Y1639,"")</f>
        <v/>
      </c>
      <c r="AI1644" s="81" t="str">
        <f aca="false">IF(AC1642="But Not Over",VLOOKUP(AH1644,'CPI Data'!$A$19:$N$117,14),"")</f>
        <v/>
      </c>
    </row>
    <row r="1645" customFormat="false" ht="12" hidden="false" customHeight="false" outlineLevel="0" collapsed="false">
      <c r="A1645" s="91" t="n">
        <v>0.37</v>
      </c>
      <c r="B1645" s="95" t="n">
        <v>8000</v>
      </c>
      <c r="C1645" s="95" t="n">
        <v>10000</v>
      </c>
      <c r="D1645" s="95"/>
      <c r="E1645" s="64"/>
      <c r="H1645" s="102"/>
      <c r="I1645" s="91"/>
      <c r="J1645" s="95"/>
      <c r="K1645" s="95"/>
      <c r="L1645" s="104"/>
      <c r="M1645" s="91"/>
      <c r="N1645" s="95"/>
      <c r="O1645" s="95"/>
      <c r="S1645" s="91" t="n">
        <v>0.37</v>
      </c>
      <c r="T1645" s="79" t="n">
        <f aca="false">B1645*$AI$23/$AI$1642</f>
        <v>102041.777777778</v>
      </c>
      <c r="U1645" s="79" t="n">
        <f aca="false">C1645*$AI$23/$AI$1642</f>
        <v>127552.222222222</v>
      </c>
      <c r="V1645" s="84"/>
      <c r="W1645" s="64"/>
      <c r="Z1645" s="80"/>
      <c r="AA1645" s="91"/>
      <c r="AB1645" s="79"/>
      <c r="AC1645" s="79"/>
      <c r="AD1645" s="105"/>
      <c r="AE1645" s="91"/>
      <c r="AF1645" s="79"/>
      <c r="AG1645" s="79"/>
      <c r="AH1645" s="1" t="str">
        <f aca="false">IF(AC1643="But Not Over",Y1640,"")</f>
        <v/>
      </c>
      <c r="AI1645" s="81" t="str">
        <f aca="false">IF(AC1643="But Not Over",VLOOKUP(AH1645,'CPI Data'!$A$19:$N$117,14),"")</f>
        <v/>
      </c>
    </row>
    <row r="1646" customFormat="false" ht="12" hidden="false" customHeight="false" outlineLevel="0" collapsed="false">
      <c r="A1646" s="91" t="n">
        <v>0.41</v>
      </c>
      <c r="B1646" s="95" t="n">
        <v>10000</v>
      </c>
      <c r="C1646" s="95" t="n">
        <v>12000</v>
      </c>
      <c r="D1646" s="95"/>
      <c r="E1646" s="64"/>
      <c r="H1646" s="102"/>
      <c r="I1646" s="91"/>
      <c r="J1646" s="95"/>
      <c r="K1646" s="95"/>
      <c r="L1646" s="104"/>
      <c r="M1646" s="91"/>
      <c r="N1646" s="95"/>
      <c r="O1646" s="95"/>
      <c r="S1646" s="91" t="n">
        <v>0.41</v>
      </c>
      <c r="T1646" s="79" t="n">
        <f aca="false">B1646*$AI$23/$AI$1642</f>
        <v>127552.222222222</v>
      </c>
      <c r="U1646" s="79" t="n">
        <f aca="false">C1646*$AI$23/$AI$1642</f>
        <v>153062.666666667</v>
      </c>
      <c r="V1646" s="84"/>
      <c r="W1646" s="64"/>
      <c r="Z1646" s="80"/>
      <c r="AA1646" s="91"/>
      <c r="AB1646" s="79"/>
      <c r="AC1646" s="79"/>
      <c r="AD1646" s="105"/>
      <c r="AE1646" s="91"/>
      <c r="AF1646" s="79"/>
      <c r="AG1646" s="79"/>
      <c r="AH1646" s="1" t="str">
        <f aca="false">IF(AC1644="But Not Over",Y1641,"")</f>
        <v/>
      </c>
      <c r="AI1646" s="81" t="str">
        <f aca="false">IF(AC1644="But Not Over",VLOOKUP(AH1646,'CPI Data'!$A$19:$N$117,14),"")</f>
        <v/>
      </c>
    </row>
    <row r="1647" customFormat="false" ht="12" hidden="false" customHeight="false" outlineLevel="0" collapsed="false">
      <c r="A1647" s="91" t="n">
        <v>0.46</v>
      </c>
      <c r="B1647" s="95" t="n">
        <v>12000</v>
      </c>
      <c r="C1647" s="95" t="n">
        <v>14000</v>
      </c>
      <c r="D1647" s="95"/>
      <c r="E1647" s="64"/>
      <c r="H1647" s="102"/>
      <c r="I1647" s="91"/>
      <c r="J1647" s="95"/>
      <c r="K1647" s="95"/>
      <c r="L1647" s="104"/>
      <c r="M1647" s="91"/>
      <c r="N1647" s="95"/>
      <c r="O1647" s="95"/>
      <c r="S1647" s="91" t="n">
        <v>0.46</v>
      </c>
      <c r="T1647" s="79" t="n">
        <f aca="false">B1647*$AI$23/$AI$1642</f>
        <v>153062.666666667</v>
      </c>
      <c r="U1647" s="79" t="n">
        <f aca="false">C1647*$AI$23/$AI$1642</f>
        <v>178573.111111111</v>
      </c>
      <c r="V1647" s="84"/>
      <c r="W1647" s="64"/>
      <c r="Z1647" s="80"/>
      <c r="AA1647" s="91"/>
      <c r="AB1647" s="79"/>
      <c r="AC1647" s="79"/>
      <c r="AD1647" s="105"/>
      <c r="AE1647" s="91"/>
      <c r="AF1647" s="79"/>
      <c r="AG1647" s="79"/>
      <c r="AH1647" s="1" t="str">
        <f aca="false">IF(AC1645="But Not Over",Y1642,"")</f>
        <v/>
      </c>
      <c r="AI1647" s="81" t="str">
        <f aca="false">IF(AC1645="But Not Over",VLOOKUP(AH1647,'CPI Data'!$A$19:$N$117,14),"")</f>
        <v/>
      </c>
    </row>
    <row r="1648" customFormat="false" ht="12" hidden="false" customHeight="false" outlineLevel="0" collapsed="false">
      <c r="A1648" s="91" t="n">
        <v>0.5</v>
      </c>
      <c r="B1648" s="95" t="n">
        <v>14000</v>
      </c>
      <c r="C1648" s="95" t="n">
        <v>16000</v>
      </c>
      <c r="D1648" s="95"/>
      <c r="E1648" s="64"/>
      <c r="H1648" s="102"/>
      <c r="I1648" s="91"/>
      <c r="J1648" s="95"/>
      <c r="K1648" s="95"/>
      <c r="L1648" s="104"/>
      <c r="M1648" s="91"/>
      <c r="N1648" s="95"/>
      <c r="O1648" s="95"/>
      <c r="S1648" s="91" t="n">
        <v>0.5</v>
      </c>
      <c r="T1648" s="79" t="n">
        <f aca="false">B1648*$AI$23/$AI$1642</f>
        <v>178573.111111111</v>
      </c>
      <c r="U1648" s="79" t="n">
        <f aca="false">C1648*$AI$23/$AI$1642</f>
        <v>204083.555555556</v>
      </c>
      <c r="V1648" s="84"/>
      <c r="W1648" s="64"/>
      <c r="Z1648" s="80"/>
      <c r="AA1648" s="91"/>
      <c r="AB1648" s="79"/>
      <c r="AC1648" s="79"/>
      <c r="AD1648" s="105"/>
      <c r="AE1648" s="91"/>
      <c r="AF1648" s="79"/>
      <c r="AG1648" s="79"/>
      <c r="AH1648" s="1" t="str">
        <f aca="false">IF(AC1646="But Not Over",Y1643,"")</f>
        <v/>
      </c>
      <c r="AI1648" s="81" t="str">
        <f aca="false">IF(AC1646="But Not Over",VLOOKUP(AH1648,'CPI Data'!$A$19:$N$117,14),"")</f>
        <v/>
      </c>
    </row>
    <row r="1649" customFormat="false" ht="12" hidden="false" customHeight="false" outlineLevel="0" collapsed="false">
      <c r="A1649" s="91" t="n">
        <v>0.53</v>
      </c>
      <c r="B1649" s="95" t="n">
        <v>16000</v>
      </c>
      <c r="C1649" s="95" t="n">
        <v>18000</v>
      </c>
      <c r="D1649" s="95"/>
      <c r="E1649" s="64"/>
      <c r="H1649" s="102"/>
      <c r="I1649" s="91"/>
      <c r="J1649" s="95"/>
      <c r="K1649" s="95"/>
      <c r="L1649" s="104"/>
      <c r="M1649" s="91"/>
      <c r="N1649" s="95"/>
      <c r="O1649" s="95"/>
      <c r="S1649" s="91" t="n">
        <v>0.53</v>
      </c>
      <c r="T1649" s="79" t="n">
        <f aca="false">B1649*$AI$23/$AI$1642</f>
        <v>204083.555555556</v>
      </c>
      <c r="U1649" s="79" t="n">
        <f aca="false">C1649*$AI$23/$AI$1642</f>
        <v>229594</v>
      </c>
      <c r="V1649" s="84"/>
      <c r="W1649" s="64"/>
      <c r="Z1649" s="80"/>
      <c r="AA1649" s="91"/>
      <c r="AB1649" s="79"/>
      <c r="AC1649" s="79"/>
      <c r="AD1649" s="105"/>
      <c r="AE1649" s="91"/>
      <c r="AF1649" s="79"/>
      <c r="AG1649" s="79"/>
      <c r="AH1649" s="1" t="str">
        <f aca="false">IF(AC1647="But Not Over",Y1644,"")</f>
        <v/>
      </c>
      <c r="AI1649" s="81" t="str">
        <f aca="false">IF(AC1647="But Not Over",VLOOKUP(AH1649,'CPI Data'!$A$19:$N$117,14),"")</f>
        <v/>
      </c>
    </row>
    <row r="1650" customFormat="false" ht="12" hidden="false" customHeight="false" outlineLevel="0" collapsed="false">
      <c r="A1650" s="91" t="n">
        <v>0.56</v>
      </c>
      <c r="B1650" s="95" t="n">
        <v>18000</v>
      </c>
      <c r="C1650" s="95" t="n">
        <v>20000</v>
      </c>
      <c r="D1650" s="95"/>
      <c r="E1650" s="64"/>
      <c r="H1650" s="102"/>
      <c r="I1650" s="91"/>
      <c r="J1650" s="95"/>
      <c r="K1650" s="95"/>
      <c r="L1650" s="104"/>
      <c r="M1650" s="91"/>
      <c r="N1650" s="95"/>
      <c r="O1650" s="95"/>
      <c r="S1650" s="91" t="n">
        <v>0.56</v>
      </c>
      <c r="T1650" s="79" t="n">
        <f aca="false">B1650*$AI$23/$AI$1642</f>
        <v>229594</v>
      </c>
      <c r="U1650" s="79" t="n">
        <f aca="false">C1650*$AI$23/$AI$1642</f>
        <v>255104.444444444</v>
      </c>
      <c r="V1650" s="84"/>
      <c r="W1650" s="64"/>
      <c r="Z1650" s="80"/>
      <c r="AA1650" s="91"/>
      <c r="AB1650" s="79"/>
      <c r="AC1650" s="79"/>
      <c r="AD1650" s="105"/>
      <c r="AE1650" s="91"/>
      <c r="AF1650" s="79"/>
      <c r="AG1650" s="79"/>
      <c r="AH1650" s="1" t="str">
        <f aca="false">IF(AC1648="But Not Over",Y1645,"")</f>
        <v/>
      </c>
      <c r="AI1650" s="81" t="str">
        <f aca="false">IF(AC1648="But Not Over",VLOOKUP(AH1650,'CPI Data'!$A$19:$N$117,14),"")</f>
        <v/>
      </c>
    </row>
    <row r="1651" customFormat="false" ht="12" hidden="false" customHeight="false" outlineLevel="0" collapsed="false">
      <c r="A1651" s="91" t="n">
        <v>0.59</v>
      </c>
      <c r="B1651" s="95" t="n">
        <v>20000</v>
      </c>
      <c r="C1651" s="95" t="n">
        <v>22000</v>
      </c>
      <c r="D1651" s="95"/>
      <c r="E1651" s="64"/>
      <c r="H1651" s="102"/>
      <c r="I1651" s="91"/>
      <c r="J1651" s="95"/>
      <c r="K1651" s="95"/>
      <c r="L1651" s="104"/>
      <c r="M1651" s="91"/>
      <c r="N1651" s="95"/>
      <c r="O1651" s="95"/>
      <c r="S1651" s="91" t="n">
        <v>0.59</v>
      </c>
      <c r="T1651" s="79" t="n">
        <f aca="false">B1651*$AI$23/$AI$1642</f>
        <v>255104.444444444</v>
      </c>
      <c r="U1651" s="79" t="n">
        <f aca="false">C1651*$AI$23/$AI$1642</f>
        <v>280614.888888889</v>
      </c>
      <c r="V1651" s="84"/>
      <c r="W1651" s="64"/>
      <c r="Z1651" s="80"/>
      <c r="AA1651" s="91"/>
      <c r="AB1651" s="79"/>
      <c r="AC1651" s="79"/>
      <c r="AD1651" s="105"/>
      <c r="AE1651" s="91"/>
      <c r="AF1651" s="79"/>
      <c r="AG1651" s="79"/>
      <c r="AH1651" s="1" t="str">
        <f aca="false">IF(AC1649="But Not Over",Y1646,"")</f>
        <v/>
      </c>
      <c r="AI1651" s="81" t="str">
        <f aca="false">IF(AC1649="But Not Over",VLOOKUP(AH1651,'CPI Data'!$A$19:$N$117,14),"")</f>
        <v/>
      </c>
    </row>
    <row r="1652" customFormat="false" ht="12" hidden="false" customHeight="false" outlineLevel="0" collapsed="false">
      <c r="A1652" s="91" t="n">
        <v>0.62</v>
      </c>
      <c r="B1652" s="95" t="n">
        <v>22000</v>
      </c>
      <c r="C1652" s="95" t="n">
        <v>26000</v>
      </c>
      <c r="D1652" s="95"/>
      <c r="E1652" s="64"/>
      <c r="H1652" s="102"/>
      <c r="I1652" s="91"/>
      <c r="J1652" s="95"/>
      <c r="K1652" s="95"/>
      <c r="L1652" s="104"/>
      <c r="M1652" s="91"/>
      <c r="N1652" s="95"/>
      <c r="O1652" s="95"/>
      <c r="S1652" s="91" t="n">
        <v>0.62</v>
      </c>
      <c r="T1652" s="79" t="n">
        <f aca="false">B1652*$AI$23/$AI$1642</f>
        <v>280614.888888889</v>
      </c>
      <c r="U1652" s="79" t="n">
        <f aca="false">C1652*$AI$23/$AI$1642</f>
        <v>331635.777777778</v>
      </c>
      <c r="V1652" s="84"/>
      <c r="W1652" s="64"/>
      <c r="Z1652" s="80"/>
      <c r="AA1652" s="91"/>
      <c r="AB1652" s="79"/>
      <c r="AC1652" s="79"/>
      <c r="AD1652" s="105"/>
      <c r="AE1652" s="91"/>
      <c r="AF1652" s="79"/>
      <c r="AG1652" s="79"/>
      <c r="AH1652" s="1" t="str">
        <f aca="false">IF(AC1650="But Not Over",Y1647,"")</f>
        <v/>
      </c>
      <c r="AI1652" s="81" t="str">
        <f aca="false">IF(AC1650="But Not Over",VLOOKUP(AH1652,'CPI Data'!$A$19:$N$117,14),"")</f>
        <v/>
      </c>
    </row>
    <row r="1653" customFormat="false" ht="12" hidden="false" customHeight="false" outlineLevel="0" collapsed="false">
      <c r="A1653" s="91" t="n">
        <v>0.65</v>
      </c>
      <c r="B1653" s="95" t="n">
        <v>26000</v>
      </c>
      <c r="C1653" s="92" t="n">
        <v>32000</v>
      </c>
      <c r="D1653" s="92"/>
      <c r="E1653" s="64"/>
      <c r="H1653" s="102"/>
      <c r="I1653" s="91"/>
      <c r="J1653" s="95"/>
      <c r="K1653" s="92"/>
      <c r="L1653" s="103"/>
      <c r="M1653" s="91"/>
      <c r="N1653" s="95"/>
      <c r="O1653" s="92"/>
      <c r="S1653" s="91" t="n">
        <v>0.65</v>
      </c>
      <c r="T1653" s="79" t="n">
        <f aca="false">B1653*$AI$23/$AI$1642</f>
        <v>331635.777777778</v>
      </c>
      <c r="U1653" s="79" t="n">
        <f aca="false">C1653*$AI$23/$AI$1642</f>
        <v>408167.111111111</v>
      </c>
      <c r="W1653" s="64"/>
      <c r="Z1653" s="80"/>
      <c r="AA1653" s="91"/>
      <c r="AB1653" s="79"/>
      <c r="AD1653" s="98"/>
      <c r="AE1653" s="91"/>
      <c r="AF1653" s="79"/>
      <c r="AH1653" s="1" t="str">
        <f aca="false">IF(AC1651="But Not Over",Y1648,"")</f>
        <v/>
      </c>
      <c r="AI1653" s="81" t="str">
        <f aca="false">IF(AC1651="But Not Over",VLOOKUP(AH1653,'CPI Data'!$A$19:$N$117,14),"")</f>
        <v/>
      </c>
    </row>
    <row r="1654" customFormat="false" ht="12" hidden="false" customHeight="false" outlineLevel="0" collapsed="false">
      <c r="A1654" s="91" t="n">
        <v>0.68</v>
      </c>
      <c r="B1654" s="92" t="n">
        <v>32000</v>
      </c>
      <c r="C1654" s="92" t="n">
        <v>38000</v>
      </c>
      <c r="D1654" s="92"/>
      <c r="E1654" s="64"/>
      <c r="H1654" s="102"/>
      <c r="I1654" s="91"/>
      <c r="J1654" s="92"/>
      <c r="K1654" s="92"/>
      <c r="L1654" s="103"/>
      <c r="M1654" s="91"/>
      <c r="N1654" s="92"/>
      <c r="O1654" s="92"/>
      <c r="S1654" s="91" t="n">
        <v>0.68</v>
      </c>
      <c r="T1654" s="79" t="n">
        <f aca="false">B1654*$AI$23/$AI$1642</f>
        <v>408167.111111111</v>
      </c>
      <c r="U1654" s="79" t="n">
        <f aca="false">C1654*$AI$23/$AI$1642</f>
        <v>484698.444444445</v>
      </c>
      <c r="W1654" s="64"/>
      <c r="Z1654" s="80"/>
      <c r="AA1654" s="91"/>
      <c r="AD1654" s="98"/>
      <c r="AE1654" s="91"/>
      <c r="AH1654" s="1" t="str">
        <f aca="false">IF(AC1652="But Not Over",Y1649,"")</f>
        <v/>
      </c>
      <c r="AI1654" s="81" t="str">
        <f aca="false">IF(AC1652="But Not Over",VLOOKUP(AH1654,'CPI Data'!$A$19:$N$117,14),"")</f>
        <v/>
      </c>
    </row>
    <row r="1655" customFormat="false" ht="12" hidden="false" customHeight="false" outlineLevel="0" collapsed="false">
      <c r="A1655" s="91" t="n">
        <v>0.72</v>
      </c>
      <c r="B1655" s="92" t="n">
        <v>38000</v>
      </c>
      <c r="C1655" s="92" t="n">
        <v>44000</v>
      </c>
      <c r="D1655" s="92"/>
      <c r="E1655" s="64"/>
      <c r="H1655" s="102"/>
      <c r="I1655" s="91"/>
      <c r="J1655" s="92"/>
      <c r="K1655" s="92"/>
      <c r="L1655" s="103"/>
      <c r="M1655" s="91"/>
      <c r="N1655" s="92"/>
      <c r="O1655" s="92"/>
      <c r="S1655" s="91" t="n">
        <v>0.72</v>
      </c>
      <c r="T1655" s="79" t="n">
        <f aca="false">B1655*$AI$23/$AI$1642</f>
        <v>484698.444444445</v>
      </c>
      <c r="U1655" s="79" t="n">
        <f aca="false">C1655*$AI$23/$AI$1642</f>
        <v>561229.777777778</v>
      </c>
      <c r="W1655" s="64"/>
      <c r="Z1655" s="80"/>
      <c r="AA1655" s="91"/>
      <c r="AD1655" s="98"/>
      <c r="AE1655" s="91"/>
      <c r="AH1655" s="1" t="str">
        <f aca="false">IF(AC1653="But Not Over",Y1650,"")</f>
        <v/>
      </c>
      <c r="AI1655" s="81" t="str">
        <f aca="false">IF(AC1653="But Not Over",VLOOKUP(AH1655,'CPI Data'!$A$19:$N$117,14),"")</f>
        <v/>
      </c>
    </row>
    <row r="1656" customFormat="false" ht="12" hidden="false" customHeight="false" outlineLevel="0" collapsed="false">
      <c r="A1656" s="91" t="n">
        <v>0.75</v>
      </c>
      <c r="B1656" s="92" t="n">
        <v>44000</v>
      </c>
      <c r="C1656" s="92" t="n">
        <v>50000</v>
      </c>
      <c r="D1656" s="95"/>
      <c r="E1656" s="64"/>
      <c r="H1656" s="102"/>
      <c r="I1656" s="91"/>
      <c r="J1656" s="92"/>
      <c r="K1656" s="92"/>
      <c r="L1656" s="104"/>
      <c r="M1656" s="91"/>
      <c r="N1656" s="92"/>
      <c r="O1656" s="92"/>
      <c r="S1656" s="91" t="n">
        <v>0.75</v>
      </c>
      <c r="T1656" s="79" t="n">
        <f aca="false">B1656*$AI$23/$AI$1642</f>
        <v>561229.777777778</v>
      </c>
      <c r="U1656" s="79" t="n">
        <f aca="false">C1656*$AI$23/$AI$1642</f>
        <v>637761.111111111</v>
      </c>
      <c r="V1656" s="84"/>
      <c r="W1656" s="64"/>
      <c r="Z1656" s="80"/>
      <c r="AA1656" s="91"/>
      <c r="AD1656" s="105"/>
      <c r="AE1656" s="91"/>
      <c r="AH1656" s="1" t="str">
        <f aca="false">IF(AC1654="But Not Over",Y1651,"")</f>
        <v/>
      </c>
      <c r="AI1656" s="81" t="str">
        <f aca="false">IF(AC1654="But Not Over",VLOOKUP(AH1656,'CPI Data'!$A$19:$N$117,14),"")</f>
        <v/>
      </c>
    </row>
    <row r="1657" customFormat="false" ht="12" hidden="false" customHeight="false" outlineLevel="0" collapsed="false">
      <c r="A1657" s="91" t="n">
        <v>0.78</v>
      </c>
      <c r="B1657" s="92" t="n">
        <v>50000</v>
      </c>
      <c r="C1657" s="92" t="n">
        <v>60000</v>
      </c>
      <c r="E1657" s="64"/>
      <c r="H1657" s="64"/>
      <c r="I1657" s="91"/>
      <c r="J1657" s="92"/>
      <c r="K1657" s="92"/>
      <c r="L1657" s="97"/>
      <c r="M1657" s="91"/>
      <c r="N1657" s="92"/>
      <c r="O1657" s="92"/>
      <c r="S1657" s="91" t="n">
        <v>0.78</v>
      </c>
      <c r="T1657" s="79" t="n">
        <f aca="false">B1657*$AI$23/$AI$1642</f>
        <v>637761.111111111</v>
      </c>
      <c r="U1657" s="79" t="n">
        <f aca="false">C1657*$AI$23/$AI$1642</f>
        <v>765313.333333333</v>
      </c>
      <c r="W1657" s="64"/>
      <c r="Z1657" s="80"/>
      <c r="AA1657" s="91"/>
      <c r="AD1657" s="98"/>
      <c r="AE1657" s="91"/>
      <c r="AH1657" s="1" t="str">
        <f aca="false">IF(AC1655="But Not Over",Y1652,"")</f>
        <v/>
      </c>
      <c r="AI1657" s="81" t="str">
        <f aca="false">IF(AC1655="But Not Over",VLOOKUP(AH1657,'CPI Data'!$A$19:$N$117,14),"")</f>
        <v/>
      </c>
    </row>
    <row r="1658" customFormat="false" ht="12" hidden="false" customHeight="false" outlineLevel="0" collapsed="false">
      <c r="A1658" s="91" t="n">
        <v>0.81</v>
      </c>
      <c r="B1658" s="92" t="n">
        <v>60000</v>
      </c>
      <c r="C1658" s="92" t="n">
        <v>70000</v>
      </c>
      <c r="E1658" s="64"/>
      <c r="H1658" s="64"/>
      <c r="I1658" s="91"/>
      <c r="J1658" s="92"/>
      <c r="K1658" s="92"/>
      <c r="L1658" s="97"/>
      <c r="M1658" s="91"/>
      <c r="N1658" s="92"/>
      <c r="O1658" s="92"/>
      <c r="S1658" s="91" t="n">
        <v>0.81</v>
      </c>
      <c r="T1658" s="79" t="n">
        <f aca="false">B1658*$AI$23/$AI$1642</f>
        <v>765313.333333333</v>
      </c>
      <c r="U1658" s="79" t="n">
        <f aca="false">C1658*$AI$23/$AI$1642</f>
        <v>892865.555555555</v>
      </c>
      <c r="W1658" s="64"/>
      <c r="Z1658" s="80"/>
      <c r="AA1658" s="91"/>
      <c r="AD1658" s="98"/>
      <c r="AE1658" s="91"/>
      <c r="AH1658" s="1" t="str">
        <f aca="false">IF(AC1656="But Not Over",Y1653,"")</f>
        <v/>
      </c>
      <c r="AI1658" s="81" t="str">
        <f aca="false">IF(AC1656="But Not Over",VLOOKUP(AH1658,'CPI Data'!$A$19:$N$117,14),"")</f>
        <v/>
      </c>
    </row>
    <row r="1659" customFormat="false" ht="12" hidden="false" customHeight="false" outlineLevel="0" collapsed="false">
      <c r="A1659" s="91" t="n">
        <v>0.84</v>
      </c>
      <c r="B1659" s="92" t="n">
        <v>70000</v>
      </c>
      <c r="C1659" s="92" t="n">
        <v>80000</v>
      </c>
      <c r="E1659" s="64"/>
      <c r="H1659" s="64"/>
      <c r="I1659" s="91"/>
      <c r="J1659" s="92"/>
      <c r="K1659" s="92"/>
      <c r="L1659" s="97"/>
      <c r="M1659" s="91"/>
      <c r="N1659" s="92"/>
      <c r="O1659" s="92"/>
      <c r="S1659" s="91" t="n">
        <v>0.84</v>
      </c>
      <c r="T1659" s="79" t="n">
        <f aca="false">B1659*$AI$23/$AI$1642</f>
        <v>892865.555555555</v>
      </c>
      <c r="U1659" s="125" t="n">
        <f aca="false">C1659*$AI$23/$AI$1642</f>
        <v>1020417.77777778</v>
      </c>
      <c r="W1659" s="64"/>
      <c r="Z1659" s="80"/>
      <c r="AA1659" s="91"/>
      <c r="AD1659" s="98"/>
      <c r="AE1659" s="91"/>
      <c r="AH1659" s="1" t="str">
        <f aca="false">IF(AC1657="But Not Over",Y1654,"")</f>
        <v/>
      </c>
      <c r="AI1659" s="81" t="str">
        <f aca="false">IF(AC1657="But Not Over",VLOOKUP(AH1659,'CPI Data'!$A$19:$N$117,14),"")</f>
        <v/>
      </c>
    </row>
    <row r="1660" customFormat="false" ht="12" hidden="false" customHeight="false" outlineLevel="0" collapsed="false">
      <c r="A1660" s="91" t="n">
        <v>0.87</v>
      </c>
      <c r="B1660" s="92" t="n">
        <v>80000</v>
      </c>
      <c r="C1660" s="92" t="n">
        <v>90000</v>
      </c>
      <c r="E1660" s="64"/>
      <c r="H1660" s="64"/>
      <c r="I1660" s="91"/>
      <c r="J1660" s="92"/>
      <c r="K1660" s="92"/>
      <c r="L1660" s="97"/>
      <c r="M1660" s="91"/>
      <c r="N1660" s="92"/>
      <c r="O1660" s="92"/>
      <c r="S1660" s="91" t="n">
        <v>0.87</v>
      </c>
      <c r="T1660" s="79" t="n">
        <f aca="false">B1660*$AI$23/$AI$1642</f>
        <v>1020417.77777778</v>
      </c>
      <c r="U1660" s="125" t="n">
        <f aca="false">C1660*$AI$23/$AI$1642</f>
        <v>1147970</v>
      </c>
      <c r="W1660" s="64"/>
      <c r="Z1660" s="80"/>
      <c r="AA1660" s="91"/>
      <c r="AD1660" s="98"/>
      <c r="AE1660" s="91"/>
      <c r="AH1660" s="1" t="str">
        <f aca="false">IF(AC1658="But Not Over",Y1655,"")</f>
        <v/>
      </c>
      <c r="AI1660" s="81" t="str">
        <f aca="false">IF(AC1658="But Not Over",VLOOKUP(AH1660,'CPI Data'!$A$19:$N$117,14),"")</f>
        <v/>
      </c>
    </row>
    <row r="1661" customFormat="false" ht="12" hidden="false" customHeight="false" outlineLevel="0" collapsed="false">
      <c r="A1661" s="91" t="n">
        <v>0.9</v>
      </c>
      <c r="B1661" s="92" t="n">
        <v>90000</v>
      </c>
      <c r="C1661" s="92" t="n">
        <v>100000</v>
      </c>
      <c r="E1661" s="64"/>
      <c r="H1661" s="64"/>
      <c r="I1661" s="91"/>
      <c r="J1661" s="92"/>
      <c r="K1661" s="92"/>
      <c r="L1661" s="97"/>
      <c r="M1661" s="91"/>
      <c r="N1661" s="92"/>
      <c r="O1661" s="92"/>
      <c r="S1661" s="91" t="n">
        <v>0.9</v>
      </c>
      <c r="T1661" s="79" t="n">
        <f aca="false">B1661*$AI$23/$AI$1642</f>
        <v>1147970</v>
      </c>
      <c r="U1661" s="125" t="n">
        <f aca="false">C1661*$AI$23/$AI$1642</f>
        <v>1275522.22222222</v>
      </c>
      <c r="W1661" s="64"/>
      <c r="Z1661" s="80"/>
      <c r="AA1661" s="91"/>
      <c r="AD1661" s="98"/>
      <c r="AE1661" s="91"/>
      <c r="AH1661" s="1" t="str">
        <f aca="false">IF(AC1659="But Not Over",Y1656,"")</f>
        <v/>
      </c>
      <c r="AI1661" s="81" t="str">
        <f aca="false">IF(AC1659="But Not Over",VLOOKUP(AH1661,'CPI Data'!$A$19:$N$117,14),"")</f>
        <v/>
      </c>
    </row>
    <row r="1662" customFormat="false" ht="12" hidden="false" customHeight="false" outlineLevel="0" collapsed="false">
      <c r="A1662" s="91" t="n">
        <v>0.92</v>
      </c>
      <c r="B1662" s="92" t="n">
        <v>100000</v>
      </c>
      <c r="C1662" s="92" t="n">
        <v>150000</v>
      </c>
      <c r="E1662" s="64"/>
      <c r="H1662" s="64"/>
      <c r="I1662" s="91"/>
      <c r="J1662" s="92"/>
      <c r="K1662" s="92"/>
      <c r="L1662" s="97"/>
      <c r="M1662" s="91"/>
      <c r="N1662" s="92"/>
      <c r="O1662" s="92"/>
      <c r="S1662" s="91" t="n">
        <v>0.92</v>
      </c>
      <c r="T1662" s="79" t="n">
        <f aca="false">B1662*$AI$23/$AI$1642</f>
        <v>1275522.22222222</v>
      </c>
      <c r="U1662" s="125" t="n">
        <f aca="false">C1662*$AI$23/$AI$1642</f>
        <v>1913283.33333333</v>
      </c>
      <c r="W1662" s="64"/>
      <c r="Z1662" s="80"/>
      <c r="AA1662" s="91"/>
      <c r="AD1662" s="98"/>
      <c r="AE1662" s="91"/>
      <c r="AH1662" s="1" t="str">
        <f aca="false">IF(AC1660="But Not Over",Y1657,"")</f>
        <v/>
      </c>
      <c r="AI1662" s="81" t="str">
        <f aca="false">IF(AC1660="But Not Over",VLOOKUP(AH1662,'CPI Data'!$A$19:$N$117,14),"")</f>
        <v/>
      </c>
    </row>
    <row r="1663" customFormat="false" ht="12" hidden="false" customHeight="false" outlineLevel="0" collapsed="false">
      <c r="A1663" s="91" t="n">
        <v>0.93</v>
      </c>
      <c r="B1663" s="92" t="n">
        <v>150000</v>
      </c>
      <c r="C1663" s="92" t="n">
        <v>200000</v>
      </c>
      <c r="E1663" s="64"/>
      <c r="H1663" s="64"/>
      <c r="I1663" s="91"/>
      <c r="J1663" s="92"/>
      <c r="K1663" s="92"/>
      <c r="L1663" s="97"/>
      <c r="M1663" s="91"/>
      <c r="N1663" s="92"/>
      <c r="O1663" s="92"/>
      <c r="S1663" s="91" t="n">
        <v>0.93</v>
      </c>
      <c r="T1663" s="79" t="n">
        <f aca="false">B1663*$AI$23/$AI$1642</f>
        <v>1913283.33333333</v>
      </c>
      <c r="U1663" s="125" t="n">
        <f aca="false">C1663*$AI$23/$AI$1642</f>
        <v>2551044.44444444</v>
      </c>
      <c r="W1663" s="64"/>
      <c r="Z1663" s="80"/>
      <c r="AA1663" s="91"/>
      <c r="AD1663" s="98"/>
      <c r="AE1663" s="91"/>
      <c r="AH1663" s="1" t="str">
        <f aca="false">IF(AC1661="But Not Over",Y1658,"")</f>
        <v/>
      </c>
      <c r="AI1663" s="81" t="str">
        <f aca="false">IF(AC1661="But Not Over",VLOOKUP(AH1663,'CPI Data'!$A$19:$N$117,14),"")</f>
        <v/>
      </c>
    </row>
    <row r="1664" customFormat="false" ht="12" hidden="false" customHeight="false" outlineLevel="0" collapsed="false">
      <c r="A1664" s="91" t="n">
        <v>0.94</v>
      </c>
      <c r="B1664" s="92" t="n">
        <v>200000</v>
      </c>
      <c r="C1664" s="95" t="s">
        <v>18</v>
      </c>
      <c r="E1664" s="64"/>
      <c r="H1664" s="64"/>
      <c r="I1664" s="91"/>
      <c r="J1664" s="92"/>
      <c r="K1664" s="92"/>
      <c r="L1664" s="97"/>
      <c r="M1664" s="91"/>
      <c r="N1664" s="92"/>
      <c r="O1664" s="92"/>
      <c r="S1664" s="91" t="n">
        <v>0.94</v>
      </c>
      <c r="T1664" s="79" t="n">
        <f aca="false">B1664*$AI$23/$AI$1642</f>
        <v>2551044.44444444</v>
      </c>
      <c r="U1664" s="125" t="s">
        <v>18</v>
      </c>
      <c r="W1664" s="64"/>
      <c r="Z1664" s="80"/>
      <c r="AA1664" s="91"/>
      <c r="AD1664" s="98"/>
      <c r="AE1664" s="91"/>
      <c r="AH1664" s="1" t="str">
        <f aca="false">IF(AC1662="But Not Over",Y1659,"")</f>
        <v/>
      </c>
      <c r="AI1664" s="81" t="str">
        <f aca="false">IF(AC1662="But Not Over",VLOOKUP(AH1664,'CPI Data'!$A$19:$N$117,14),"")</f>
        <v/>
      </c>
    </row>
    <row r="1665" customFormat="false" ht="24.75" hidden="false" customHeight="true" outlineLevel="0" collapsed="false">
      <c r="A1665" s="129" t="s">
        <v>59</v>
      </c>
      <c r="B1665" s="129"/>
      <c r="C1665" s="129"/>
      <c r="D1665" s="129"/>
      <c r="E1665" s="129"/>
      <c r="F1665" s="129"/>
      <c r="G1665" s="129"/>
      <c r="H1665" s="129"/>
      <c r="I1665" s="129"/>
      <c r="J1665" s="129"/>
      <c r="K1665" s="129"/>
      <c r="L1665" s="129"/>
      <c r="M1665" s="129"/>
      <c r="N1665" s="129"/>
      <c r="O1665" s="129"/>
      <c r="S1665" s="129" t="s">
        <v>59</v>
      </c>
      <c r="T1665" s="129"/>
      <c r="U1665" s="129"/>
      <c r="V1665" s="129"/>
      <c r="W1665" s="129"/>
      <c r="X1665" s="129"/>
      <c r="Y1665" s="129"/>
      <c r="Z1665" s="129"/>
      <c r="AA1665" s="129"/>
      <c r="AB1665" s="129"/>
      <c r="AC1665" s="129"/>
      <c r="AD1665" s="129"/>
      <c r="AE1665" s="129"/>
      <c r="AF1665" s="129"/>
      <c r="AG1665" s="129"/>
      <c r="AH1665" s="1" t="str">
        <f aca="false">IF(AC1663="But Not Over",Y1660,"")</f>
        <v/>
      </c>
      <c r="AI1665" s="81" t="str">
        <f aca="false">IF(AC1663="But Not Over",VLOOKUP(AH1665,'CPI Data'!$A$19:$N$117,14),"")</f>
        <v/>
      </c>
    </row>
    <row r="1666" customFormat="false" ht="12" hidden="false" customHeight="false" outlineLevel="0" collapsed="false">
      <c r="A1666" s="64"/>
      <c r="E1666" s="131"/>
      <c r="H1666" s="64"/>
      <c r="I1666" s="64"/>
      <c r="L1666" s="97"/>
      <c r="M1666" s="64"/>
      <c r="S1666" s="64"/>
      <c r="W1666" s="131"/>
      <c r="Z1666" s="80"/>
      <c r="AA1666" s="64"/>
      <c r="AD1666" s="98"/>
      <c r="AE1666" s="64"/>
      <c r="AH1666" s="1" t="str">
        <f aca="false">IF(AC1664="But Not Over",Y1661,"")</f>
        <v/>
      </c>
      <c r="AI1666" s="81" t="str">
        <f aca="false">IF(AC1664="But Not Over",VLOOKUP(AH1666,'CPI Data'!$A$19:$N$117,14),"")</f>
        <v/>
      </c>
    </row>
    <row r="1667" customFormat="false" ht="12.75" hidden="false" customHeight="false" outlineLevel="0" collapsed="false">
      <c r="A1667" s="64"/>
      <c r="B1667" s="74"/>
      <c r="C1667" s="43" t="s">
        <v>7</v>
      </c>
      <c r="E1667" s="64"/>
      <c r="F1667" s="74"/>
      <c r="G1667" s="75" t="n">
        <v>1944</v>
      </c>
      <c r="H1667" s="75"/>
      <c r="I1667" s="75"/>
      <c r="L1667" s="97"/>
      <c r="M1667" s="64"/>
      <c r="N1667" s="74"/>
      <c r="S1667" s="64"/>
      <c r="T1667" s="77"/>
      <c r="U1667" s="69" t="s">
        <v>21</v>
      </c>
      <c r="W1667" s="64"/>
      <c r="X1667" s="77"/>
      <c r="Y1667" s="75" t="n">
        <v>1944</v>
      </c>
      <c r="Z1667" s="75"/>
      <c r="AA1667" s="75"/>
      <c r="AB1667" s="46" t="str">
        <f aca="false">CONCATENATE("CPI: ",AI1672)</f>
        <v>CPI: 17.6</v>
      </c>
      <c r="AD1667" s="98"/>
      <c r="AE1667" s="64"/>
      <c r="AF1667" s="77"/>
      <c r="AH1667" s="1" t="str">
        <f aca="false">IF(AC1665="But Not Over",Y1662,"")</f>
        <v/>
      </c>
      <c r="AI1667" s="81" t="str">
        <f aca="false">IF(AC1665="But Not Over",VLOOKUP(AH1667,'CPI Data'!$A$19:$N$117,14),"")</f>
        <v/>
      </c>
    </row>
    <row r="1668" customFormat="false" ht="12" hidden="false" customHeight="false" outlineLevel="0" collapsed="false">
      <c r="A1668" s="49"/>
      <c r="B1668" s="49" t="s">
        <v>8</v>
      </c>
      <c r="C1668" s="50"/>
      <c r="D1668" s="50"/>
      <c r="E1668" s="49"/>
      <c r="F1668" s="49" t="s">
        <v>9</v>
      </c>
      <c r="G1668" s="50"/>
      <c r="H1668" s="49"/>
      <c r="I1668" s="49"/>
      <c r="J1668" s="49" t="s">
        <v>10</v>
      </c>
      <c r="K1668" s="48"/>
      <c r="L1668" s="48"/>
      <c r="M1668" s="48"/>
      <c r="N1668" s="49" t="s">
        <v>11</v>
      </c>
      <c r="O1668" s="50"/>
      <c r="S1668" s="49"/>
      <c r="T1668" s="51" t="s">
        <v>8</v>
      </c>
      <c r="U1668" s="99"/>
      <c r="V1668" s="53"/>
      <c r="W1668" s="49"/>
      <c r="X1668" s="51" t="s">
        <v>9</v>
      </c>
      <c r="Y1668" s="99"/>
      <c r="Z1668" s="54"/>
      <c r="AA1668" s="49"/>
      <c r="AB1668" s="51" t="s">
        <v>10</v>
      </c>
      <c r="AC1668" s="52"/>
      <c r="AD1668" s="55"/>
      <c r="AE1668" s="48"/>
      <c r="AF1668" s="51" t="s">
        <v>11</v>
      </c>
      <c r="AG1668" s="99"/>
      <c r="AH1668" s="1" t="str">
        <f aca="false">IF(AC1666="But Not Over",Y1663,"")</f>
        <v/>
      </c>
      <c r="AI1668" s="81" t="str">
        <f aca="false">IF(AC1666="But Not Over",VLOOKUP(AH1668,'CPI Data'!$A$19:$N$117,14),"")</f>
        <v/>
      </c>
    </row>
    <row r="1669" customFormat="false" ht="12" hidden="false" customHeight="false" outlineLevel="0" collapsed="false">
      <c r="A1669" s="56" t="s">
        <v>12</v>
      </c>
      <c r="B1669" s="57" t="s">
        <v>13</v>
      </c>
      <c r="C1669" s="57"/>
      <c r="D1669" s="100"/>
      <c r="E1669" s="56" t="s">
        <v>12</v>
      </c>
      <c r="F1669" s="57" t="s">
        <v>13</v>
      </c>
      <c r="G1669" s="57"/>
      <c r="H1669" s="100"/>
      <c r="I1669" s="56" t="s">
        <v>12</v>
      </c>
      <c r="J1669" s="57" t="s">
        <v>13</v>
      </c>
      <c r="K1669" s="57"/>
      <c r="L1669" s="106"/>
      <c r="M1669" s="56" t="s">
        <v>12</v>
      </c>
      <c r="N1669" s="57" t="s">
        <v>13</v>
      </c>
      <c r="O1669" s="57"/>
      <c r="S1669" s="56" t="s">
        <v>12</v>
      </c>
      <c r="T1669" s="58" t="s">
        <v>13</v>
      </c>
      <c r="U1669" s="58"/>
      <c r="V1669" s="101"/>
      <c r="W1669" s="56" t="s">
        <v>12</v>
      </c>
      <c r="X1669" s="58" t="s">
        <v>13</v>
      </c>
      <c r="Y1669" s="58"/>
      <c r="Z1669" s="101"/>
      <c r="AA1669" s="56" t="s">
        <v>12</v>
      </c>
      <c r="AB1669" s="58" t="s">
        <v>13</v>
      </c>
      <c r="AC1669" s="58"/>
      <c r="AD1669" s="107"/>
      <c r="AE1669" s="56" t="s">
        <v>12</v>
      </c>
      <c r="AF1669" s="58" t="s">
        <v>13</v>
      </c>
      <c r="AG1669" s="58"/>
      <c r="AH1669" s="1" t="str">
        <f aca="false">IF(AC1667="But Not Over",Y1664,"")</f>
        <v/>
      </c>
      <c r="AI1669" s="81" t="str">
        <f aca="false">IF(AC1667="But Not Over",VLOOKUP(AH1669,'CPI Data'!$A$19:$N$117,14),"")</f>
        <v/>
      </c>
    </row>
    <row r="1670" customFormat="false" ht="12" hidden="false" customHeight="false" outlineLevel="0" collapsed="false">
      <c r="A1670" s="59" t="s">
        <v>14</v>
      </c>
      <c r="B1670" s="60" t="s">
        <v>15</v>
      </c>
      <c r="C1670" s="60" t="s">
        <v>16</v>
      </c>
      <c r="D1670" s="100"/>
      <c r="E1670" s="59" t="s">
        <v>14</v>
      </c>
      <c r="F1670" s="60" t="s">
        <v>15</v>
      </c>
      <c r="G1670" s="60" t="s">
        <v>16</v>
      </c>
      <c r="H1670" s="100"/>
      <c r="I1670" s="59" t="s">
        <v>14</v>
      </c>
      <c r="J1670" s="60" t="s">
        <v>15</v>
      </c>
      <c r="K1670" s="60" t="s">
        <v>16</v>
      </c>
      <c r="L1670" s="106"/>
      <c r="M1670" s="59" t="s">
        <v>14</v>
      </c>
      <c r="N1670" s="60" t="s">
        <v>15</v>
      </c>
      <c r="O1670" s="60" t="s">
        <v>16</v>
      </c>
      <c r="S1670" s="59" t="s">
        <v>14</v>
      </c>
      <c r="T1670" s="61" t="s">
        <v>15</v>
      </c>
      <c r="U1670" s="61" t="s">
        <v>16</v>
      </c>
      <c r="V1670" s="101"/>
      <c r="W1670" s="59" t="s">
        <v>14</v>
      </c>
      <c r="X1670" s="61" t="s">
        <v>15</v>
      </c>
      <c r="Y1670" s="61" t="s">
        <v>16</v>
      </c>
      <c r="Z1670" s="101"/>
      <c r="AA1670" s="59" t="s">
        <v>14</v>
      </c>
      <c r="AB1670" s="61" t="s">
        <v>15</v>
      </c>
      <c r="AC1670" s="61" t="s">
        <v>16</v>
      </c>
      <c r="AD1670" s="107"/>
      <c r="AE1670" s="59" t="s">
        <v>14</v>
      </c>
      <c r="AF1670" s="61" t="s">
        <v>15</v>
      </c>
      <c r="AG1670" s="61" t="s">
        <v>16</v>
      </c>
      <c r="AH1670" s="1" t="str">
        <f aca="false">IF(AC1668="But Not Over",Y1665,"")</f>
        <v/>
      </c>
      <c r="AI1670" s="81" t="str">
        <f aca="false">IF(AC1668="But Not Over",VLOOKUP(AH1670,'CPI Data'!$A$19:$N$117,14),"")</f>
        <v/>
      </c>
    </row>
    <row r="1671" customFormat="false" ht="12" hidden="false" customHeight="false" outlineLevel="0" collapsed="false">
      <c r="A1671" s="91" t="n">
        <v>0.23</v>
      </c>
      <c r="B1671" s="95" t="n">
        <v>0</v>
      </c>
      <c r="C1671" s="95" t="n">
        <v>2000</v>
      </c>
      <c r="D1671" s="95"/>
      <c r="E1671" s="64"/>
      <c r="H1671" s="102"/>
      <c r="I1671" s="91"/>
      <c r="J1671" s="95"/>
      <c r="K1671" s="95"/>
      <c r="L1671" s="104"/>
      <c r="M1671" s="91"/>
      <c r="N1671" s="95"/>
      <c r="O1671" s="95"/>
      <c r="S1671" s="91" t="n">
        <v>0.23</v>
      </c>
      <c r="T1671" s="79" t="n">
        <f aca="false">B1671*$AI$23/$AI$1672</f>
        <v>0</v>
      </c>
      <c r="U1671" s="79" t="n">
        <f aca="false">C1671*$AI$23/$AI$1672</f>
        <v>26090.2272727273</v>
      </c>
      <c r="V1671" s="84"/>
      <c r="W1671" s="64"/>
      <c r="Z1671" s="80"/>
      <c r="AA1671" s="91"/>
      <c r="AB1671" s="79"/>
      <c r="AC1671" s="79"/>
      <c r="AD1671" s="105"/>
      <c r="AE1671" s="91"/>
      <c r="AF1671" s="79"/>
      <c r="AG1671" s="79"/>
      <c r="AH1671" s="1" t="str">
        <f aca="false">IF(AC1669="But Not Over",Y1666,"")</f>
        <v/>
      </c>
      <c r="AI1671" s="81" t="str">
        <f aca="false">IF(AC1669="But Not Over",VLOOKUP(AH1671,'CPI Data'!$A$19:$N$117,14),"")</f>
        <v/>
      </c>
    </row>
    <row r="1672" customFormat="false" ht="12" hidden="false" customHeight="false" outlineLevel="0" collapsed="false">
      <c r="A1672" s="91" t="n">
        <v>0.25</v>
      </c>
      <c r="B1672" s="95" t="n">
        <v>2000</v>
      </c>
      <c r="C1672" s="95" t="n">
        <v>4000</v>
      </c>
      <c r="D1672" s="95"/>
      <c r="E1672" s="64"/>
      <c r="F1672" s="74" t="s">
        <v>55</v>
      </c>
      <c r="H1672" s="102"/>
      <c r="I1672" s="64"/>
      <c r="J1672" s="74" t="s">
        <v>55</v>
      </c>
      <c r="L1672" s="104"/>
      <c r="M1672" s="64"/>
      <c r="N1672" s="74" t="s">
        <v>55</v>
      </c>
      <c r="S1672" s="91" t="n">
        <v>0.25</v>
      </c>
      <c r="T1672" s="79" t="n">
        <f aca="false">B1672*$AI$23/$AI$1672</f>
        <v>26090.2272727273</v>
      </c>
      <c r="U1672" s="79" t="n">
        <f aca="false">C1672*$AI$23/$AI$1672</f>
        <v>52180.4545454545</v>
      </c>
      <c r="V1672" s="84"/>
      <c r="W1672" s="64"/>
      <c r="X1672" s="77" t="s">
        <v>55</v>
      </c>
      <c r="Z1672" s="80"/>
      <c r="AA1672" s="64"/>
      <c r="AB1672" s="77" t="s">
        <v>55</v>
      </c>
      <c r="AD1672" s="105"/>
      <c r="AE1672" s="64"/>
      <c r="AF1672" s="77" t="s">
        <v>55</v>
      </c>
      <c r="AH1672" s="1" t="n">
        <f aca="false">IF(AC1670="But Not Over",Y1667,"")</f>
        <v>1944</v>
      </c>
      <c r="AI1672" s="81" t="n">
        <f aca="false">IF(AC1670="But Not Over",VLOOKUP(AH1672,'CPI Data'!$A$19:$N$117,14),"")</f>
        <v>17.6</v>
      </c>
    </row>
    <row r="1673" customFormat="false" ht="12" hidden="false" customHeight="false" outlineLevel="0" collapsed="false">
      <c r="A1673" s="91" t="n">
        <v>0.29</v>
      </c>
      <c r="B1673" s="95" t="n">
        <v>4000</v>
      </c>
      <c r="C1673" s="95" t="n">
        <v>6000</v>
      </c>
      <c r="D1673" s="95"/>
      <c r="E1673" s="64"/>
      <c r="F1673" s="74" t="s">
        <v>56</v>
      </c>
      <c r="H1673" s="102"/>
      <c r="I1673" s="64"/>
      <c r="J1673" s="74" t="s">
        <v>56</v>
      </c>
      <c r="L1673" s="104"/>
      <c r="M1673" s="64"/>
      <c r="N1673" s="74" t="s">
        <v>56</v>
      </c>
      <c r="S1673" s="91" t="n">
        <v>0.29</v>
      </c>
      <c r="T1673" s="79" t="n">
        <f aca="false">B1673*$AI$23/$AI$1672</f>
        <v>52180.4545454545</v>
      </c>
      <c r="U1673" s="79" t="n">
        <f aca="false">C1673*$AI$23/$AI$1672</f>
        <v>78270.6818181818</v>
      </c>
      <c r="V1673" s="84"/>
      <c r="W1673" s="64"/>
      <c r="X1673" s="77" t="s">
        <v>56</v>
      </c>
      <c r="Z1673" s="80"/>
      <c r="AA1673" s="64"/>
      <c r="AB1673" s="77" t="s">
        <v>56</v>
      </c>
      <c r="AD1673" s="105"/>
      <c r="AE1673" s="64"/>
      <c r="AF1673" s="77" t="s">
        <v>56</v>
      </c>
      <c r="AH1673" s="1" t="str">
        <f aca="false">IF(AC1671="But Not Over",Y1668,"")</f>
        <v/>
      </c>
      <c r="AI1673" s="81" t="str">
        <f aca="false">IF(AC1671="But Not Over",VLOOKUP(AH1673,'CPI Data'!$A$19:$N$117,14),"")</f>
        <v/>
      </c>
    </row>
    <row r="1674" customFormat="false" ht="12" hidden="false" customHeight="false" outlineLevel="0" collapsed="false">
      <c r="A1674" s="91" t="n">
        <v>0.33</v>
      </c>
      <c r="B1674" s="95" t="n">
        <v>6000</v>
      </c>
      <c r="C1674" s="95" t="n">
        <v>8000</v>
      </c>
      <c r="D1674" s="95"/>
      <c r="E1674" s="64"/>
      <c r="H1674" s="102"/>
      <c r="I1674" s="91"/>
      <c r="J1674" s="95"/>
      <c r="K1674" s="95"/>
      <c r="L1674" s="104"/>
      <c r="M1674" s="91"/>
      <c r="N1674" s="95"/>
      <c r="O1674" s="95"/>
      <c r="S1674" s="91" t="n">
        <v>0.33</v>
      </c>
      <c r="T1674" s="79" t="n">
        <f aca="false">B1674*$AI$23/$AI$1672</f>
        <v>78270.6818181818</v>
      </c>
      <c r="U1674" s="79" t="n">
        <f aca="false">C1674*$AI$23/$AI$1672</f>
        <v>104360.909090909</v>
      </c>
      <c r="V1674" s="84"/>
      <c r="W1674" s="64"/>
      <c r="Z1674" s="80"/>
      <c r="AA1674" s="91"/>
      <c r="AB1674" s="79"/>
      <c r="AC1674" s="79"/>
      <c r="AD1674" s="105"/>
      <c r="AE1674" s="91"/>
      <c r="AF1674" s="79"/>
      <c r="AG1674" s="79"/>
      <c r="AH1674" s="1" t="str">
        <f aca="false">IF(AC1672="But Not Over",Y1669,"")</f>
        <v/>
      </c>
      <c r="AI1674" s="81" t="str">
        <f aca="false">IF(AC1672="But Not Over",VLOOKUP(AH1674,'CPI Data'!$A$19:$N$117,14),"")</f>
        <v/>
      </c>
    </row>
    <row r="1675" customFormat="false" ht="12" hidden="false" customHeight="false" outlineLevel="0" collapsed="false">
      <c r="A1675" s="91" t="n">
        <v>0.37</v>
      </c>
      <c r="B1675" s="95" t="n">
        <v>8000</v>
      </c>
      <c r="C1675" s="95" t="n">
        <v>10000</v>
      </c>
      <c r="D1675" s="95"/>
      <c r="E1675" s="64"/>
      <c r="H1675" s="102"/>
      <c r="I1675" s="91"/>
      <c r="J1675" s="95"/>
      <c r="K1675" s="95"/>
      <c r="L1675" s="104"/>
      <c r="M1675" s="91"/>
      <c r="N1675" s="95"/>
      <c r="O1675" s="95"/>
      <c r="S1675" s="91" t="n">
        <v>0.37</v>
      </c>
      <c r="T1675" s="79" t="n">
        <f aca="false">B1675*$AI$23/$AI$1672</f>
        <v>104360.909090909</v>
      </c>
      <c r="U1675" s="79" t="n">
        <f aca="false">C1675*$AI$23/$AI$1672</f>
        <v>130451.136363636</v>
      </c>
      <c r="V1675" s="84"/>
      <c r="W1675" s="64"/>
      <c r="Z1675" s="80"/>
      <c r="AA1675" s="91"/>
      <c r="AB1675" s="79"/>
      <c r="AC1675" s="79"/>
      <c r="AD1675" s="105"/>
      <c r="AE1675" s="91"/>
      <c r="AF1675" s="79"/>
      <c r="AG1675" s="79"/>
      <c r="AH1675" s="1" t="str">
        <f aca="false">IF(AC1673="But Not Over",Y1670,"")</f>
        <v/>
      </c>
      <c r="AI1675" s="81" t="str">
        <f aca="false">IF(AC1673="But Not Over",VLOOKUP(AH1675,'CPI Data'!$A$19:$N$117,14),"")</f>
        <v/>
      </c>
    </row>
    <row r="1676" customFormat="false" ht="12" hidden="false" customHeight="false" outlineLevel="0" collapsed="false">
      <c r="A1676" s="91" t="n">
        <v>0.41</v>
      </c>
      <c r="B1676" s="95" t="n">
        <v>10000</v>
      </c>
      <c r="C1676" s="95" t="n">
        <v>12000</v>
      </c>
      <c r="D1676" s="95"/>
      <c r="E1676" s="64"/>
      <c r="H1676" s="102"/>
      <c r="I1676" s="91"/>
      <c r="J1676" s="95"/>
      <c r="K1676" s="95"/>
      <c r="L1676" s="104"/>
      <c r="M1676" s="91"/>
      <c r="N1676" s="95"/>
      <c r="O1676" s="95"/>
      <c r="S1676" s="91" t="n">
        <v>0.41</v>
      </c>
      <c r="T1676" s="79" t="n">
        <f aca="false">B1676*$AI$23/$AI$1672</f>
        <v>130451.136363636</v>
      </c>
      <c r="U1676" s="79" t="n">
        <f aca="false">C1676*$AI$23/$AI$1672</f>
        <v>156541.363636364</v>
      </c>
      <c r="V1676" s="84"/>
      <c r="W1676" s="64"/>
      <c r="Z1676" s="80"/>
      <c r="AA1676" s="91"/>
      <c r="AB1676" s="79"/>
      <c r="AC1676" s="79"/>
      <c r="AD1676" s="105"/>
      <c r="AE1676" s="91"/>
      <c r="AF1676" s="79"/>
      <c r="AG1676" s="79"/>
      <c r="AH1676" s="1" t="str">
        <f aca="false">IF(AC1674="But Not Over",Y1671,"")</f>
        <v/>
      </c>
      <c r="AI1676" s="81" t="str">
        <f aca="false">IF(AC1674="But Not Over",VLOOKUP(AH1676,'CPI Data'!$A$19:$N$117,14),"")</f>
        <v/>
      </c>
    </row>
    <row r="1677" customFormat="false" ht="12" hidden="false" customHeight="false" outlineLevel="0" collapsed="false">
      <c r="A1677" s="91" t="n">
        <v>0.46</v>
      </c>
      <c r="B1677" s="95" t="n">
        <v>12000</v>
      </c>
      <c r="C1677" s="95" t="n">
        <v>14000</v>
      </c>
      <c r="D1677" s="95"/>
      <c r="E1677" s="64"/>
      <c r="H1677" s="102"/>
      <c r="I1677" s="91"/>
      <c r="J1677" s="95"/>
      <c r="K1677" s="95"/>
      <c r="L1677" s="104"/>
      <c r="M1677" s="91"/>
      <c r="N1677" s="95"/>
      <c r="O1677" s="95"/>
      <c r="S1677" s="91" t="n">
        <v>0.46</v>
      </c>
      <c r="T1677" s="79" t="n">
        <f aca="false">B1677*$AI$23/$AI$1672</f>
        <v>156541.363636364</v>
      </c>
      <c r="U1677" s="79" t="n">
        <f aca="false">C1677*$AI$23/$AI$1672</f>
        <v>182631.590909091</v>
      </c>
      <c r="V1677" s="84"/>
      <c r="W1677" s="64"/>
      <c r="Z1677" s="80"/>
      <c r="AA1677" s="91"/>
      <c r="AB1677" s="79"/>
      <c r="AC1677" s="79"/>
      <c r="AD1677" s="105"/>
      <c r="AE1677" s="91"/>
      <c r="AF1677" s="79"/>
      <c r="AG1677" s="79"/>
      <c r="AH1677" s="1" t="str">
        <f aca="false">IF(AC1675="But Not Over",Y1672,"")</f>
        <v/>
      </c>
      <c r="AI1677" s="81" t="str">
        <f aca="false">IF(AC1675="But Not Over",VLOOKUP(AH1677,'CPI Data'!$A$19:$N$117,14),"")</f>
        <v/>
      </c>
    </row>
    <row r="1678" customFormat="false" ht="12" hidden="false" customHeight="false" outlineLevel="0" collapsed="false">
      <c r="A1678" s="91" t="n">
        <v>0.5</v>
      </c>
      <c r="B1678" s="95" t="n">
        <v>14000</v>
      </c>
      <c r="C1678" s="95" t="n">
        <v>16000</v>
      </c>
      <c r="D1678" s="95"/>
      <c r="E1678" s="64"/>
      <c r="H1678" s="102"/>
      <c r="I1678" s="91"/>
      <c r="J1678" s="95"/>
      <c r="K1678" s="95"/>
      <c r="L1678" s="104"/>
      <c r="M1678" s="91"/>
      <c r="N1678" s="95"/>
      <c r="O1678" s="95"/>
      <c r="S1678" s="91" t="n">
        <v>0.5</v>
      </c>
      <c r="T1678" s="79" t="n">
        <f aca="false">B1678*$AI$23/$AI$1672</f>
        <v>182631.590909091</v>
      </c>
      <c r="U1678" s="79" t="n">
        <f aca="false">C1678*$AI$23/$AI$1672</f>
        <v>208721.818181818</v>
      </c>
      <c r="V1678" s="84"/>
      <c r="W1678" s="64"/>
      <c r="Z1678" s="80"/>
      <c r="AA1678" s="91"/>
      <c r="AB1678" s="79"/>
      <c r="AC1678" s="79"/>
      <c r="AD1678" s="105"/>
      <c r="AE1678" s="91"/>
      <c r="AF1678" s="79"/>
      <c r="AG1678" s="79"/>
      <c r="AH1678" s="1" t="str">
        <f aca="false">IF(AC1676="But Not Over",Y1673,"")</f>
        <v/>
      </c>
      <c r="AI1678" s="81" t="str">
        <f aca="false">IF(AC1676="But Not Over",VLOOKUP(AH1678,'CPI Data'!$A$19:$N$117,14),"")</f>
        <v/>
      </c>
    </row>
    <row r="1679" customFormat="false" ht="12" hidden="false" customHeight="false" outlineLevel="0" collapsed="false">
      <c r="A1679" s="91" t="n">
        <v>0.53</v>
      </c>
      <c r="B1679" s="95" t="n">
        <v>16000</v>
      </c>
      <c r="C1679" s="95" t="n">
        <v>18000</v>
      </c>
      <c r="D1679" s="95"/>
      <c r="E1679" s="64"/>
      <c r="H1679" s="102"/>
      <c r="I1679" s="91"/>
      <c r="J1679" s="95"/>
      <c r="K1679" s="95"/>
      <c r="L1679" s="104"/>
      <c r="M1679" s="91"/>
      <c r="N1679" s="95"/>
      <c r="O1679" s="95"/>
      <c r="S1679" s="91" t="n">
        <v>0.53</v>
      </c>
      <c r="T1679" s="79" t="n">
        <f aca="false">B1679*$AI$23/$AI$1672</f>
        <v>208721.818181818</v>
      </c>
      <c r="U1679" s="79" t="n">
        <f aca="false">C1679*$AI$23/$AI$1672</f>
        <v>234812.045454545</v>
      </c>
      <c r="V1679" s="84"/>
      <c r="W1679" s="64"/>
      <c r="Z1679" s="80"/>
      <c r="AA1679" s="91"/>
      <c r="AB1679" s="79"/>
      <c r="AC1679" s="79"/>
      <c r="AD1679" s="105"/>
      <c r="AE1679" s="91"/>
      <c r="AF1679" s="79"/>
      <c r="AG1679" s="79"/>
      <c r="AH1679" s="1" t="str">
        <f aca="false">IF(AC1677="But Not Over",Y1674,"")</f>
        <v/>
      </c>
      <c r="AI1679" s="81" t="str">
        <f aca="false">IF(AC1677="But Not Over",VLOOKUP(AH1679,'CPI Data'!$A$19:$N$117,14),"")</f>
        <v/>
      </c>
    </row>
    <row r="1680" customFormat="false" ht="12" hidden="false" customHeight="false" outlineLevel="0" collapsed="false">
      <c r="A1680" s="91" t="n">
        <v>0.56</v>
      </c>
      <c r="B1680" s="95" t="n">
        <v>18000</v>
      </c>
      <c r="C1680" s="95" t="n">
        <v>20000</v>
      </c>
      <c r="D1680" s="95"/>
      <c r="E1680" s="64"/>
      <c r="H1680" s="102"/>
      <c r="I1680" s="91"/>
      <c r="J1680" s="95"/>
      <c r="K1680" s="95"/>
      <c r="L1680" s="104"/>
      <c r="M1680" s="91"/>
      <c r="N1680" s="95"/>
      <c r="O1680" s="95"/>
      <c r="S1680" s="91" t="n">
        <v>0.56</v>
      </c>
      <c r="T1680" s="79" t="n">
        <f aca="false">B1680*$AI$23/$AI$1672</f>
        <v>234812.045454545</v>
      </c>
      <c r="U1680" s="79" t="n">
        <f aca="false">C1680*$AI$23/$AI$1672</f>
        <v>260902.272727273</v>
      </c>
      <c r="V1680" s="84"/>
      <c r="W1680" s="64"/>
      <c r="Z1680" s="80"/>
      <c r="AA1680" s="91"/>
      <c r="AB1680" s="79"/>
      <c r="AC1680" s="79"/>
      <c r="AD1680" s="105"/>
      <c r="AE1680" s="91"/>
      <c r="AF1680" s="79"/>
      <c r="AG1680" s="79"/>
      <c r="AH1680" s="1" t="str">
        <f aca="false">IF(AC1678="But Not Over",Y1675,"")</f>
        <v/>
      </c>
      <c r="AI1680" s="81" t="str">
        <f aca="false">IF(AC1678="But Not Over",VLOOKUP(AH1680,'CPI Data'!$A$19:$N$117,14),"")</f>
        <v/>
      </c>
    </row>
    <row r="1681" customFormat="false" ht="12" hidden="false" customHeight="false" outlineLevel="0" collapsed="false">
      <c r="A1681" s="91" t="n">
        <v>0.59</v>
      </c>
      <c r="B1681" s="95" t="n">
        <v>20000</v>
      </c>
      <c r="C1681" s="95" t="n">
        <v>22000</v>
      </c>
      <c r="D1681" s="95"/>
      <c r="E1681" s="64"/>
      <c r="H1681" s="102"/>
      <c r="I1681" s="91"/>
      <c r="J1681" s="95"/>
      <c r="K1681" s="95"/>
      <c r="L1681" s="104"/>
      <c r="M1681" s="91"/>
      <c r="N1681" s="95"/>
      <c r="O1681" s="95"/>
      <c r="S1681" s="91" t="n">
        <v>0.59</v>
      </c>
      <c r="T1681" s="79" t="n">
        <f aca="false">B1681*$AI$23/$AI$1672</f>
        <v>260902.272727273</v>
      </c>
      <c r="U1681" s="79" t="n">
        <f aca="false">C1681*$AI$23/$AI$1672</f>
        <v>286992.5</v>
      </c>
      <c r="V1681" s="84"/>
      <c r="W1681" s="64"/>
      <c r="Z1681" s="80"/>
      <c r="AA1681" s="91"/>
      <c r="AB1681" s="79"/>
      <c r="AC1681" s="79"/>
      <c r="AD1681" s="105"/>
      <c r="AE1681" s="91"/>
      <c r="AF1681" s="79"/>
      <c r="AG1681" s="79"/>
      <c r="AH1681" s="1" t="str">
        <f aca="false">IF(AC1679="But Not Over",Y1676,"")</f>
        <v/>
      </c>
      <c r="AI1681" s="81" t="str">
        <f aca="false">IF(AC1679="But Not Over",VLOOKUP(AH1681,'CPI Data'!$A$19:$N$117,14),"")</f>
        <v/>
      </c>
    </row>
    <row r="1682" customFormat="false" ht="12" hidden="false" customHeight="false" outlineLevel="0" collapsed="false">
      <c r="A1682" s="91" t="n">
        <v>0.62</v>
      </c>
      <c r="B1682" s="95" t="n">
        <v>22000</v>
      </c>
      <c r="C1682" s="95" t="n">
        <v>26000</v>
      </c>
      <c r="D1682" s="95"/>
      <c r="E1682" s="64"/>
      <c r="H1682" s="102"/>
      <c r="I1682" s="91"/>
      <c r="J1682" s="95"/>
      <c r="K1682" s="95"/>
      <c r="L1682" s="104"/>
      <c r="M1682" s="91"/>
      <c r="N1682" s="95"/>
      <c r="O1682" s="95"/>
      <c r="S1682" s="91" t="n">
        <v>0.62</v>
      </c>
      <c r="T1682" s="79" t="n">
        <f aca="false">B1682*$AI$23/$AI$1672</f>
        <v>286992.5</v>
      </c>
      <c r="U1682" s="79" t="n">
        <f aca="false">C1682*$AI$23/$AI$1672</f>
        <v>339172.954545455</v>
      </c>
      <c r="V1682" s="84"/>
      <c r="W1682" s="64"/>
      <c r="Z1682" s="80"/>
      <c r="AA1682" s="91"/>
      <c r="AB1682" s="79"/>
      <c r="AC1682" s="79"/>
      <c r="AD1682" s="105"/>
      <c r="AE1682" s="91"/>
      <c r="AF1682" s="79"/>
      <c r="AG1682" s="79"/>
      <c r="AH1682" s="1" t="str">
        <f aca="false">IF(AC1680="But Not Over",Y1677,"")</f>
        <v/>
      </c>
      <c r="AI1682" s="81" t="str">
        <f aca="false">IF(AC1680="But Not Over",VLOOKUP(AH1682,'CPI Data'!$A$19:$N$117,14),"")</f>
        <v/>
      </c>
    </row>
    <row r="1683" customFormat="false" ht="12" hidden="false" customHeight="false" outlineLevel="0" collapsed="false">
      <c r="A1683" s="91" t="n">
        <v>0.65</v>
      </c>
      <c r="B1683" s="95" t="n">
        <v>26000</v>
      </c>
      <c r="C1683" s="92" t="n">
        <v>32000</v>
      </c>
      <c r="D1683" s="92"/>
      <c r="E1683" s="64"/>
      <c r="H1683" s="102"/>
      <c r="I1683" s="91"/>
      <c r="J1683" s="95"/>
      <c r="K1683" s="92"/>
      <c r="L1683" s="103"/>
      <c r="M1683" s="91"/>
      <c r="N1683" s="95"/>
      <c r="O1683" s="92"/>
      <c r="S1683" s="91" t="n">
        <v>0.65</v>
      </c>
      <c r="T1683" s="79" t="n">
        <f aca="false">B1683*$AI$23/$AI$1672</f>
        <v>339172.954545455</v>
      </c>
      <c r="U1683" s="79" t="n">
        <f aca="false">C1683*$AI$23/$AI$1672</f>
        <v>417443.636363636</v>
      </c>
      <c r="W1683" s="64"/>
      <c r="Z1683" s="80"/>
      <c r="AA1683" s="91"/>
      <c r="AB1683" s="79"/>
      <c r="AD1683" s="98"/>
      <c r="AE1683" s="91"/>
      <c r="AF1683" s="79"/>
      <c r="AH1683" s="1" t="str">
        <f aca="false">IF(AC1681="But Not Over",Y1678,"")</f>
        <v/>
      </c>
      <c r="AI1683" s="81" t="str">
        <f aca="false">IF(AC1681="But Not Over",VLOOKUP(AH1683,'CPI Data'!$A$19:$N$117,14),"")</f>
        <v/>
      </c>
    </row>
    <row r="1684" customFormat="false" ht="12" hidden="false" customHeight="false" outlineLevel="0" collapsed="false">
      <c r="A1684" s="91" t="n">
        <v>0.68</v>
      </c>
      <c r="B1684" s="92" t="n">
        <v>32000</v>
      </c>
      <c r="C1684" s="92" t="n">
        <v>38000</v>
      </c>
      <c r="D1684" s="92"/>
      <c r="E1684" s="64"/>
      <c r="H1684" s="102"/>
      <c r="I1684" s="91"/>
      <c r="J1684" s="92"/>
      <c r="K1684" s="92"/>
      <c r="L1684" s="103"/>
      <c r="M1684" s="91"/>
      <c r="N1684" s="92"/>
      <c r="O1684" s="92"/>
      <c r="S1684" s="91" t="n">
        <v>0.68</v>
      </c>
      <c r="T1684" s="79" t="n">
        <f aca="false">B1684*$AI$23/$AI$1672</f>
        <v>417443.636363636</v>
      </c>
      <c r="U1684" s="79" t="n">
        <f aca="false">C1684*$AI$23/$AI$1672</f>
        <v>495714.318181818</v>
      </c>
      <c r="W1684" s="64"/>
      <c r="Z1684" s="80"/>
      <c r="AA1684" s="91"/>
      <c r="AD1684" s="98"/>
      <c r="AE1684" s="91"/>
      <c r="AH1684" s="1" t="str">
        <f aca="false">IF(AC1682="But Not Over",Y1679,"")</f>
        <v/>
      </c>
      <c r="AI1684" s="81" t="str">
        <f aca="false">IF(AC1682="But Not Over",VLOOKUP(AH1684,'CPI Data'!$A$19:$N$117,14),"")</f>
        <v/>
      </c>
    </row>
    <row r="1685" customFormat="false" ht="12" hidden="false" customHeight="false" outlineLevel="0" collapsed="false">
      <c r="A1685" s="91" t="n">
        <v>0.72</v>
      </c>
      <c r="B1685" s="92" t="n">
        <v>38000</v>
      </c>
      <c r="C1685" s="92" t="n">
        <v>44000</v>
      </c>
      <c r="D1685" s="92"/>
      <c r="E1685" s="64"/>
      <c r="H1685" s="102"/>
      <c r="I1685" s="91"/>
      <c r="J1685" s="92"/>
      <c r="K1685" s="92"/>
      <c r="L1685" s="103"/>
      <c r="M1685" s="91"/>
      <c r="N1685" s="92"/>
      <c r="O1685" s="92"/>
      <c r="S1685" s="91" t="n">
        <v>0.72</v>
      </c>
      <c r="T1685" s="79" t="n">
        <f aca="false">B1685*$AI$23/$AI$1672</f>
        <v>495714.318181818</v>
      </c>
      <c r="U1685" s="79" t="n">
        <f aca="false">C1685*$AI$23/$AI$1672</f>
        <v>573985</v>
      </c>
      <c r="W1685" s="64"/>
      <c r="Z1685" s="80"/>
      <c r="AA1685" s="91"/>
      <c r="AD1685" s="98"/>
      <c r="AE1685" s="91"/>
      <c r="AH1685" s="1" t="str">
        <f aca="false">IF(AC1683="But Not Over",Y1680,"")</f>
        <v/>
      </c>
      <c r="AI1685" s="81" t="str">
        <f aca="false">IF(AC1683="But Not Over",VLOOKUP(AH1685,'CPI Data'!$A$19:$N$117,14),"")</f>
        <v/>
      </c>
    </row>
    <row r="1686" customFormat="false" ht="12" hidden="false" customHeight="false" outlineLevel="0" collapsed="false">
      <c r="A1686" s="91" t="n">
        <v>0.75</v>
      </c>
      <c r="B1686" s="92" t="n">
        <v>44000</v>
      </c>
      <c r="C1686" s="92" t="n">
        <v>50000</v>
      </c>
      <c r="D1686" s="95"/>
      <c r="E1686" s="64"/>
      <c r="H1686" s="102"/>
      <c r="I1686" s="91"/>
      <c r="J1686" s="92"/>
      <c r="K1686" s="92"/>
      <c r="L1686" s="104"/>
      <c r="M1686" s="91"/>
      <c r="N1686" s="92"/>
      <c r="O1686" s="92"/>
      <c r="S1686" s="91" t="n">
        <v>0.75</v>
      </c>
      <c r="T1686" s="79" t="n">
        <f aca="false">B1686*$AI$23/$AI$1672</f>
        <v>573985</v>
      </c>
      <c r="U1686" s="79" t="n">
        <f aca="false">C1686*$AI$23/$AI$1672</f>
        <v>652255.681818182</v>
      </c>
      <c r="V1686" s="84"/>
      <c r="W1686" s="64"/>
      <c r="Z1686" s="80"/>
      <c r="AA1686" s="91"/>
      <c r="AD1686" s="105"/>
      <c r="AE1686" s="91"/>
      <c r="AH1686" s="1" t="str">
        <f aca="false">IF(AC1684="But Not Over",Y1681,"")</f>
        <v/>
      </c>
      <c r="AI1686" s="81" t="str">
        <f aca="false">IF(AC1684="But Not Over",VLOOKUP(AH1686,'CPI Data'!$A$19:$N$117,14),"")</f>
        <v/>
      </c>
    </row>
    <row r="1687" customFormat="false" ht="12" hidden="false" customHeight="false" outlineLevel="0" collapsed="false">
      <c r="A1687" s="91" t="n">
        <v>0.78</v>
      </c>
      <c r="B1687" s="92" t="n">
        <v>50000</v>
      </c>
      <c r="C1687" s="92" t="n">
        <v>60000</v>
      </c>
      <c r="E1687" s="64"/>
      <c r="H1687" s="64"/>
      <c r="I1687" s="91"/>
      <c r="J1687" s="92"/>
      <c r="K1687" s="92"/>
      <c r="L1687" s="97"/>
      <c r="M1687" s="91"/>
      <c r="N1687" s="92"/>
      <c r="O1687" s="92"/>
      <c r="S1687" s="91" t="n">
        <v>0.78</v>
      </c>
      <c r="T1687" s="79" t="n">
        <f aca="false">B1687*$AI$23/$AI$1672</f>
        <v>652255.681818182</v>
      </c>
      <c r="U1687" s="79" t="n">
        <f aca="false">C1687*$AI$23/$AI$1672</f>
        <v>782706.818181818</v>
      </c>
      <c r="W1687" s="64"/>
      <c r="Z1687" s="80"/>
      <c r="AA1687" s="91"/>
      <c r="AD1687" s="98"/>
      <c r="AE1687" s="91"/>
      <c r="AH1687" s="1" t="str">
        <f aca="false">IF(AC1685="But Not Over",Y1682,"")</f>
        <v/>
      </c>
      <c r="AI1687" s="81" t="str">
        <f aca="false">IF(AC1685="But Not Over",VLOOKUP(AH1687,'CPI Data'!$A$19:$N$117,14),"")</f>
        <v/>
      </c>
    </row>
    <row r="1688" customFormat="false" ht="12" hidden="false" customHeight="false" outlineLevel="0" collapsed="false">
      <c r="A1688" s="91" t="n">
        <v>0.81</v>
      </c>
      <c r="B1688" s="92" t="n">
        <v>60000</v>
      </c>
      <c r="C1688" s="92" t="n">
        <v>70000</v>
      </c>
      <c r="E1688" s="64"/>
      <c r="H1688" s="64"/>
      <c r="I1688" s="91"/>
      <c r="J1688" s="92"/>
      <c r="K1688" s="92"/>
      <c r="L1688" s="97"/>
      <c r="M1688" s="91"/>
      <c r="N1688" s="92"/>
      <c r="O1688" s="92"/>
      <c r="S1688" s="91" t="n">
        <v>0.81</v>
      </c>
      <c r="T1688" s="79" t="n">
        <f aca="false">B1688*$AI$23/$AI$1672</f>
        <v>782706.818181818</v>
      </c>
      <c r="U1688" s="79" t="n">
        <f aca="false">C1688*$AI$23/$AI$1672</f>
        <v>913157.954545454</v>
      </c>
      <c r="W1688" s="64"/>
      <c r="Z1688" s="80"/>
      <c r="AA1688" s="91"/>
      <c r="AD1688" s="98"/>
      <c r="AE1688" s="91"/>
      <c r="AH1688" s="1" t="str">
        <f aca="false">IF(AC1686="But Not Over",Y1683,"")</f>
        <v/>
      </c>
      <c r="AI1688" s="81" t="str">
        <f aca="false">IF(AC1686="But Not Over",VLOOKUP(AH1688,'CPI Data'!$A$19:$N$117,14),"")</f>
        <v/>
      </c>
    </row>
    <row r="1689" customFormat="false" ht="12" hidden="false" customHeight="false" outlineLevel="0" collapsed="false">
      <c r="A1689" s="91" t="n">
        <v>0.84</v>
      </c>
      <c r="B1689" s="92" t="n">
        <v>70000</v>
      </c>
      <c r="C1689" s="92" t="n">
        <v>80000</v>
      </c>
      <c r="E1689" s="64"/>
      <c r="H1689" s="64"/>
      <c r="I1689" s="91"/>
      <c r="J1689" s="92"/>
      <c r="K1689" s="92"/>
      <c r="L1689" s="97"/>
      <c r="M1689" s="91"/>
      <c r="N1689" s="92"/>
      <c r="O1689" s="92"/>
      <c r="S1689" s="91" t="n">
        <v>0.84</v>
      </c>
      <c r="T1689" s="79" t="n">
        <f aca="false">B1689*$AI$23/$AI$1672</f>
        <v>913157.954545454</v>
      </c>
      <c r="U1689" s="125" t="n">
        <f aca="false">C1689*$AI$23/$AI$1672</f>
        <v>1043609.09090909</v>
      </c>
      <c r="W1689" s="64"/>
      <c r="Z1689" s="80"/>
      <c r="AA1689" s="91"/>
      <c r="AD1689" s="98"/>
      <c r="AE1689" s="91"/>
      <c r="AH1689" s="1" t="str">
        <f aca="false">IF(AC1687="But Not Over",Y1684,"")</f>
        <v/>
      </c>
      <c r="AI1689" s="81" t="str">
        <f aca="false">IF(AC1687="But Not Over",VLOOKUP(AH1689,'CPI Data'!$A$19:$N$117,14),"")</f>
        <v/>
      </c>
    </row>
    <row r="1690" customFormat="false" ht="12" hidden="false" customHeight="false" outlineLevel="0" collapsed="false">
      <c r="A1690" s="91" t="n">
        <v>0.87</v>
      </c>
      <c r="B1690" s="92" t="n">
        <v>80000</v>
      </c>
      <c r="C1690" s="92" t="n">
        <v>90000</v>
      </c>
      <c r="E1690" s="64"/>
      <c r="H1690" s="64"/>
      <c r="I1690" s="91"/>
      <c r="J1690" s="92"/>
      <c r="K1690" s="92"/>
      <c r="L1690" s="97"/>
      <c r="M1690" s="91"/>
      <c r="N1690" s="92"/>
      <c r="O1690" s="92"/>
      <c r="S1690" s="91" t="n">
        <v>0.87</v>
      </c>
      <c r="T1690" s="79" t="n">
        <f aca="false">B1690*$AI$23/$AI$1672</f>
        <v>1043609.09090909</v>
      </c>
      <c r="U1690" s="125" t="n">
        <f aca="false">C1690*$AI$23/$AI$1672</f>
        <v>1174060.22727273</v>
      </c>
      <c r="W1690" s="64"/>
      <c r="Z1690" s="80"/>
      <c r="AA1690" s="91"/>
      <c r="AD1690" s="98"/>
      <c r="AE1690" s="91"/>
      <c r="AH1690" s="1" t="str">
        <f aca="false">IF(AC1688="But Not Over",Y1685,"")</f>
        <v/>
      </c>
      <c r="AI1690" s="81" t="str">
        <f aca="false">IF(AC1688="But Not Over",VLOOKUP(AH1690,'CPI Data'!$A$19:$N$117,14),"")</f>
        <v/>
      </c>
    </row>
    <row r="1691" customFormat="false" ht="12" hidden="false" customHeight="false" outlineLevel="0" collapsed="false">
      <c r="A1691" s="91" t="n">
        <v>0.9</v>
      </c>
      <c r="B1691" s="92" t="n">
        <v>90000</v>
      </c>
      <c r="C1691" s="92" t="n">
        <v>100000</v>
      </c>
      <c r="E1691" s="64"/>
      <c r="H1691" s="64"/>
      <c r="I1691" s="91"/>
      <c r="J1691" s="92"/>
      <c r="K1691" s="92"/>
      <c r="L1691" s="97"/>
      <c r="M1691" s="91"/>
      <c r="N1691" s="92"/>
      <c r="O1691" s="92"/>
      <c r="S1691" s="91" t="n">
        <v>0.9</v>
      </c>
      <c r="T1691" s="79" t="n">
        <f aca="false">B1691*$AI$23/$AI$1672</f>
        <v>1174060.22727273</v>
      </c>
      <c r="U1691" s="125" t="n">
        <f aca="false">C1691*$AI$23/$AI$1672</f>
        <v>1304511.36363636</v>
      </c>
      <c r="W1691" s="64"/>
      <c r="Z1691" s="80"/>
      <c r="AA1691" s="91"/>
      <c r="AD1691" s="98"/>
      <c r="AE1691" s="91"/>
      <c r="AH1691" s="1" t="str">
        <f aca="false">IF(AC1689="But Not Over",Y1686,"")</f>
        <v/>
      </c>
      <c r="AI1691" s="81" t="str">
        <f aca="false">IF(AC1689="But Not Over",VLOOKUP(AH1691,'CPI Data'!$A$19:$N$117,14),"")</f>
        <v/>
      </c>
    </row>
    <row r="1692" customFormat="false" ht="12" hidden="false" customHeight="false" outlineLevel="0" collapsed="false">
      <c r="A1692" s="91" t="n">
        <v>0.92</v>
      </c>
      <c r="B1692" s="92" t="n">
        <v>100000</v>
      </c>
      <c r="C1692" s="92" t="n">
        <v>150000</v>
      </c>
      <c r="E1692" s="64"/>
      <c r="H1692" s="64"/>
      <c r="I1692" s="91"/>
      <c r="J1692" s="92"/>
      <c r="K1692" s="92"/>
      <c r="L1692" s="97"/>
      <c r="M1692" s="91"/>
      <c r="N1692" s="92"/>
      <c r="O1692" s="92"/>
      <c r="S1692" s="91" t="n">
        <v>0.92</v>
      </c>
      <c r="T1692" s="79" t="n">
        <f aca="false">B1692*$AI$23/$AI$1672</f>
        <v>1304511.36363636</v>
      </c>
      <c r="U1692" s="125" t="n">
        <f aca="false">C1692*$AI$23/$AI$1672</f>
        <v>1956767.04545455</v>
      </c>
      <c r="W1692" s="64"/>
      <c r="Z1692" s="80"/>
      <c r="AA1692" s="91"/>
      <c r="AD1692" s="98"/>
      <c r="AE1692" s="91"/>
      <c r="AH1692" s="1" t="str">
        <f aca="false">IF(AC1690="But Not Over",Y1687,"")</f>
        <v/>
      </c>
      <c r="AI1692" s="81" t="str">
        <f aca="false">IF(AC1690="But Not Over",VLOOKUP(AH1692,'CPI Data'!$A$19:$N$117,14),"")</f>
        <v/>
      </c>
    </row>
    <row r="1693" customFormat="false" ht="12" hidden="false" customHeight="false" outlineLevel="0" collapsed="false">
      <c r="A1693" s="91" t="n">
        <v>0.93</v>
      </c>
      <c r="B1693" s="92" t="n">
        <v>150000</v>
      </c>
      <c r="C1693" s="92" t="n">
        <v>200000</v>
      </c>
      <c r="E1693" s="64"/>
      <c r="H1693" s="64"/>
      <c r="I1693" s="91"/>
      <c r="J1693" s="92"/>
      <c r="K1693" s="92"/>
      <c r="L1693" s="97"/>
      <c r="M1693" s="91"/>
      <c r="N1693" s="92"/>
      <c r="O1693" s="92"/>
      <c r="S1693" s="91" t="n">
        <v>0.93</v>
      </c>
      <c r="T1693" s="79" t="n">
        <f aca="false">B1693*$AI$23/$AI$1672</f>
        <v>1956767.04545455</v>
      </c>
      <c r="U1693" s="125" t="n">
        <f aca="false">C1693*$AI$23/$AI$1672</f>
        <v>2609022.72727273</v>
      </c>
      <c r="W1693" s="64"/>
      <c r="Z1693" s="80"/>
      <c r="AA1693" s="91"/>
      <c r="AD1693" s="98"/>
      <c r="AE1693" s="91"/>
      <c r="AH1693" s="1" t="str">
        <f aca="false">IF(AC1691="But Not Over",Y1688,"")</f>
        <v/>
      </c>
      <c r="AI1693" s="81" t="str">
        <f aca="false">IF(AC1691="But Not Over",VLOOKUP(AH1693,'CPI Data'!$A$19:$N$117,14),"")</f>
        <v/>
      </c>
    </row>
    <row r="1694" customFormat="false" ht="12" hidden="false" customHeight="false" outlineLevel="0" collapsed="false">
      <c r="A1694" s="91" t="n">
        <v>0.94</v>
      </c>
      <c r="B1694" s="92" t="n">
        <v>200000</v>
      </c>
      <c r="C1694" s="95" t="s">
        <v>18</v>
      </c>
      <c r="E1694" s="64"/>
      <c r="H1694" s="64"/>
      <c r="I1694" s="91"/>
      <c r="J1694" s="92"/>
      <c r="K1694" s="92"/>
      <c r="L1694" s="97"/>
      <c r="M1694" s="91"/>
      <c r="N1694" s="92"/>
      <c r="O1694" s="92"/>
      <c r="S1694" s="91" t="n">
        <v>0.94</v>
      </c>
      <c r="T1694" s="79" t="n">
        <f aca="false">B1694*$AI$23/$AI$1672</f>
        <v>2609022.72727273</v>
      </c>
      <c r="U1694" s="79" t="s">
        <v>18</v>
      </c>
      <c r="W1694" s="64"/>
      <c r="Z1694" s="80"/>
      <c r="AA1694" s="91"/>
      <c r="AD1694" s="98"/>
      <c r="AE1694" s="91"/>
      <c r="AH1694" s="1" t="str">
        <f aca="false">IF(AC1692="But Not Over",Y1689,"")</f>
        <v/>
      </c>
      <c r="AI1694" s="81" t="str">
        <f aca="false">IF(AC1692="But Not Over",VLOOKUP(AH1694,'CPI Data'!$A$19:$N$117,14),"")</f>
        <v/>
      </c>
    </row>
    <row r="1695" customFormat="false" ht="24.75" hidden="false" customHeight="true" outlineLevel="0" collapsed="false">
      <c r="A1695" s="129" t="s">
        <v>60</v>
      </c>
      <c r="B1695" s="129"/>
      <c r="C1695" s="129"/>
      <c r="D1695" s="129"/>
      <c r="E1695" s="129"/>
      <c r="F1695" s="129"/>
      <c r="G1695" s="129"/>
      <c r="H1695" s="129"/>
      <c r="I1695" s="129"/>
      <c r="J1695" s="129"/>
      <c r="K1695" s="129"/>
      <c r="L1695" s="129"/>
      <c r="M1695" s="129"/>
      <c r="N1695" s="129"/>
      <c r="O1695" s="129"/>
      <c r="S1695" s="129" t="s">
        <v>60</v>
      </c>
      <c r="T1695" s="129"/>
      <c r="U1695" s="129"/>
      <c r="V1695" s="129"/>
      <c r="W1695" s="129"/>
      <c r="X1695" s="129"/>
      <c r="Y1695" s="129"/>
      <c r="Z1695" s="129"/>
      <c r="AA1695" s="129"/>
      <c r="AB1695" s="129"/>
      <c r="AC1695" s="129"/>
      <c r="AD1695" s="129"/>
      <c r="AE1695" s="129"/>
      <c r="AF1695" s="129"/>
      <c r="AG1695" s="129"/>
      <c r="AH1695" s="1" t="str">
        <f aca="false">IF(AC1693="But Not Over",Y1690,"")</f>
        <v/>
      </c>
      <c r="AI1695" s="81" t="str">
        <f aca="false">IF(AC1693="But Not Over",VLOOKUP(AH1695,'CPI Data'!$A$19:$N$117,14),"")</f>
        <v/>
      </c>
    </row>
    <row r="1696" customFormat="false" ht="12" hidden="false" customHeight="false" outlineLevel="0" collapsed="false">
      <c r="A1696" s="64"/>
      <c r="E1696" s="131"/>
      <c r="H1696" s="64"/>
      <c r="I1696" s="64"/>
      <c r="L1696" s="97"/>
      <c r="M1696" s="64"/>
      <c r="S1696" s="64"/>
      <c r="W1696" s="131"/>
      <c r="Z1696" s="80"/>
      <c r="AA1696" s="64"/>
      <c r="AD1696" s="98"/>
      <c r="AE1696" s="64"/>
      <c r="AH1696" s="1" t="str">
        <f aca="false">IF(AC1694="But Not Over",Y1691,"")</f>
        <v/>
      </c>
      <c r="AI1696" s="81" t="str">
        <f aca="false">IF(AC1694="But Not Over",VLOOKUP(AH1696,'CPI Data'!$A$19:$N$117,14),"")</f>
        <v/>
      </c>
    </row>
    <row r="1697" customFormat="false" ht="12.75" hidden="false" customHeight="false" outlineLevel="0" collapsed="false">
      <c r="A1697" s="64"/>
      <c r="B1697" s="74"/>
      <c r="C1697" s="43" t="s">
        <v>7</v>
      </c>
      <c r="E1697" s="64"/>
      <c r="G1697" s="75" t="n">
        <v>1943</v>
      </c>
      <c r="H1697" s="75"/>
      <c r="I1697" s="75"/>
      <c r="J1697" s="74"/>
      <c r="L1697" s="97"/>
      <c r="M1697" s="64"/>
      <c r="N1697" s="74"/>
      <c r="S1697" s="64"/>
      <c r="T1697" s="77"/>
      <c r="U1697" s="69" t="s">
        <v>21</v>
      </c>
      <c r="W1697" s="64"/>
      <c r="Y1697" s="75" t="n">
        <v>1943</v>
      </c>
      <c r="Z1697" s="75"/>
      <c r="AA1697" s="75"/>
      <c r="AB1697" s="46" t="str">
        <f aca="false">CONCATENATE("CPI: ",AI1702)</f>
        <v>CPI: 17.3</v>
      </c>
      <c r="AD1697" s="98"/>
      <c r="AE1697" s="64"/>
      <c r="AF1697" s="77"/>
      <c r="AH1697" s="1" t="str">
        <f aca="false">IF(AC1695="But Not Over",Y1692,"")</f>
        <v/>
      </c>
      <c r="AI1697" s="81" t="str">
        <f aca="false">IF(AC1695="But Not Over",VLOOKUP(AH1697,'CPI Data'!$A$19:$N$117,14),"")</f>
        <v/>
      </c>
    </row>
    <row r="1698" customFormat="false" ht="12" hidden="false" customHeight="false" outlineLevel="0" collapsed="false">
      <c r="A1698" s="49"/>
      <c r="B1698" s="49" t="s">
        <v>8</v>
      </c>
      <c r="C1698" s="50"/>
      <c r="D1698" s="50"/>
      <c r="E1698" s="49"/>
      <c r="F1698" s="49" t="s">
        <v>9</v>
      </c>
      <c r="G1698" s="50"/>
      <c r="H1698" s="49"/>
      <c r="I1698" s="49"/>
      <c r="J1698" s="49" t="s">
        <v>10</v>
      </c>
      <c r="K1698" s="48"/>
      <c r="L1698" s="48"/>
      <c r="M1698" s="48"/>
      <c r="N1698" s="49" t="s">
        <v>11</v>
      </c>
      <c r="O1698" s="50"/>
      <c r="S1698" s="49"/>
      <c r="T1698" s="51" t="s">
        <v>8</v>
      </c>
      <c r="U1698" s="99"/>
      <c r="V1698" s="53"/>
      <c r="W1698" s="49"/>
      <c r="X1698" s="51" t="s">
        <v>9</v>
      </c>
      <c r="Y1698" s="99"/>
      <c r="Z1698" s="54"/>
      <c r="AA1698" s="49"/>
      <c r="AB1698" s="51" t="s">
        <v>10</v>
      </c>
      <c r="AC1698" s="52"/>
      <c r="AD1698" s="55"/>
      <c r="AE1698" s="48"/>
      <c r="AF1698" s="51" t="s">
        <v>11</v>
      </c>
      <c r="AG1698" s="99"/>
      <c r="AH1698" s="1" t="str">
        <f aca="false">IF(AC1696="But Not Over",Y1693,"")</f>
        <v/>
      </c>
      <c r="AI1698" s="81" t="str">
        <f aca="false">IF(AC1696="But Not Over",VLOOKUP(AH1698,'CPI Data'!$A$19:$N$117,14),"")</f>
        <v/>
      </c>
    </row>
    <row r="1699" customFormat="false" ht="12" hidden="false" customHeight="false" outlineLevel="0" collapsed="false">
      <c r="A1699" s="56" t="s">
        <v>12</v>
      </c>
      <c r="B1699" s="57" t="s">
        <v>13</v>
      </c>
      <c r="C1699" s="57"/>
      <c r="D1699" s="100"/>
      <c r="E1699" s="56" t="s">
        <v>12</v>
      </c>
      <c r="F1699" s="57" t="s">
        <v>13</v>
      </c>
      <c r="G1699" s="57"/>
      <c r="H1699" s="100"/>
      <c r="I1699" s="56" t="s">
        <v>12</v>
      </c>
      <c r="J1699" s="57" t="s">
        <v>13</v>
      </c>
      <c r="K1699" s="57"/>
      <c r="L1699" s="106"/>
      <c r="M1699" s="56" t="s">
        <v>12</v>
      </c>
      <c r="N1699" s="57" t="s">
        <v>13</v>
      </c>
      <c r="O1699" s="57"/>
      <c r="S1699" s="56" t="s">
        <v>12</v>
      </c>
      <c r="T1699" s="58" t="s">
        <v>13</v>
      </c>
      <c r="U1699" s="58"/>
      <c r="V1699" s="101"/>
      <c r="W1699" s="56" t="s">
        <v>12</v>
      </c>
      <c r="X1699" s="58" t="s">
        <v>13</v>
      </c>
      <c r="Y1699" s="58"/>
      <c r="Z1699" s="101"/>
      <c r="AA1699" s="56" t="s">
        <v>12</v>
      </c>
      <c r="AB1699" s="58" t="s">
        <v>13</v>
      </c>
      <c r="AC1699" s="58"/>
      <c r="AD1699" s="107"/>
      <c r="AE1699" s="56" t="s">
        <v>12</v>
      </c>
      <c r="AF1699" s="58" t="s">
        <v>13</v>
      </c>
      <c r="AG1699" s="58"/>
      <c r="AH1699" s="1" t="str">
        <f aca="false">IF(AC1697="But Not Over",Y1694,"")</f>
        <v/>
      </c>
      <c r="AI1699" s="81" t="str">
        <f aca="false">IF(AC1697="But Not Over",VLOOKUP(AH1699,'CPI Data'!$A$19:$N$117,14),"")</f>
        <v/>
      </c>
    </row>
    <row r="1700" customFormat="false" ht="12" hidden="false" customHeight="false" outlineLevel="0" collapsed="false">
      <c r="A1700" s="59" t="s">
        <v>14</v>
      </c>
      <c r="B1700" s="60" t="s">
        <v>15</v>
      </c>
      <c r="C1700" s="60" t="s">
        <v>16</v>
      </c>
      <c r="D1700" s="100"/>
      <c r="E1700" s="59" t="s">
        <v>14</v>
      </c>
      <c r="F1700" s="60" t="s">
        <v>15</v>
      </c>
      <c r="G1700" s="60" t="s">
        <v>16</v>
      </c>
      <c r="H1700" s="100"/>
      <c r="I1700" s="59" t="s">
        <v>14</v>
      </c>
      <c r="J1700" s="60" t="s">
        <v>15</v>
      </c>
      <c r="K1700" s="60" t="s">
        <v>16</v>
      </c>
      <c r="L1700" s="106"/>
      <c r="M1700" s="59" t="s">
        <v>14</v>
      </c>
      <c r="N1700" s="60" t="s">
        <v>15</v>
      </c>
      <c r="O1700" s="60" t="s">
        <v>16</v>
      </c>
      <c r="S1700" s="59" t="s">
        <v>14</v>
      </c>
      <c r="T1700" s="61" t="s">
        <v>15</v>
      </c>
      <c r="U1700" s="61" t="s">
        <v>16</v>
      </c>
      <c r="V1700" s="101"/>
      <c r="W1700" s="59" t="s">
        <v>14</v>
      </c>
      <c r="X1700" s="61" t="s">
        <v>15</v>
      </c>
      <c r="Y1700" s="61" t="s">
        <v>16</v>
      </c>
      <c r="Z1700" s="101"/>
      <c r="AA1700" s="59" t="s">
        <v>14</v>
      </c>
      <c r="AB1700" s="61" t="s">
        <v>15</v>
      </c>
      <c r="AC1700" s="61" t="s">
        <v>16</v>
      </c>
      <c r="AD1700" s="107"/>
      <c r="AE1700" s="59" t="s">
        <v>14</v>
      </c>
      <c r="AF1700" s="61" t="s">
        <v>15</v>
      </c>
      <c r="AG1700" s="61" t="s">
        <v>16</v>
      </c>
      <c r="AH1700" s="1" t="str">
        <f aca="false">IF(AC1698="But Not Over",Y1695,"")</f>
        <v/>
      </c>
      <c r="AI1700" s="81" t="str">
        <f aca="false">IF(AC1698="But Not Over",VLOOKUP(AH1700,'CPI Data'!$A$19:$N$117,14),"")</f>
        <v/>
      </c>
    </row>
    <row r="1701" customFormat="false" ht="12" hidden="false" customHeight="false" outlineLevel="0" collapsed="false">
      <c r="A1701" s="91" t="n">
        <v>0.19</v>
      </c>
      <c r="B1701" s="95" t="n">
        <v>0</v>
      </c>
      <c r="C1701" s="95" t="n">
        <v>2000</v>
      </c>
      <c r="D1701" s="95"/>
      <c r="E1701" s="64"/>
      <c r="H1701" s="102"/>
      <c r="I1701" s="91"/>
      <c r="J1701" s="95"/>
      <c r="K1701" s="95"/>
      <c r="L1701" s="104"/>
      <c r="M1701" s="91"/>
      <c r="N1701" s="95"/>
      <c r="O1701" s="95"/>
      <c r="S1701" s="91" t="n">
        <v>0.19</v>
      </c>
      <c r="T1701" s="79" t="n">
        <f aca="false">B1701*$AI$23/$AI$1702</f>
        <v>0</v>
      </c>
      <c r="U1701" s="79" t="n">
        <f aca="false">C1701*$AI$23/$AI$1702</f>
        <v>26542.6589595376</v>
      </c>
      <c r="V1701" s="84"/>
      <c r="W1701" s="64"/>
      <c r="Z1701" s="80"/>
      <c r="AA1701" s="91"/>
      <c r="AB1701" s="79"/>
      <c r="AC1701" s="79"/>
      <c r="AD1701" s="105"/>
      <c r="AE1701" s="91"/>
      <c r="AF1701" s="79"/>
      <c r="AG1701" s="79"/>
      <c r="AH1701" s="1" t="str">
        <f aca="false">IF(AC1699="But Not Over",Y1696,"")</f>
        <v/>
      </c>
      <c r="AI1701" s="81" t="str">
        <f aca="false">IF(AC1699="But Not Over",VLOOKUP(AH1701,'CPI Data'!$A$19:$N$117,14),"")</f>
        <v/>
      </c>
    </row>
    <row r="1702" customFormat="false" ht="12" hidden="false" customHeight="false" outlineLevel="0" collapsed="false">
      <c r="A1702" s="91" t="n">
        <v>0.22</v>
      </c>
      <c r="B1702" s="95" t="n">
        <v>2000</v>
      </c>
      <c r="C1702" s="95" t="n">
        <v>4000</v>
      </c>
      <c r="D1702" s="95"/>
      <c r="E1702" s="64"/>
      <c r="F1702" s="74" t="s">
        <v>55</v>
      </c>
      <c r="H1702" s="102"/>
      <c r="I1702" s="64"/>
      <c r="J1702" s="74" t="s">
        <v>55</v>
      </c>
      <c r="L1702" s="104"/>
      <c r="M1702" s="64"/>
      <c r="N1702" s="74" t="s">
        <v>55</v>
      </c>
      <c r="S1702" s="91" t="n">
        <v>0.22</v>
      </c>
      <c r="T1702" s="79" t="n">
        <f aca="false">B1702*$AI$23/$AI$1702</f>
        <v>26542.6589595376</v>
      </c>
      <c r="U1702" s="79" t="n">
        <f aca="false">C1702*$AI$23/$AI$1702</f>
        <v>53085.3179190751</v>
      </c>
      <c r="V1702" s="84"/>
      <c r="W1702" s="64"/>
      <c r="X1702" s="77" t="s">
        <v>55</v>
      </c>
      <c r="Z1702" s="80"/>
      <c r="AA1702" s="64"/>
      <c r="AB1702" s="77" t="s">
        <v>55</v>
      </c>
      <c r="AD1702" s="105"/>
      <c r="AE1702" s="64"/>
      <c r="AF1702" s="77" t="s">
        <v>55</v>
      </c>
      <c r="AH1702" s="1" t="n">
        <f aca="false">IF(AC1700="But Not Over",Y1697,"")</f>
        <v>1943</v>
      </c>
      <c r="AI1702" s="81" t="n">
        <f aca="false">IF(AC1700="But Not Over",VLOOKUP(AH1702,'CPI Data'!$A$19:$N$117,14),"")</f>
        <v>17.3</v>
      </c>
    </row>
    <row r="1703" customFormat="false" ht="12" hidden="false" customHeight="false" outlineLevel="0" collapsed="false">
      <c r="A1703" s="91" t="n">
        <v>0.26</v>
      </c>
      <c r="B1703" s="95" t="n">
        <v>4000</v>
      </c>
      <c r="C1703" s="95" t="n">
        <v>6000</v>
      </c>
      <c r="D1703" s="95"/>
      <c r="E1703" s="64"/>
      <c r="F1703" s="74" t="s">
        <v>56</v>
      </c>
      <c r="H1703" s="102"/>
      <c r="I1703" s="64"/>
      <c r="J1703" s="74" t="s">
        <v>56</v>
      </c>
      <c r="L1703" s="104"/>
      <c r="M1703" s="64"/>
      <c r="N1703" s="74" t="s">
        <v>56</v>
      </c>
      <c r="S1703" s="91" t="n">
        <v>0.26</v>
      </c>
      <c r="T1703" s="79" t="n">
        <f aca="false">B1703*$AI$23/$AI$1702</f>
        <v>53085.3179190751</v>
      </c>
      <c r="U1703" s="79" t="n">
        <f aca="false">C1703*$AI$23/$AI$1702</f>
        <v>79627.9768786127</v>
      </c>
      <c r="V1703" s="84"/>
      <c r="W1703" s="64"/>
      <c r="X1703" s="77" t="s">
        <v>56</v>
      </c>
      <c r="Z1703" s="80"/>
      <c r="AA1703" s="64"/>
      <c r="AB1703" s="77" t="s">
        <v>56</v>
      </c>
      <c r="AD1703" s="105"/>
      <c r="AE1703" s="64"/>
      <c r="AF1703" s="77" t="s">
        <v>56</v>
      </c>
      <c r="AH1703" s="1" t="str">
        <f aca="false">IF(AC1701="But Not Over",Y1698,"")</f>
        <v/>
      </c>
      <c r="AI1703" s="81" t="str">
        <f aca="false">IF(AC1701="But Not Over",VLOOKUP(AH1703,'CPI Data'!$A$19:$N$117,14),"")</f>
        <v/>
      </c>
    </row>
    <row r="1704" customFormat="false" ht="12" hidden="false" customHeight="false" outlineLevel="0" collapsed="false">
      <c r="A1704" s="91" t="n">
        <v>0.3</v>
      </c>
      <c r="B1704" s="95" t="n">
        <v>6000</v>
      </c>
      <c r="C1704" s="95" t="n">
        <v>8000</v>
      </c>
      <c r="D1704" s="95"/>
      <c r="E1704" s="64"/>
      <c r="H1704" s="102"/>
      <c r="I1704" s="91"/>
      <c r="J1704" s="95"/>
      <c r="K1704" s="95"/>
      <c r="L1704" s="104"/>
      <c r="M1704" s="91"/>
      <c r="N1704" s="95"/>
      <c r="O1704" s="95"/>
      <c r="S1704" s="91" t="n">
        <v>0.3</v>
      </c>
      <c r="T1704" s="79" t="n">
        <f aca="false">B1704*$AI$23/$AI$1702</f>
        <v>79627.9768786127</v>
      </c>
      <c r="U1704" s="79" t="n">
        <f aca="false">C1704*$AI$23/$AI$1702</f>
        <v>106170.63583815</v>
      </c>
      <c r="V1704" s="84"/>
      <c r="W1704" s="64"/>
      <c r="Z1704" s="80"/>
      <c r="AA1704" s="91"/>
      <c r="AB1704" s="79"/>
      <c r="AC1704" s="79"/>
      <c r="AD1704" s="105"/>
      <c r="AE1704" s="91"/>
      <c r="AF1704" s="79"/>
      <c r="AG1704" s="79"/>
      <c r="AH1704" s="1" t="str">
        <f aca="false">IF(AC1702="But Not Over",Y1699,"")</f>
        <v/>
      </c>
      <c r="AI1704" s="81" t="str">
        <f aca="false">IF(AC1702="But Not Over",VLOOKUP(AH1704,'CPI Data'!$A$19:$N$117,14),"")</f>
        <v/>
      </c>
    </row>
    <row r="1705" customFormat="false" ht="12" hidden="false" customHeight="false" outlineLevel="0" collapsed="false">
      <c r="A1705" s="91" t="n">
        <v>0.34</v>
      </c>
      <c r="B1705" s="95" t="n">
        <v>8000</v>
      </c>
      <c r="C1705" s="95" t="n">
        <v>10000</v>
      </c>
      <c r="D1705" s="95"/>
      <c r="E1705" s="64"/>
      <c r="H1705" s="102"/>
      <c r="I1705" s="91"/>
      <c r="J1705" s="95"/>
      <c r="K1705" s="95"/>
      <c r="L1705" s="104"/>
      <c r="M1705" s="91"/>
      <c r="N1705" s="95"/>
      <c r="O1705" s="95"/>
      <c r="S1705" s="91" t="n">
        <v>0.34</v>
      </c>
      <c r="T1705" s="79" t="n">
        <f aca="false">B1705*$AI$23/$AI$1702</f>
        <v>106170.63583815</v>
      </c>
      <c r="U1705" s="79" t="n">
        <f aca="false">C1705*$AI$23/$AI$1702</f>
        <v>132713.294797688</v>
      </c>
      <c r="V1705" s="84"/>
      <c r="W1705" s="64"/>
      <c r="Z1705" s="80"/>
      <c r="AA1705" s="91"/>
      <c r="AB1705" s="79"/>
      <c r="AC1705" s="79"/>
      <c r="AD1705" s="105"/>
      <c r="AE1705" s="91"/>
      <c r="AF1705" s="79"/>
      <c r="AG1705" s="79"/>
      <c r="AH1705" s="1" t="str">
        <f aca="false">IF(AC1703="But Not Over",Y1700,"")</f>
        <v/>
      </c>
      <c r="AI1705" s="81" t="str">
        <f aca="false">IF(AC1703="But Not Over",VLOOKUP(AH1705,'CPI Data'!$A$19:$N$117,14),"")</f>
        <v/>
      </c>
    </row>
    <row r="1706" customFormat="false" ht="12" hidden="false" customHeight="false" outlineLevel="0" collapsed="false">
      <c r="A1706" s="91" t="n">
        <v>0.38</v>
      </c>
      <c r="B1706" s="95" t="n">
        <v>10000</v>
      </c>
      <c r="C1706" s="95" t="n">
        <v>12000</v>
      </c>
      <c r="D1706" s="95"/>
      <c r="E1706" s="64"/>
      <c r="H1706" s="102"/>
      <c r="I1706" s="91"/>
      <c r="J1706" s="95"/>
      <c r="K1706" s="95"/>
      <c r="L1706" s="104"/>
      <c r="M1706" s="91"/>
      <c r="N1706" s="95"/>
      <c r="O1706" s="95"/>
      <c r="S1706" s="91" t="n">
        <v>0.38</v>
      </c>
      <c r="T1706" s="79" t="n">
        <f aca="false">B1706*$AI$23/$AI$1702</f>
        <v>132713.294797688</v>
      </c>
      <c r="U1706" s="79" t="n">
        <f aca="false">C1706*$AI$23/$AI$1702</f>
        <v>159255.953757225</v>
      </c>
      <c r="V1706" s="84"/>
      <c r="W1706" s="64"/>
      <c r="Z1706" s="80"/>
      <c r="AA1706" s="91"/>
      <c r="AB1706" s="79"/>
      <c r="AC1706" s="79"/>
      <c r="AD1706" s="105"/>
      <c r="AE1706" s="91"/>
      <c r="AF1706" s="79"/>
      <c r="AG1706" s="79"/>
      <c r="AH1706" s="1" t="str">
        <f aca="false">IF(AC1704="But Not Over",Y1701,"")</f>
        <v/>
      </c>
      <c r="AI1706" s="81" t="str">
        <f aca="false">IF(AC1704="But Not Over",VLOOKUP(AH1706,'CPI Data'!$A$19:$N$117,14),"")</f>
        <v/>
      </c>
    </row>
    <row r="1707" customFormat="false" ht="12" hidden="false" customHeight="false" outlineLevel="0" collapsed="false">
      <c r="A1707" s="91" t="n">
        <v>0.42</v>
      </c>
      <c r="B1707" s="95" t="n">
        <v>12000</v>
      </c>
      <c r="C1707" s="95" t="n">
        <v>14000</v>
      </c>
      <c r="D1707" s="95"/>
      <c r="E1707" s="64"/>
      <c r="H1707" s="102"/>
      <c r="I1707" s="91"/>
      <c r="J1707" s="95"/>
      <c r="K1707" s="95"/>
      <c r="L1707" s="104"/>
      <c r="M1707" s="91"/>
      <c r="N1707" s="95"/>
      <c r="O1707" s="95"/>
      <c r="S1707" s="91" t="n">
        <v>0.42</v>
      </c>
      <c r="T1707" s="79" t="n">
        <f aca="false">B1707*$AI$23/$AI$1702</f>
        <v>159255.953757225</v>
      </c>
      <c r="U1707" s="79" t="n">
        <f aca="false">C1707*$AI$23/$AI$1702</f>
        <v>185798.612716763</v>
      </c>
      <c r="V1707" s="84"/>
      <c r="W1707" s="64"/>
      <c r="Z1707" s="80"/>
      <c r="AA1707" s="91"/>
      <c r="AB1707" s="79"/>
      <c r="AC1707" s="79"/>
      <c r="AD1707" s="105"/>
      <c r="AE1707" s="91"/>
      <c r="AF1707" s="79"/>
      <c r="AG1707" s="79"/>
      <c r="AH1707" s="1" t="str">
        <f aca="false">IF(AC1705="But Not Over",Y1702,"")</f>
        <v/>
      </c>
      <c r="AI1707" s="81" t="str">
        <f aca="false">IF(AC1705="But Not Over",VLOOKUP(AH1707,'CPI Data'!$A$19:$N$117,14),"")</f>
        <v/>
      </c>
    </row>
    <row r="1708" customFormat="false" ht="12" hidden="false" customHeight="false" outlineLevel="0" collapsed="false">
      <c r="A1708" s="91" t="n">
        <v>0.46</v>
      </c>
      <c r="B1708" s="95" t="n">
        <v>14000</v>
      </c>
      <c r="C1708" s="95" t="n">
        <v>16000</v>
      </c>
      <c r="D1708" s="95"/>
      <c r="E1708" s="64"/>
      <c r="H1708" s="102"/>
      <c r="I1708" s="91"/>
      <c r="J1708" s="95"/>
      <c r="K1708" s="95"/>
      <c r="L1708" s="104"/>
      <c r="M1708" s="91"/>
      <c r="N1708" s="95"/>
      <c r="O1708" s="95"/>
      <c r="S1708" s="91" t="n">
        <v>0.46</v>
      </c>
      <c r="T1708" s="79" t="n">
        <f aca="false">B1708*$AI$23/$AI$1702</f>
        <v>185798.612716763</v>
      </c>
      <c r="U1708" s="79" t="n">
        <f aca="false">C1708*$AI$23/$AI$1702</f>
        <v>212341.271676301</v>
      </c>
      <c r="V1708" s="84"/>
      <c r="W1708" s="64"/>
      <c r="Z1708" s="80"/>
      <c r="AA1708" s="91"/>
      <c r="AB1708" s="79"/>
      <c r="AC1708" s="79"/>
      <c r="AD1708" s="105"/>
      <c r="AE1708" s="91"/>
      <c r="AF1708" s="79"/>
      <c r="AG1708" s="79"/>
      <c r="AH1708" s="1" t="str">
        <f aca="false">IF(AC1706="But Not Over",Y1703,"")</f>
        <v/>
      </c>
      <c r="AI1708" s="81" t="str">
        <f aca="false">IF(AC1706="But Not Over",VLOOKUP(AH1708,'CPI Data'!$A$19:$N$117,14),"")</f>
        <v/>
      </c>
    </row>
    <row r="1709" customFormat="false" ht="12" hidden="false" customHeight="false" outlineLevel="0" collapsed="false">
      <c r="A1709" s="91" t="n">
        <v>0.49</v>
      </c>
      <c r="B1709" s="95" t="n">
        <v>16000</v>
      </c>
      <c r="C1709" s="95" t="n">
        <v>18000</v>
      </c>
      <c r="D1709" s="95"/>
      <c r="E1709" s="64"/>
      <c r="H1709" s="102"/>
      <c r="I1709" s="91"/>
      <c r="J1709" s="95"/>
      <c r="K1709" s="95"/>
      <c r="L1709" s="104"/>
      <c r="M1709" s="91"/>
      <c r="N1709" s="95"/>
      <c r="O1709" s="95"/>
      <c r="S1709" s="91" t="n">
        <v>0.49</v>
      </c>
      <c r="T1709" s="79" t="n">
        <f aca="false">B1709*$AI$23/$AI$1702</f>
        <v>212341.271676301</v>
      </c>
      <c r="U1709" s="79" t="n">
        <f aca="false">C1709*$AI$23/$AI$1702</f>
        <v>238883.930635838</v>
      </c>
      <c r="V1709" s="84"/>
      <c r="W1709" s="64"/>
      <c r="Z1709" s="80"/>
      <c r="AA1709" s="91"/>
      <c r="AB1709" s="79"/>
      <c r="AC1709" s="79"/>
      <c r="AD1709" s="105"/>
      <c r="AE1709" s="91"/>
      <c r="AF1709" s="79"/>
      <c r="AG1709" s="79"/>
      <c r="AH1709" s="1" t="str">
        <f aca="false">IF(AC1707="But Not Over",Y1704,"")</f>
        <v/>
      </c>
      <c r="AI1709" s="81" t="str">
        <f aca="false">IF(AC1707="But Not Over",VLOOKUP(AH1709,'CPI Data'!$A$19:$N$117,14),"")</f>
        <v/>
      </c>
    </row>
    <row r="1710" customFormat="false" ht="12" hidden="false" customHeight="false" outlineLevel="0" collapsed="false">
      <c r="A1710" s="91" t="n">
        <v>0.52</v>
      </c>
      <c r="B1710" s="95" t="n">
        <v>18000</v>
      </c>
      <c r="C1710" s="95" t="n">
        <v>20000</v>
      </c>
      <c r="D1710" s="95"/>
      <c r="E1710" s="64"/>
      <c r="H1710" s="102"/>
      <c r="I1710" s="91"/>
      <c r="J1710" s="95"/>
      <c r="K1710" s="95"/>
      <c r="L1710" s="104"/>
      <c r="M1710" s="91"/>
      <c r="N1710" s="95"/>
      <c r="O1710" s="95"/>
      <c r="S1710" s="91" t="n">
        <v>0.52</v>
      </c>
      <c r="T1710" s="79" t="n">
        <f aca="false">B1710*$AI$23/$AI$1702</f>
        <v>238883.930635838</v>
      </c>
      <c r="U1710" s="79" t="n">
        <f aca="false">C1710*$AI$23/$AI$1702</f>
        <v>265426.589595376</v>
      </c>
      <c r="V1710" s="84"/>
      <c r="W1710" s="64"/>
      <c r="Z1710" s="80"/>
      <c r="AA1710" s="91"/>
      <c r="AB1710" s="79"/>
      <c r="AC1710" s="79"/>
      <c r="AD1710" s="105"/>
      <c r="AE1710" s="91"/>
      <c r="AF1710" s="79"/>
      <c r="AG1710" s="79"/>
      <c r="AH1710" s="1" t="str">
        <f aca="false">IF(AC1708="But Not Over",Y1705,"")</f>
        <v/>
      </c>
      <c r="AI1710" s="81" t="str">
        <f aca="false">IF(AC1708="But Not Over",VLOOKUP(AH1710,'CPI Data'!$A$19:$N$117,14),"")</f>
        <v/>
      </c>
    </row>
    <row r="1711" customFormat="false" ht="12" hidden="false" customHeight="false" outlineLevel="0" collapsed="false">
      <c r="A1711" s="91" t="n">
        <v>0.55</v>
      </c>
      <c r="B1711" s="95" t="n">
        <v>20000</v>
      </c>
      <c r="C1711" s="95" t="n">
        <v>22000</v>
      </c>
      <c r="D1711" s="95"/>
      <c r="E1711" s="64"/>
      <c r="H1711" s="102"/>
      <c r="I1711" s="91"/>
      <c r="J1711" s="95"/>
      <c r="K1711" s="95"/>
      <c r="L1711" s="104"/>
      <c r="M1711" s="91"/>
      <c r="N1711" s="95"/>
      <c r="O1711" s="95"/>
      <c r="S1711" s="91" t="n">
        <v>0.55</v>
      </c>
      <c r="T1711" s="79" t="n">
        <f aca="false">B1711*$AI$23/$AI$1702</f>
        <v>265426.589595376</v>
      </c>
      <c r="U1711" s="79" t="n">
        <f aca="false">C1711*$AI$23/$AI$1702</f>
        <v>291969.248554913</v>
      </c>
      <c r="V1711" s="84"/>
      <c r="W1711" s="64"/>
      <c r="Z1711" s="80"/>
      <c r="AA1711" s="91"/>
      <c r="AB1711" s="79"/>
      <c r="AC1711" s="79"/>
      <c r="AD1711" s="105"/>
      <c r="AE1711" s="91"/>
      <c r="AF1711" s="79"/>
      <c r="AG1711" s="79"/>
      <c r="AH1711" s="1" t="str">
        <f aca="false">IF(AC1709="But Not Over",Y1706,"")</f>
        <v/>
      </c>
      <c r="AI1711" s="81" t="str">
        <f aca="false">IF(AC1709="But Not Over",VLOOKUP(AH1711,'CPI Data'!$A$19:$N$117,14),"")</f>
        <v/>
      </c>
    </row>
    <row r="1712" customFormat="false" ht="12" hidden="false" customHeight="false" outlineLevel="0" collapsed="false">
      <c r="A1712" s="91" t="n">
        <v>0.58</v>
      </c>
      <c r="B1712" s="95" t="n">
        <v>22000</v>
      </c>
      <c r="C1712" s="95" t="n">
        <v>26000</v>
      </c>
      <c r="D1712" s="95"/>
      <c r="E1712" s="64"/>
      <c r="H1712" s="102"/>
      <c r="I1712" s="91"/>
      <c r="J1712" s="95"/>
      <c r="K1712" s="95"/>
      <c r="L1712" s="104"/>
      <c r="M1712" s="91"/>
      <c r="N1712" s="95"/>
      <c r="O1712" s="95"/>
      <c r="S1712" s="91" t="n">
        <v>0.58</v>
      </c>
      <c r="T1712" s="79" t="n">
        <f aca="false">B1712*$AI$23/$AI$1702</f>
        <v>291969.248554913</v>
      </c>
      <c r="U1712" s="79" t="n">
        <f aca="false">C1712*$AI$23/$AI$1702</f>
        <v>345054.566473988</v>
      </c>
      <c r="V1712" s="84"/>
      <c r="W1712" s="64"/>
      <c r="Z1712" s="80"/>
      <c r="AA1712" s="91"/>
      <c r="AB1712" s="79"/>
      <c r="AC1712" s="79"/>
      <c r="AD1712" s="105"/>
      <c r="AE1712" s="91"/>
      <c r="AF1712" s="79"/>
      <c r="AG1712" s="79"/>
      <c r="AH1712" s="1" t="str">
        <f aca="false">IF(AC1710="But Not Over",Y1707,"")</f>
        <v/>
      </c>
      <c r="AI1712" s="81" t="str">
        <f aca="false">IF(AC1710="But Not Over",VLOOKUP(AH1712,'CPI Data'!$A$19:$N$117,14),"")</f>
        <v/>
      </c>
    </row>
    <row r="1713" customFormat="false" ht="12" hidden="false" customHeight="false" outlineLevel="0" collapsed="false">
      <c r="A1713" s="91" t="n">
        <v>0.61</v>
      </c>
      <c r="B1713" s="95" t="n">
        <v>26000</v>
      </c>
      <c r="C1713" s="92" t="n">
        <v>32000</v>
      </c>
      <c r="D1713" s="92"/>
      <c r="E1713" s="64"/>
      <c r="H1713" s="102"/>
      <c r="I1713" s="91"/>
      <c r="J1713" s="95"/>
      <c r="K1713" s="92"/>
      <c r="L1713" s="103"/>
      <c r="M1713" s="91"/>
      <c r="N1713" s="95"/>
      <c r="O1713" s="92"/>
      <c r="S1713" s="91" t="n">
        <v>0.61</v>
      </c>
      <c r="T1713" s="79" t="n">
        <f aca="false">B1713*$AI$23/$AI$1702</f>
        <v>345054.566473988</v>
      </c>
      <c r="U1713" s="79" t="n">
        <f aca="false">C1713*$AI$23/$AI$1702</f>
        <v>424682.543352601</v>
      </c>
      <c r="W1713" s="64"/>
      <c r="Z1713" s="80"/>
      <c r="AA1713" s="91"/>
      <c r="AB1713" s="79"/>
      <c r="AD1713" s="98"/>
      <c r="AE1713" s="91"/>
      <c r="AF1713" s="79"/>
      <c r="AH1713" s="1" t="str">
        <f aca="false">IF(AC1711="But Not Over",Y1708,"")</f>
        <v/>
      </c>
      <c r="AI1713" s="81" t="str">
        <f aca="false">IF(AC1711="But Not Over",VLOOKUP(AH1713,'CPI Data'!$A$19:$N$117,14),"")</f>
        <v/>
      </c>
    </row>
    <row r="1714" customFormat="false" ht="12" hidden="false" customHeight="false" outlineLevel="0" collapsed="false">
      <c r="A1714" s="91" t="n">
        <v>0.64</v>
      </c>
      <c r="B1714" s="92" t="n">
        <v>32000</v>
      </c>
      <c r="C1714" s="92" t="n">
        <v>38000</v>
      </c>
      <c r="D1714" s="92"/>
      <c r="E1714" s="64"/>
      <c r="H1714" s="102"/>
      <c r="I1714" s="91"/>
      <c r="J1714" s="92"/>
      <c r="K1714" s="92"/>
      <c r="L1714" s="103"/>
      <c r="M1714" s="91"/>
      <c r="N1714" s="92"/>
      <c r="O1714" s="92"/>
      <c r="S1714" s="91" t="n">
        <v>0.64</v>
      </c>
      <c r="T1714" s="79" t="n">
        <f aca="false">B1714*$AI$23/$AI$1702</f>
        <v>424682.543352601</v>
      </c>
      <c r="U1714" s="79" t="n">
        <f aca="false">C1714*$AI$23/$AI$1702</f>
        <v>504310.520231214</v>
      </c>
      <c r="W1714" s="64"/>
      <c r="Z1714" s="80"/>
      <c r="AA1714" s="91"/>
      <c r="AD1714" s="98"/>
      <c r="AE1714" s="91"/>
      <c r="AH1714" s="1" t="str">
        <f aca="false">IF(AC1712="But Not Over",Y1709,"")</f>
        <v/>
      </c>
      <c r="AI1714" s="81" t="str">
        <f aca="false">IF(AC1712="But Not Over",VLOOKUP(AH1714,'CPI Data'!$A$19:$N$117,14),"")</f>
        <v/>
      </c>
    </row>
    <row r="1715" customFormat="false" ht="12" hidden="false" customHeight="false" outlineLevel="0" collapsed="false">
      <c r="A1715" s="91" t="n">
        <v>0.67</v>
      </c>
      <c r="B1715" s="92" t="n">
        <v>38000</v>
      </c>
      <c r="C1715" s="92" t="n">
        <v>44000</v>
      </c>
      <c r="D1715" s="92"/>
      <c r="E1715" s="64"/>
      <c r="H1715" s="102"/>
      <c r="I1715" s="91"/>
      <c r="J1715" s="92"/>
      <c r="K1715" s="92"/>
      <c r="L1715" s="103"/>
      <c r="M1715" s="91"/>
      <c r="N1715" s="92"/>
      <c r="O1715" s="92"/>
      <c r="S1715" s="91" t="n">
        <v>0.67</v>
      </c>
      <c r="T1715" s="79" t="n">
        <f aca="false">B1715*$AI$23/$AI$1702</f>
        <v>504310.520231214</v>
      </c>
      <c r="U1715" s="79" t="n">
        <f aca="false">C1715*$AI$23/$AI$1702</f>
        <v>583938.497109827</v>
      </c>
      <c r="W1715" s="64"/>
      <c r="Z1715" s="80"/>
      <c r="AA1715" s="91"/>
      <c r="AD1715" s="98"/>
      <c r="AE1715" s="91"/>
      <c r="AH1715" s="1" t="str">
        <f aca="false">IF(AC1713="But Not Over",Y1710,"")</f>
        <v/>
      </c>
      <c r="AI1715" s="81" t="str">
        <f aca="false">IF(AC1713="But Not Over",VLOOKUP(AH1715,'CPI Data'!$A$19:$N$117,14),"")</f>
        <v/>
      </c>
    </row>
    <row r="1716" customFormat="false" ht="12" hidden="false" customHeight="false" outlineLevel="0" collapsed="false">
      <c r="A1716" s="91" t="n">
        <v>0.69</v>
      </c>
      <c r="B1716" s="92" t="n">
        <v>44000</v>
      </c>
      <c r="C1716" s="92" t="n">
        <v>50000</v>
      </c>
      <c r="D1716" s="95"/>
      <c r="E1716" s="64"/>
      <c r="H1716" s="102"/>
      <c r="I1716" s="91"/>
      <c r="J1716" s="92"/>
      <c r="K1716" s="92"/>
      <c r="L1716" s="104"/>
      <c r="M1716" s="91"/>
      <c r="N1716" s="92"/>
      <c r="O1716" s="92"/>
      <c r="S1716" s="91" t="n">
        <v>0.69</v>
      </c>
      <c r="T1716" s="79" t="n">
        <f aca="false">B1716*$AI$23/$AI$1702</f>
        <v>583938.497109827</v>
      </c>
      <c r="U1716" s="79" t="n">
        <f aca="false">C1716*$AI$23/$AI$1702</f>
        <v>663566.473988439</v>
      </c>
      <c r="V1716" s="84"/>
      <c r="W1716" s="64"/>
      <c r="Z1716" s="80"/>
      <c r="AA1716" s="91"/>
      <c r="AD1716" s="105"/>
      <c r="AE1716" s="91"/>
      <c r="AH1716" s="1" t="str">
        <f aca="false">IF(AC1714="But Not Over",Y1711,"")</f>
        <v/>
      </c>
      <c r="AI1716" s="81" t="str">
        <f aca="false">IF(AC1714="But Not Over",VLOOKUP(AH1716,'CPI Data'!$A$19:$N$117,14),"")</f>
        <v/>
      </c>
    </row>
    <row r="1717" customFormat="false" ht="12" hidden="false" customHeight="false" outlineLevel="0" collapsed="false">
      <c r="A1717" s="91" t="n">
        <v>0.72</v>
      </c>
      <c r="B1717" s="92" t="n">
        <v>50000</v>
      </c>
      <c r="C1717" s="92" t="n">
        <v>60000</v>
      </c>
      <c r="E1717" s="64"/>
      <c r="H1717" s="64"/>
      <c r="I1717" s="91"/>
      <c r="J1717" s="92"/>
      <c r="K1717" s="92"/>
      <c r="L1717" s="97"/>
      <c r="M1717" s="91"/>
      <c r="N1717" s="92"/>
      <c r="O1717" s="92"/>
      <c r="S1717" s="91" t="n">
        <v>0.72</v>
      </c>
      <c r="T1717" s="79" t="n">
        <f aca="false">B1717*$AI$23/$AI$1702</f>
        <v>663566.473988439</v>
      </c>
      <c r="U1717" s="79" t="n">
        <f aca="false">C1717*$AI$23/$AI$1702</f>
        <v>796279.768786127</v>
      </c>
      <c r="W1717" s="64"/>
      <c r="Z1717" s="80"/>
      <c r="AA1717" s="91"/>
      <c r="AD1717" s="98"/>
      <c r="AE1717" s="91"/>
      <c r="AH1717" s="1" t="str">
        <f aca="false">IF(AC1715="But Not Over",Y1712,"")</f>
        <v/>
      </c>
      <c r="AI1717" s="81" t="str">
        <f aca="false">IF(AC1715="But Not Over",VLOOKUP(AH1717,'CPI Data'!$A$19:$N$117,14),"")</f>
        <v/>
      </c>
    </row>
    <row r="1718" customFormat="false" ht="12" hidden="false" customHeight="false" outlineLevel="0" collapsed="false">
      <c r="A1718" s="91" t="n">
        <v>0.75</v>
      </c>
      <c r="B1718" s="92" t="n">
        <v>60000</v>
      </c>
      <c r="C1718" s="92" t="n">
        <v>70000</v>
      </c>
      <c r="E1718" s="64"/>
      <c r="H1718" s="64"/>
      <c r="I1718" s="91"/>
      <c r="J1718" s="92"/>
      <c r="K1718" s="92"/>
      <c r="L1718" s="97"/>
      <c r="M1718" s="91"/>
      <c r="N1718" s="92"/>
      <c r="O1718" s="92"/>
      <c r="S1718" s="91" t="n">
        <v>0.75</v>
      </c>
      <c r="T1718" s="79" t="n">
        <f aca="false">B1718*$AI$23/$AI$1702</f>
        <v>796279.768786127</v>
      </c>
      <c r="U1718" s="79" t="n">
        <f aca="false">C1718*$AI$23/$AI$1702</f>
        <v>928993.063583815</v>
      </c>
      <c r="W1718" s="64"/>
      <c r="Z1718" s="80"/>
      <c r="AA1718" s="91"/>
      <c r="AD1718" s="98"/>
      <c r="AE1718" s="91"/>
      <c r="AH1718" s="1" t="str">
        <f aca="false">IF(AC1716="But Not Over",Y1713,"")</f>
        <v/>
      </c>
      <c r="AI1718" s="81" t="str">
        <f aca="false">IF(AC1716="But Not Over",VLOOKUP(AH1718,'CPI Data'!$A$19:$N$117,14),"")</f>
        <v/>
      </c>
    </row>
    <row r="1719" customFormat="false" ht="12" hidden="false" customHeight="false" outlineLevel="0" collapsed="false">
      <c r="A1719" s="91" t="n">
        <v>0.78</v>
      </c>
      <c r="B1719" s="92" t="n">
        <v>70000</v>
      </c>
      <c r="C1719" s="92" t="n">
        <v>80000</v>
      </c>
      <c r="E1719" s="64"/>
      <c r="H1719" s="64"/>
      <c r="I1719" s="91"/>
      <c r="J1719" s="92"/>
      <c r="K1719" s="92"/>
      <c r="L1719" s="97"/>
      <c r="M1719" s="91"/>
      <c r="N1719" s="92"/>
      <c r="O1719" s="92"/>
      <c r="S1719" s="91" t="n">
        <v>0.78</v>
      </c>
      <c r="T1719" s="79" t="n">
        <f aca="false">B1719*$AI$23/$AI$1702</f>
        <v>928993.063583815</v>
      </c>
      <c r="U1719" s="125" t="n">
        <f aca="false">C1719*$AI$23/$AI$1702</f>
        <v>1061706.3583815</v>
      </c>
      <c r="W1719" s="64"/>
      <c r="Z1719" s="80"/>
      <c r="AA1719" s="91"/>
      <c r="AD1719" s="98"/>
      <c r="AE1719" s="91"/>
      <c r="AH1719" s="1" t="str">
        <f aca="false">IF(AC1717="But Not Over",Y1714,"")</f>
        <v/>
      </c>
      <c r="AI1719" s="81" t="str">
        <f aca="false">IF(AC1717="But Not Over",VLOOKUP(AH1719,'CPI Data'!$A$19:$N$117,14),"")</f>
        <v/>
      </c>
    </row>
    <row r="1720" customFormat="false" ht="12" hidden="false" customHeight="false" outlineLevel="0" collapsed="false">
      <c r="A1720" s="91" t="n">
        <v>0.81</v>
      </c>
      <c r="B1720" s="92" t="n">
        <v>80000</v>
      </c>
      <c r="C1720" s="92" t="n">
        <v>90000</v>
      </c>
      <c r="E1720" s="64"/>
      <c r="H1720" s="64"/>
      <c r="I1720" s="91"/>
      <c r="J1720" s="92"/>
      <c r="K1720" s="92"/>
      <c r="L1720" s="97"/>
      <c r="M1720" s="91"/>
      <c r="N1720" s="92"/>
      <c r="O1720" s="92"/>
      <c r="S1720" s="91" t="n">
        <v>0.81</v>
      </c>
      <c r="T1720" s="79" t="n">
        <f aca="false">B1720*$AI$23/$AI$1702</f>
        <v>1061706.3583815</v>
      </c>
      <c r="U1720" s="125" t="n">
        <f aca="false">C1720*$AI$23/$AI$1702</f>
        <v>1194419.65317919</v>
      </c>
      <c r="W1720" s="64"/>
      <c r="Z1720" s="80"/>
      <c r="AA1720" s="91"/>
      <c r="AD1720" s="98"/>
      <c r="AE1720" s="91"/>
      <c r="AH1720" s="1" t="str">
        <f aca="false">IF(AC1718="But Not Over",Y1715,"")</f>
        <v/>
      </c>
      <c r="AI1720" s="81" t="str">
        <f aca="false">IF(AC1718="But Not Over",VLOOKUP(AH1720,'CPI Data'!$A$19:$N$117,14),"")</f>
        <v/>
      </c>
    </row>
    <row r="1721" customFormat="false" ht="12" hidden="false" customHeight="false" outlineLevel="0" collapsed="false">
      <c r="A1721" s="91" t="n">
        <v>0.83</v>
      </c>
      <c r="B1721" s="92" t="n">
        <v>90000</v>
      </c>
      <c r="C1721" s="92" t="n">
        <v>100000</v>
      </c>
      <c r="E1721" s="64"/>
      <c r="H1721" s="64"/>
      <c r="I1721" s="91"/>
      <c r="J1721" s="92"/>
      <c r="K1721" s="92"/>
      <c r="L1721" s="97"/>
      <c r="M1721" s="91"/>
      <c r="N1721" s="92"/>
      <c r="O1721" s="92"/>
      <c r="S1721" s="91" t="n">
        <v>0.83</v>
      </c>
      <c r="T1721" s="79" t="n">
        <f aca="false">B1721*$AI$23/$AI$1702</f>
        <v>1194419.65317919</v>
      </c>
      <c r="U1721" s="125" t="n">
        <f aca="false">C1721*$AI$23/$AI$1702</f>
        <v>1327132.94797688</v>
      </c>
      <c r="W1721" s="64"/>
      <c r="Z1721" s="80"/>
      <c r="AA1721" s="91"/>
      <c r="AD1721" s="98"/>
      <c r="AE1721" s="91"/>
      <c r="AH1721" s="1" t="str">
        <f aca="false">IF(AC1719="But Not Over",Y1716,"")</f>
        <v/>
      </c>
      <c r="AI1721" s="81" t="str">
        <f aca="false">IF(AC1719="But Not Over",VLOOKUP(AH1721,'CPI Data'!$A$19:$N$117,14),"")</f>
        <v/>
      </c>
    </row>
    <row r="1722" customFormat="false" ht="12" hidden="false" customHeight="false" outlineLevel="0" collapsed="false">
      <c r="A1722" s="91" t="n">
        <v>0.85</v>
      </c>
      <c r="B1722" s="92" t="n">
        <v>100000</v>
      </c>
      <c r="C1722" s="92" t="n">
        <v>150000</v>
      </c>
      <c r="E1722" s="64"/>
      <c r="H1722" s="64"/>
      <c r="I1722" s="91"/>
      <c r="J1722" s="92"/>
      <c r="K1722" s="92"/>
      <c r="L1722" s="97"/>
      <c r="M1722" s="91"/>
      <c r="N1722" s="92"/>
      <c r="O1722" s="92"/>
      <c r="S1722" s="91" t="n">
        <v>0.85</v>
      </c>
      <c r="T1722" s="79" t="n">
        <f aca="false">B1722*$AI$23/$AI$1702</f>
        <v>1327132.94797688</v>
      </c>
      <c r="U1722" s="125" t="n">
        <f aca="false">C1722*$AI$23/$AI$1702</f>
        <v>1990699.42196532</v>
      </c>
      <c r="W1722" s="64"/>
      <c r="Z1722" s="80"/>
      <c r="AA1722" s="91"/>
      <c r="AD1722" s="98"/>
      <c r="AE1722" s="91"/>
      <c r="AH1722" s="1" t="str">
        <f aca="false">IF(AC1720="But Not Over",Y1717,"")</f>
        <v/>
      </c>
      <c r="AI1722" s="81" t="str">
        <f aca="false">IF(AC1720="But Not Over",VLOOKUP(AH1722,'CPI Data'!$A$19:$N$117,14),"")</f>
        <v/>
      </c>
    </row>
    <row r="1723" customFormat="false" ht="12" hidden="false" customHeight="false" outlineLevel="0" collapsed="false">
      <c r="A1723" s="91" t="n">
        <v>0.87</v>
      </c>
      <c r="B1723" s="92" t="n">
        <v>150000</v>
      </c>
      <c r="C1723" s="92" t="n">
        <v>200000</v>
      </c>
      <c r="E1723" s="64"/>
      <c r="H1723" s="64"/>
      <c r="I1723" s="91"/>
      <c r="J1723" s="92"/>
      <c r="K1723" s="92"/>
      <c r="L1723" s="97"/>
      <c r="M1723" s="91"/>
      <c r="N1723" s="92"/>
      <c r="O1723" s="92"/>
      <c r="S1723" s="91" t="n">
        <v>0.87</v>
      </c>
      <c r="T1723" s="79" t="n">
        <f aca="false">B1723*$AI$23/$AI$1702</f>
        <v>1990699.42196532</v>
      </c>
      <c r="U1723" s="125" t="n">
        <f aca="false">C1723*$AI$23/$AI$1702</f>
        <v>2654265.89595376</v>
      </c>
      <c r="W1723" s="64"/>
      <c r="Z1723" s="80"/>
      <c r="AA1723" s="91"/>
      <c r="AD1723" s="98"/>
      <c r="AE1723" s="91"/>
      <c r="AH1723" s="1" t="str">
        <f aca="false">IF(AC1721="But Not Over",Y1718,"")</f>
        <v/>
      </c>
      <c r="AI1723" s="81" t="str">
        <f aca="false">IF(AC1721="But Not Over",VLOOKUP(AH1723,'CPI Data'!$A$19:$N$117,14),"")</f>
        <v/>
      </c>
    </row>
    <row r="1724" customFormat="false" ht="12" hidden="false" customHeight="false" outlineLevel="0" collapsed="false">
      <c r="A1724" s="91" t="n">
        <v>0.88</v>
      </c>
      <c r="B1724" s="92" t="n">
        <v>200000</v>
      </c>
      <c r="C1724" s="95" t="s">
        <v>18</v>
      </c>
      <c r="E1724" s="64"/>
      <c r="H1724" s="64"/>
      <c r="I1724" s="91"/>
      <c r="J1724" s="92"/>
      <c r="K1724" s="92"/>
      <c r="L1724" s="97"/>
      <c r="M1724" s="91"/>
      <c r="N1724" s="92"/>
      <c r="O1724" s="92"/>
      <c r="S1724" s="91" t="n">
        <v>0.88</v>
      </c>
      <c r="T1724" s="79" t="n">
        <f aca="false">B1724*$AI$23/$AI$1702</f>
        <v>2654265.89595376</v>
      </c>
      <c r="U1724" s="79" t="s">
        <v>18</v>
      </c>
      <c r="W1724" s="64"/>
      <c r="Z1724" s="80"/>
      <c r="AA1724" s="91"/>
      <c r="AD1724" s="98"/>
      <c r="AE1724" s="91"/>
      <c r="AH1724" s="1" t="str">
        <f aca="false">IF(AC1722="But Not Over",Y1719,"")</f>
        <v/>
      </c>
      <c r="AI1724" s="81" t="str">
        <f aca="false">IF(AC1722="But Not Over",VLOOKUP(AH1724,'CPI Data'!$A$19:$N$117,14),"")</f>
        <v/>
      </c>
    </row>
    <row r="1725" customFormat="false" ht="24" hidden="false" customHeight="true" outlineLevel="0" collapsed="false">
      <c r="A1725" s="129" t="s">
        <v>61</v>
      </c>
      <c r="B1725" s="129"/>
      <c r="C1725" s="129"/>
      <c r="D1725" s="129"/>
      <c r="E1725" s="129"/>
      <c r="F1725" s="129"/>
      <c r="G1725" s="129"/>
      <c r="H1725" s="129"/>
      <c r="I1725" s="129"/>
      <c r="J1725" s="129"/>
      <c r="K1725" s="129"/>
      <c r="L1725" s="129"/>
      <c r="M1725" s="129"/>
      <c r="N1725" s="129"/>
      <c r="O1725" s="129"/>
      <c r="S1725" s="129" t="s">
        <v>61</v>
      </c>
      <c r="T1725" s="129"/>
      <c r="U1725" s="129"/>
      <c r="V1725" s="129"/>
      <c r="W1725" s="129"/>
      <c r="X1725" s="129"/>
      <c r="Y1725" s="129"/>
      <c r="Z1725" s="129"/>
      <c r="AA1725" s="129"/>
      <c r="AB1725" s="129"/>
      <c r="AC1725" s="129"/>
      <c r="AD1725" s="129"/>
      <c r="AE1725" s="129"/>
      <c r="AF1725" s="129"/>
      <c r="AG1725" s="129"/>
      <c r="AH1725" s="1" t="str">
        <f aca="false">IF(AC1723="But Not Over",Y1720,"")</f>
        <v/>
      </c>
      <c r="AI1725" s="81" t="str">
        <f aca="false">IF(AC1723="But Not Over",VLOOKUP(AH1725,'CPI Data'!$A$19:$N$117,14),"")</f>
        <v/>
      </c>
    </row>
    <row r="1726" customFormat="false" ht="12" hidden="false" customHeight="false" outlineLevel="0" collapsed="false">
      <c r="A1726" s="132"/>
      <c r="E1726" s="131"/>
      <c r="H1726" s="64"/>
      <c r="I1726" s="64"/>
      <c r="L1726" s="97"/>
      <c r="M1726" s="64"/>
      <c r="S1726" s="132"/>
      <c r="W1726" s="131"/>
      <c r="Z1726" s="80"/>
      <c r="AA1726" s="64"/>
      <c r="AD1726" s="98"/>
      <c r="AE1726" s="64"/>
      <c r="AH1726" s="1" t="str">
        <f aca="false">IF(AC1724="But Not Over",Y1721,"")</f>
        <v/>
      </c>
      <c r="AI1726" s="81" t="str">
        <f aca="false">IF(AC1724="But Not Over",VLOOKUP(AH1726,'CPI Data'!$A$19:$N$117,14),"")</f>
        <v/>
      </c>
    </row>
    <row r="1727" customFormat="false" ht="12.75" hidden="false" customHeight="false" outlineLevel="0" collapsed="false">
      <c r="A1727" s="64"/>
      <c r="B1727" s="74"/>
      <c r="C1727" s="43" t="s">
        <v>7</v>
      </c>
      <c r="E1727" s="64"/>
      <c r="F1727" s="74"/>
      <c r="G1727" s="75" t="n">
        <v>1942</v>
      </c>
      <c r="H1727" s="75"/>
      <c r="I1727" s="75"/>
      <c r="L1727" s="97"/>
      <c r="M1727" s="64"/>
      <c r="N1727" s="74"/>
      <c r="S1727" s="64"/>
      <c r="T1727" s="77"/>
      <c r="U1727" s="69" t="s">
        <v>21</v>
      </c>
      <c r="W1727" s="64"/>
      <c r="X1727" s="77"/>
      <c r="Y1727" s="75" t="n">
        <v>1942</v>
      </c>
      <c r="Z1727" s="75"/>
      <c r="AA1727" s="75"/>
      <c r="AB1727" s="46" t="str">
        <f aca="false">CONCATENATE("CPI: ",AI1732)</f>
        <v>CPI: 16.3</v>
      </c>
      <c r="AD1727" s="98"/>
      <c r="AE1727" s="64"/>
      <c r="AF1727" s="77"/>
      <c r="AH1727" s="1" t="str">
        <f aca="false">IF(AC1725="But Not Over",Y1722,"")</f>
        <v/>
      </c>
      <c r="AI1727" s="81" t="str">
        <f aca="false">IF(AC1725="But Not Over",VLOOKUP(AH1727,'CPI Data'!$A$19:$N$117,14),"")</f>
        <v/>
      </c>
    </row>
    <row r="1728" customFormat="false" ht="12" hidden="false" customHeight="false" outlineLevel="0" collapsed="false">
      <c r="A1728" s="49"/>
      <c r="B1728" s="49" t="s">
        <v>8</v>
      </c>
      <c r="C1728" s="50"/>
      <c r="D1728" s="50"/>
      <c r="E1728" s="49"/>
      <c r="F1728" s="49" t="s">
        <v>9</v>
      </c>
      <c r="G1728" s="50"/>
      <c r="H1728" s="49"/>
      <c r="I1728" s="49"/>
      <c r="J1728" s="49" t="s">
        <v>10</v>
      </c>
      <c r="K1728" s="48"/>
      <c r="L1728" s="48"/>
      <c r="M1728" s="48"/>
      <c r="N1728" s="49" t="s">
        <v>11</v>
      </c>
      <c r="O1728" s="50"/>
      <c r="S1728" s="49"/>
      <c r="T1728" s="51" t="s">
        <v>8</v>
      </c>
      <c r="U1728" s="99"/>
      <c r="V1728" s="53"/>
      <c r="W1728" s="49"/>
      <c r="X1728" s="51" t="s">
        <v>9</v>
      </c>
      <c r="Y1728" s="99"/>
      <c r="Z1728" s="54"/>
      <c r="AA1728" s="49"/>
      <c r="AB1728" s="51" t="s">
        <v>10</v>
      </c>
      <c r="AC1728" s="52"/>
      <c r="AD1728" s="55"/>
      <c r="AE1728" s="48"/>
      <c r="AF1728" s="51" t="s">
        <v>11</v>
      </c>
      <c r="AG1728" s="99"/>
      <c r="AH1728" s="1" t="str">
        <f aca="false">IF(AC1726="But Not Over",Y1723,"")</f>
        <v/>
      </c>
      <c r="AI1728" s="81" t="str">
        <f aca="false">IF(AC1726="But Not Over",VLOOKUP(AH1728,'CPI Data'!$A$19:$N$117,14),"")</f>
        <v/>
      </c>
    </row>
    <row r="1729" customFormat="false" ht="12" hidden="false" customHeight="false" outlineLevel="0" collapsed="false">
      <c r="A1729" s="56" t="s">
        <v>12</v>
      </c>
      <c r="B1729" s="57" t="s">
        <v>13</v>
      </c>
      <c r="C1729" s="57"/>
      <c r="D1729" s="100"/>
      <c r="E1729" s="56" t="s">
        <v>12</v>
      </c>
      <c r="F1729" s="57" t="s">
        <v>13</v>
      </c>
      <c r="G1729" s="57"/>
      <c r="H1729" s="100"/>
      <c r="I1729" s="56" t="s">
        <v>12</v>
      </c>
      <c r="J1729" s="57" t="s">
        <v>13</v>
      </c>
      <c r="K1729" s="57"/>
      <c r="L1729" s="106"/>
      <c r="M1729" s="56" t="s">
        <v>12</v>
      </c>
      <c r="N1729" s="57" t="s">
        <v>13</v>
      </c>
      <c r="O1729" s="57"/>
      <c r="S1729" s="56" t="s">
        <v>12</v>
      </c>
      <c r="T1729" s="58" t="s">
        <v>13</v>
      </c>
      <c r="U1729" s="58"/>
      <c r="V1729" s="101"/>
      <c r="W1729" s="56" t="s">
        <v>12</v>
      </c>
      <c r="X1729" s="58" t="s">
        <v>13</v>
      </c>
      <c r="Y1729" s="58"/>
      <c r="Z1729" s="101"/>
      <c r="AA1729" s="56" t="s">
        <v>12</v>
      </c>
      <c r="AB1729" s="58" t="s">
        <v>13</v>
      </c>
      <c r="AC1729" s="58"/>
      <c r="AD1729" s="107"/>
      <c r="AE1729" s="56" t="s">
        <v>12</v>
      </c>
      <c r="AF1729" s="58" t="s">
        <v>13</v>
      </c>
      <c r="AG1729" s="58"/>
      <c r="AH1729" s="1" t="str">
        <f aca="false">IF(AC1727="But Not Over",Y1724,"")</f>
        <v/>
      </c>
      <c r="AI1729" s="81" t="str">
        <f aca="false">IF(AC1727="But Not Over",VLOOKUP(AH1729,'CPI Data'!$A$19:$N$117,14),"")</f>
        <v/>
      </c>
    </row>
    <row r="1730" customFormat="false" ht="12" hidden="false" customHeight="false" outlineLevel="0" collapsed="false">
      <c r="A1730" s="59" t="s">
        <v>14</v>
      </c>
      <c r="B1730" s="60" t="s">
        <v>15</v>
      </c>
      <c r="C1730" s="60" t="s">
        <v>16</v>
      </c>
      <c r="D1730" s="100"/>
      <c r="E1730" s="59" t="s">
        <v>14</v>
      </c>
      <c r="F1730" s="60" t="s">
        <v>15</v>
      </c>
      <c r="G1730" s="60" t="s">
        <v>16</v>
      </c>
      <c r="H1730" s="100"/>
      <c r="I1730" s="59" t="s">
        <v>14</v>
      </c>
      <c r="J1730" s="60" t="s">
        <v>15</v>
      </c>
      <c r="K1730" s="60" t="s">
        <v>16</v>
      </c>
      <c r="L1730" s="106"/>
      <c r="M1730" s="59" t="s">
        <v>14</v>
      </c>
      <c r="N1730" s="60" t="s">
        <v>15</v>
      </c>
      <c r="O1730" s="60" t="s">
        <v>16</v>
      </c>
      <c r="S1730" s="59" t="s">
        <v>14</v>
      </c>
      <c r="T1730" s="61" t="s">
        <v>15</v>
      </c>
      <c r="U1730" s="61" t="s">
        <v>16</v>
      </c>
      <c r="V1730" s="101"/>
      <c r="W1730" s="59" t="s">
        <v>14</v>
      </c>
      <c r="X1730" s="61" t="s">
        <v>15</v>
      </c>
      <c r="Y1730" s="61" t="s">
        <v>16</v>
      </c>
      <c r="Z1730" s="101"/>
      <c r="AA1730" s="59" t="s">
        <v>14</v>
      </c>
      <c r="AB1730" s="61" t="s">
        <v>15</v>
      </c>
      <c r="AC1730" s="61" t="s">
        <v>16</v>
      </c>
      <c r="AD1730" s="107"/>
      <c r="AE1730" s="59" t="s">
        <v>14</v>
      </c>
      <c r="AF1730" s="61" t="s">
        <v>15</v>
      </c>
      <c r="AG1730" s="61" t="s">
        <v>16</v>
      </c>
      <c r="AH1730" s="1" t="str">
        <f aca="false">IF(AC1728="But Not Over",Y1725,"")</f>
        <v/>
      </c>
      <c r="AI1730" s="81" t="str">
        <f aca="false">IF(AC1728="But Not Over",VLOOKUP(AH1730,'CPI Data'!$A$19:$N$117,14),"")</f>
        <v/>
      </c>
    </row>
    <row r="1731" customFormat="false" ht="12" hidden="false" customHeight="false" outlineLevel="0" collapsed="false">
      <c r="A1731" s="91" t="n">
        <v>0.19</v>
      </c>
      <c r="B1731" s="95" t="n">
        <v>0</v>
      </c>
      <c r="C1731" s="95" t="n">
        <v>2000</v>
      </c>
      <c r="D1731" s="95"/>
      <c r="E1731" s="64"/>
      <c r="H1731" s="102"/>
      <c r="I1731" s="91"/>
      <c r="J1731" s="95"/>
      <c r="K1731" s="95"/>
      <c r="L1731" s="104"/>
      <c r="M1731" s="91"/>
      <c r="N1731" s="95"/>
      <c r="O1731" s="95"/>
      <c r="S1731" s="91" t="n">
        <v>0.19</v>
      </c>
      <c r="T1731" s="79" t="n">
        <f aca="false">B1731*$AI$23/$AI$1732</f>
        <v>0</v>
      </c>
      <c r="U1731" s="79" t="n">
        <f aca="false">C1731*$AI$23/$AI$1732</f>
        <v>28171.0429447853</v>
      </c>
      <c r="V1731" s="84"/>
      <c r="W1731" s="64"/>
      <c r="Z1731" s="80"/>
      <c r="AA1731" s="91"/>
      <c r="AB1731" s="79"/>
      <c r="AC1731" s="79"/>
      <c r="AD1731" s="105"/>
      <c r="AE1731" s="91"/>
      <c r="AF1731" s="79"/>
      <c r="AG1731" s="79"/>
      <c r="AH1731" s="1" t="str">
        <f aca="false">IF(AC1729="But Not Over",Y1726,"")</f>
        <v/>
      </c>
      <c r="AI1731" s="81" t="str">
        <f aca="false">IF(AC1729="But Not Over",VLOOKUP(AH1731,'CPI Data'!$A$19:$N$117,14),"")</f>
        <v/>
      </c>
    </row>
    <row r="1732" customFormat="false" ht="12" hidden="false" customHeight="false" outlineLevel="0" collapsed="false">
      <c r="A1732" s="91" t="n">
        <v>0.22</v>
      </c>
      <c r="B1732" s="95" t="n">
        <v>2000</v>
      </c>
      <c r="C1732" s="95" t="n">
        <v>4000</v>
      </c>
      <c r="D1732" s="95"/>
      <c r="E1732" s="64"/>
      <c r="F1732" s="74" t="s">
        <v>55</v>
      </c>
      <c r="H1732" s="102"/>
      <c r="I1732" s="64"/>
      <c r="J1732" s="74" t="s">
        <v>55</v>
      </c>
      <c r="L1732" s="104"/>
      <c r="M1732" s="64"/>
      <c r="N1732" s="74" t="s">
        <v>55</v>
      </c>
      <c r="S1732" s="91" t="n">
        <v>0.22</v>
      </c>
      <c r="T1732" s="79" t="n">
        <f aca="false">B1732*$AI$23/$AI$1732</f>
        <v>28171.0429447853</v>
      </c>
      <c r="U1732" s="79" t="n">
        <f aca="false">C1732*$AI$23/$AI$1732</f>
        <v>56342.0858895706</v>
      </c>
      <c r="V1732" s="84"/>
      <c r="W1732" s="64"/>
      <c r="X1732" s="77" t="s">
        <v>55</v>
      </c>
      <c r="Z1732" s="80"/>
      <c r="AA1732" s="64"/>
      <c r="AB1732" s="77" t="s">
        <v>55</v>
      </c>
      <c r="AD1732" s="105"/>
      <c r="AE1732" s="64"/>
      <c r="AF1732" s="77" t="s">
        <v>55</v>
      </c>
      <c r="AH1732" s="1" t="n">
        <f aca="false">IF(AC1730="But Not Over",Y1727,"")</f>
        <v>1942</v>
      </c>
      <c r="AI1732" s="81" t="n">
        <f aca="false">IF(AC1730="But Not Over",VLOOKUP(AH1732,'CPI Data'!$A$19:$N$117,14),"")</f>
        <v>16.3</v>
      </c>
    </row>
    <row r="1733" customFormat="false" ht="12" hidden="false" customHeight="false" outlineLevel="0" collapsed="false">
      <c r="A1733" s="91" t="n">
        <v>0.26</v>
      </c>
      <c r="B1733" s="95" t="n">
        <v>4000</v>
      </c>
      <c r="C1733" s="95" t="n">
        <v>6000</v>
      </c>
      <c r="D1733" s="95"/>
      <c r="E1733" s="64"/>
      <c r="F1733" s="74" t="s">
        <v>56</v>
      </c>
      <c r="H1733" s="102"/>
      <c r="I1733" s="64"/>
      <c r="J1733" s="74" t="s">
        <v>56</v>
      </c>
      <c r="L1733" s="104"/>
      <c r="M1733" s="64"/>
      <c r="N1733" s="74" t="s">
        <v>56</v>
      </c>
      <c r="S1733" s="91" t="n">
        <v>0.26</v>
      </c>
      <c r="T1733" s="79" t="n">
        <f aca="false">B1733*$AI$23/$AI$1732</f>
        <v>56342.0858895706</v>
      </c>
      <c r="U1733" s="79" t="n">
        <f aca="false">C1733*$AI$23/$AI$1732</f>
        <v>84513.1288343558</v>
      </c>
      <c r="V1733" s="84"/>
      <c r="W1733" s="64"/>
      <c r="X1733" s="77" t="s">
        <v>56</v>
      </c>
      <c r="Z1733" s="80"/>
      <c r="AA1733" s="64"/>
      <c r="AB1733" s="77" t="s">
        <v>56</v>
      </c>
      <c r="AD1733" s="105"/>
      <c r="AE1733" s="64"/>
      <c r="AF1733" s="77" t="s">
        <v>56</v>
      </c>
      <c r="AH1733" s="1" t="str">
        <f aca="false">IF(AC1731="But Not Over",Y1728,"")</f>
        <v/>
      </c>
      <c r="AI1733" s="81" t="str">
        <f aca="false">IF(AC1731="But Not Over",VLOOKUP(AH1733,'CPI Data'!$A$19:$N$117,14),"")</f>
        <v/>
      </c>
    </row>
    <row r="1734" customFormat="false" ht="12" hidden="false" customHeight="false" outlineLevel="0" collapsed="false">
      <c r="A1734" s="91" t="n">
        <v>0.3</v>
      </c>
      <c r="B1734" s="95" t="n">
        <v>6000</v>
      </c>
      <c r="C1734" s="95" t="n">
        <v>8000</v>
      </c>
      <c r="D1734" s="95"/>
      <c r="E1734" s="64"/>
      <c r="H1734" s="102"/>
      <c r="I1734" s="91"/>
      <c r="J1734" s="95"/>
      <c r="K1734" s="95"/>
      <c r="L1734" s="104"/>
      <c r="M1734" s="91"/>
      <c r="N1734" s="95"/>
      <c r="O1734" s="95"/>
      <c r="S1734" s="91" t="n">
        <v>0.3</v>
      </c>
      <c r="T1734" s="79" t="n">
        <f aca="false">B1734*$AI$23/$AI$1732</f>
        <v>84513.1288343558</v>
      </c>
      <c r="U1734" s="79" t="n">
        <f aca="false">C1734*$AI$23/$AI$1732</f>
        <v>112684.171779141</v>
      </c>
      <c r="V1734" s="84"/>
      <c r="W1734" s="64"/>
      <c r="Z1734" s="80"/>
      <c r="AA1734" s="91"/>
      <c r="AB1734" s="79"/>
      <c r="AC1734" s="79"/>
      <c r="AD1734" s="105"/>
      <c r="AE1734" s="91"/>
      <c r="AF1734" s="79"/>
      <c r="AG1734" s="79"/>
      <c r="AH1734" s="1" t="str">
        <f aca="false">IF(AC1732="But Not Over",Y1729,"")</f>
        <v/>
      </c>
      <c r="AI1734" s="81" t="str">
        <f aca="false">IF(AC1732="But Not Over",VLOOKUP(AH1734,'CPI Data'!$A$19:$N$117,14),"")</f>
        <v/>
      </c>
    </row>
    <row r="1735" customFormat="false" ht="12" hidden="false" customHeight="false" outlineLevel="0" collapsed="false">
      <c r="A1735" s="91" t="n">
        <v>0.34</v>
      </c>
      <c r="B1735" s="95" t="n">
        <v>8000</v>
      </c>
      <c r="C1735" s="95" t="n">
        <v>10000</v>
      </c>
      <c r="D1735" s="95"/>
      <c r="E1735" s="64"/>
      <c r="H1735" s="102"/>
      <c r="I1735" s="91"/>
      <c r="J1735" s="95"/>
      <c r="K1735" s="95"/>
      <c r="L1735" s="104"/>
      <c r="M1735" s="91"/>
      <c r="N1735" s="95"/>
      <c r="O1735" s="95"/>
      <c r="S1735" s="91" t="n">
        <v>0.34</v>
      </c>
      <c r="T1735" s="79" t="n">
        <f aca="false">B1735*$AI$23/$AI$1732</f>
        <v>112684.171779141</v>
      </c>
      <c r="U1735" s="79" t="n">
        <f aca="false">C1735*$AI$23/$AI$1732</f>
        <v>140855.214723926</v>
      </c>
      <c r="V1735" s="84"/>
      <c r="W1735" s="64"/>
      <c r="Z1735" s="80"/>
      <c r="AA1735" s="91"/>
      <c r="AB1735" s="79"/>
      <c r="AC1735" s="79"/>
      <c r="AD1735" s="105"/>
      <c r="AE1735" s="91"/>
      <c r="AF1735" s="79"/>
      <c r="AG1735" s="79"/>
      <c r="AH1735" s="1" t="str">
        <f aca="false">IF(AC1733="But Not Over",Y1730,"")</f>
        <v/>
      </c>
      <c r="AI1735" s="81" t="str">
        <f aca="false">IF(AC1733="But Not Over",VLOOKUP(AH1735,'CPI Data'!$A$19:$N$117,14),"")</f>
        <v/>
      </c>
    </row>
    <row r="1736" customFormat="false" ht="12" hidden="false" customHeight="false" outlineLevel="0" collapsed="false">
      <c r="A1736" s="91" t="n">
        <v>0.38</v>
      </c>
      <c r="B1736" s="95" t="n">
        <v>10000</v>
      </c>
      <c r="C1736" s="95" t="n">
        <v>12000</v>
      </c>
      <c r="D1736" s="95"/>
      <c r="E1736" s="64"/>
      <c r="H1736" s="102"/>
      <c r="I1736" s="91"/>
      <c r="J1736" s="95"/>
      <c r="K1736" s="95"/>
      <c r="L1736" s="104"/>
      <c r="M1736" s="91"/>
      <c r="N1736" s="95"/>
      <c r="O1736" s="95"/>
      <c r="S1736" s="91" t="n">
        <v>0.38</v>
      </c>
      <c r="T1736" s="79" t="n">
        <f aca="false">B1736*$AI$23/$AI$1732</f>
        <v>140855.214723926</v>
      </c>
      <c r="U1736" s="79" t="n">
        <f aca="false">C1736*$AI$23/$AI$1732</f>
        <v>169026.257668712</v>
      </c>
      <c r="V1736" s="84"/>
      <c r="W1736" s="64"/>
      <c r="Z1736" s="80"/>
      <c r="AA1736" s="91"/>
      <c r="AB1736" s="79"/>
      <c r="AC1736" s="79"/>
      <c r="AD1736" s="105"/>
      <c r="AE1736" s="91"/>
      <c r="AF1736" s="79"/>
      <c r="AG1736" s="79"/>
      <c r="AH1736" s="1" t="str">
        <f aca="false">IF(AC1734="But Not Over",Y1731,"")</f>
        <v/>
      </c>
      <c r="AI1736" s="81" t="str">
        <f aca="false">IF(AC1734="But Not Over",VLOOKUP(AH1736,'CPI Data'!$A$19:$N$117,14),"")</f>
        <v/>
      </c>
    </row>
    <row r="1737" customFormat="false" ht="12" hidden="false" customHeight="false" outlineLevel="0" collapsed="false">
      <c r="A1737" s="91" t="n">
        <v>0.42</v>
      </c>
      <c r="B1737" s="95" t="n">
        <v>12000</v>
      </c>
      <c r="C1737" s="95" t="n">
        <v>14000</v>
      </c>
      <c r="D1737" s="95"/>
      <c r="E1737" s="64"/>
      <c r="H1737" s="102"/>
      <c r="I1737" s="91"/>
      <c r="J1737" s="95"/>
      <c r="K1737" s="95"/>
      <c r="L1737" s="104"/>
      <c r="M1737" s="91"/>
      <c r="N1737" s="95"/>
      <c r="O1737" s="95"/>
      <c r="S1737" s="91" t="n">
        <v>0.42</v>
      </c>
      <c r="T1737" s="79" t="n">
        <f aca="false">B1737*$AI$23/$AI$1732</f>
        <v>169026.257668712</v>
      </c>
      <c r="U1737" s="79" t="n">
        <f aca="false">C1737*$AI$23/$AI$1732</f>
        <v>197197.300613497</v>
      </c>
      <c r="V1737" s="84"/>
      <c r="W1737" s="64"/>
      <c r="Z1737" s="80"/>
      <c r="AA1737" s="91"/>
      <c r="AB1737" s="79"/>
      <c r="AC1737" s="79"/>
      <c r="AD1737" s="105"/>
      <c r="AE1737" s="91"/>
      <c r="AF1737" s="79"/>
      <c r="AG1737" s="79"/>
      <c r="AH1737" s="1" t="str">
        <f aca="false">IF(AC1735="But Not Over",Y1732,"")</f>
        <v/>
      </c>
      <c r="AI1737" s="81" t="str">
        <f aca="false">IF(AC1735="But Not Over",VLOOKUP(AH1737,'CPI Data'!$A$19:$N$117,14),"")</f>
        <v/>
      </c>
    </row>
    <row r="1738" customFormat="false" ht="12" hidden="false" customHeight="false" outlineLevel="0" collapsed="false">
      <c r="A1738" s="91" t="n">
        <v>0.46</v>
      </c>
      <c r="B1738" s="95" t="n">
        <v>14000</v>
      </c>
      <c r="C1738" s="95" t="n">
        <v>16000</v>
      </c>
      <c r="D1738" s="95"/>
      <c r="E1738" s="64"/>
      <c r="H1738" s="102"/>
      <c r="I1738" s="91"/>
      <c r="J1738" s="95"/>
      <c r="K1738" s="95"/>
      <c r="L1738" s="104"/>
      <c r="M1738" s="91"/>
      <c r="N1738" s="95"/>
      <c r="O1738" s="95"/>
      <c r="S1738" s="91" t="n">
        <v>0.46</v>
      </c>
      <c r="T1738" s="79" t="n">
        <f aca="false">B1738*$AI$23/$AI$1732</f>
        <v>197197.300613497</v>
      </c>
      <c r="U1738" s="79" t="n">
        <f aca="false">C1738*$AI$23/$AI$1732</f>
        <v>225368.343558282</v>
      </c>
      <c r="V1738" s="84"/>
      <c r="W1738" s="64"/>
      <c r="Z1738" s="80"/>
      <c r="AA1738" s="91"/>
      <c r="AB1738" s="79"/>
      <c r="AC1738" s="79"/>
      <c r="AD1738" s="105"/>
      <c r="AE1738" s="91"/>
      <c r="AF1738" s="79"/>
      <c r="AG1738" s="79"/>
      <c r="AH1738" s="1" t="str">
        <f aca="false">IF(AC1736="But Not Over",Y1733,"")</f>
        <v/>
      </c>
      <c r="AI1738" s="81" t="str">
        <f aca="false">IF(AC1736="But Not Over",VLOOKUP(AH1738,'CPI Data'!$A$19:$N$117,14),"")</f>
        <v/>
      </c>
    </row>
    <row r="1739" customFormat="false" ht="12" hidden="false" customHeight="false" outlineLevel="0" collapsed="false">
      <c r="A1739" s="91" t="n">
        <v>0.49</v>
      </c>
      <c r="B1739" s="95" t="n">
        <v>16000</v>
      </c>
      <c r="C1739" s="95" t="n">
        <v>18000</v>
      </c>
      <c r="D1739" s="95"/>
      <c r="E1739" s="64"/>
      <c r="H1739" s="102"/>
      <c r="I1739" s="91"/>
      <c r="J1739" s="95"/>
      <c r="K1739" s="95"/>
      <c r="L1739" s="104"/>
      <c r="M1739" s="91"/>
      <c r="N1739" s="95"/>
      <c r="O1739" s="95"/>
      <c r="S1739" s="91" t="n">
        <v>0.49</v>
      </c>
      <c r="T1739" s="79" t="n">
        <f aca="false">B1739*$AI$23/$AI$1732</f>
        <v>225368.343558282</v>
      </c>
      <c r="U1739" s="79" t="n">
        <f aca="false">C1739*$AI$23/$AI$1732</f>
        <v>253539.386503067</v>
      </c>
      <c r="V1739" s="84"/>
      <c r="W1739" s="64"/>
      <c r="Z1739" s="80"/>
      <c r="AA1739" s="91"/>
      <c r="AB1739" s="79"/>
      <c r="AC1739" s="79"/>
      <c r="AD1739" s="105"/>
      <c r="AE1739" s="91"/>
      <c r="AF1739" s="79"/>
      <c r="AG1739" s="79"/>
      <c r="AH1739" s="1" t="str">
        <f aca="false">IF(AC1737="But Not Over",Y1734,"")</f>
        <v/>
      </c>
      <c r="AI1739" s="81" t="str">
        <f aca="false">IF(AC1737="But Not Over",VLOOKUP(AH1739,'CPI Data'!$A$19:$N$117,14),"")</f>
        <v/>
      </c>
    </row>
    <row r="1740" customFormat="false" ht="12" hidden="false" customHeight="false" outlineLevel="0" collapsed="false">
      <c r="A1740" s="91" t="n">
        <v>0.52</v>
      </c>
      <c r="B1740" s="95" t="n">
        <v>18000</v>
      </c>
      <c r="C1740" s="95" t="n">
        <v>20000</v>
      </c>
      <c r="D1740" s="95"/>
      <c r="E1740" s="64"/>
      <c r="H1740" s="102"/>
      <c r="I1740" s="91"/>
      <c r="J1740" s="95"/>
      <c r="K1740" s="95"/>
      <c r="L1740" s="104"/>
      <c r="M1740" s="91"/>
      <c r="N1740" s="95"/>
      <c r="O1740" s="95"/>
      <c r="S1740" s="91" t="n">
        <v>0.52</v>
      </c>
      <c r="T1740" s="79" t="n">
        <f aca="false">B1740*$AI$23/$AI$1732</f>
        <v>253539.386503067</v>
      </c>
      <c r="U1740" s="79" t="n">
        <f aca="false">C1740*$AI$23/$AI$1732</f>
        <v>281710.429447853</v>
      </c>
      <c r="V1740" s="84"/>
      <c r="W1740" s="64"/>
      <c r="Z1740" s="80"/>
      <c r="AA1740" s="91"/>
      <c r="AB1740" s="79"/>
      <c r="AC1740" s="79"/>
      <c r="AD1740" s="105"/>
      <c r="AE1740" s="91"/>
      <c r="AF1740" s="79"/>
      <c r="AG1740" s="79"/>
      <c r="AH1740" s="1" t="str">
        <f aca="false">IF(AC1738="But Not Over",Y1735,"")</f>
        <v/>
      </c>
      <c r="AI1740" s="81" t="str">
        <f aca="false">IF(AC1738="But Not Over",VLOOKUP(AH1740,'CPI Data'!$A$19:$N$117,14),"")</f>
        <v/>
      </c>
    </row>
    <row r="1741" customFormat="false" ht="12" hidden="false" customHeight="false" outlineLevel="0" collapsed="false">
      <c r="A1741" s="91" t="n">
        <v>0.55</v>
      </c>
      <c r="B1741" s="95" t="n">
        <v>20000</v>
      </c>
      <c r="C1741" s="95" t="n">
        <v>22000</v>
      </c>
      <c r="D1741" s="95"/>
      <c r="E1741" s="64"/>
      <c r="H1741" s="102"/>
      <c r="I1741" s="91"/>
      <c r="J1741" s="95"/>
      <c r="K1741" s="95"/>
      <c r="L1741" s="104"/>
      <c r="M1741" s="91"/>
      <c r="N1741" s="95"/>
      <c r="O1741" s="95"/>
      <c r="S1741" s="91" t="n">
        <v>0.55</v>
      </c>
      <c r="T1741" s="79" t="n">
        <f aca="false">B1741*$AI$23/$AI$1732</f>
        <v>281710.429447853</v>
      </c>
      <c r="U1741" s="79" t="n">
        <f aca="false">C1741*$AI$23/$AI$1732</f>
        <v>309881.472392638</v>
      </c>
      <c r="V1741" s="84"/>
      <c r="W1741" s="64"/>
      <c r="Z1741" s="80"/>
      <c r="AA1741" s="91"/>
      <c r="AB1741" s="79"/>
      <c r="AC1741" s="79"/>
      <c r="AD1741" s="105"/>
      <c r="AE1741" s="91"/>
      <c r="AF1741" s="79"/>
      <c r="AG1741" s="79"/>
      <c r="AH1741" s="1" t="str">
        <f aca="false">IF(AC1739="But Not Over",Y1736,"")</f>
        <v/>
      </c>
      <c r="AI1741" s="81" t="str">
        <f aca="false">IF(AC1739="But Not Over",VLOOKUP(AH1741,'CPI Data'!$A$19:$N$117,14),"")</f>
        <v/>
      </c>
    </row>
    <row r="1742" customFormat="false" ht="12" hidden="false" customHeight="false" outlineLevel="0" collapsed="false">
      <c r="A1742" s="91" t="n">
        <v>0.58</v>
      </c>
      <c r="B1742" s="95" t="n">
        <v>22000</v>
      </c>
      <c r="C1742" s="95" t="n">
        <v>26000</v>
      </c>
      <c r="D1742" s="95"/>
      <c r="E1742" s="64"/>
      <c r="H1742" s="102"/>
      <c r="I1742" s="91"/>
      <c r="J1742" s="95"/>
      <c r="K1742" s="95"/>
      <c r="L1742" s="104"/>
      <c r="M1742" s="91"/>
      <c r="N1742" s="95"/>
      <c r="O1742" s="95"/>
      <c r="S1742" s="91" t="n">
        <v>0.58</v>
      </c>
      <c r="T1742" s="79" t="n">
        <f aca="false">B1742*$AI$23/$AI$1732</f>
        <v>309881.472392638</v>
      </c>
      <c r="U1742" s="79" t="n">
        <f aca="false">C1742*$AI$23/$AI$1732</f>
        <v>366223.558282209</v>
      </c>
      <c r="V1742" s="84"/>
      <c r="W1742" s="64"/>
      <c r="Z1742" s="80"/>
      <c r="AA1742" s="91"/>
      <c r="AB1742" s="79"/>
      <c r="AC1742" s="79"/>
      <c r="AD1742" s="105"/>
      <c r="AE1742" s="91"/>
      <c r="AF1742" s="79"/>
      <c r="AG1742" s="79"/>
      <c r="AH1742" s="1" t="str">
        <f aca="false">IF(AC1740="But Not Over",Y1737,"")</f>
        <v/>
      </c>
      <c r="AI1742" s="81" t="str">
        <f aca="false">IF(AC1740="But Not Over",VLOOKUP(AH1742,'CPI Data'!$A$19:$N$117,14),"")</f>
        <v/>
      </c>
    </row>
    <row r="1743" customFormat="false" ht="12" hidden="false" customHeight="false" outlineLevel="0" collapsed="false">
      <c r="A1743" s="91" t="n">
        <v>0.61</v>
      </c>
      <c r="B1743" s="95" t="n">
        <v>26000</v>
      </c>
      <c r="C1743" s="92" t="n">
        <v>32000</v>
      </c>
      <c r="D1743" s="92"/>
      <c r="E1743" s="64"/>
      <c r="H1743" s="102"/>
      <c r="I1743" s="91"/>
      <c r="J1743" s="95"/>
      <c r="K1743" s="92"/>
      <c r="L1743" s="103"/>
      <c r="M1743" s="91"/>
      <c r="N1743" s="95"/>
      <c r="O1743" s="92"/>
      <c r="S1743" s="91" t="n">
        <v>0.61</v>
      </c>
      <c r="T1743" s="79" t="n">
        <f aca="false">B1743*$AI$23/$AI$1732</f>
        <v>366223.558282209</v>
      </c>
      <c r="U1743" s="79" t="n">
        <f aca="false">C1743*$AI$23/$AI$1732</f>
        <v>450736.687116564</v>
      </c>
      <c r="W1743" s="64"/>
      <c r="Z1743" s="80"/>
      <c r="AA1743" s="91"/>
      <c r="AB1743" s="79"/>
      <c r="AD1743" s="98"/>
      <c r="AE1743" s="91"/>
      <c r="AF1743" s="79"/>
      <c r="AH1743" s="1" t="str">
        <f aca="false">IF(AC1741="But Not Over",Y1738,"")</f>
        <v/>
      </c>
      <c r="AI1743" s="81" t="str">
        <f aca="false">IF(AC1741="But Not Over",VLOOKUP(AH1743,'CPI Data'!$A$19:$N$117,14),"")</f>
        <v/>
      </c>
    </row>
    <row r="1744" customFormat="false" ht="12" hidden="false" customHeight="false" outlineLevel="0" collapsed="false">
      <c r="A1744" s="91" t="n">
        <v>0.64</v>
      </c>
      <c r="B1744" s="92" t="n">
        <v>32000</v>
      </c>
      <c r="C1744" s="92" t="n">
        <v>38000</v>
      </c>
      <c r="D1744" s="92"/>
      <c r="E1744" s="64"/>
      <c r="H1744" s="102"/>
      <c r="I1744" s="91"/>
      <c r="J1744" s="92"/>
      <c r="K1744" s="92"/>
      <c r="L1744" s="103"/>
      <c r="M1744" s="91"/>
      <c r="N1744" s="92"/>
      <c r="O1744" s="92"/>
      <c r="S1744" s="91" t="n">
        <v>0.64</v>
      </c>
      <c r="T1744" s="79" t="n">
        <f aca="false">B1744*$AI$23/$AI$1732</f>
        <v>450736.687116564</v>
      </c>
      <c r="U1744" s="79" t="n">
        <f aca="false">C1744*$AI$23/$AI$1732</f>
        <v>535249.81595092</v>
      </c>
      <c r="W1744" s="64"/>
      <c r="Z1744" s="80"/>
      <c r="AA1744" s="91"/>
      <c r="AD1744" s="98"/>
      <c r="AE1744" s="91"/>
      <c r="AH1744" s="1" t="str">
        <f aca="false">IF(AC1742="But Not Over",Y1739,"")</f>
        <v/>
      </c>
      <c r="AI1744" s="81" t="str">
        <f aca="false">IF(AC1742="But Not Over",VLOOKUP(AH1744,'CPI Data'!$A$19:$N$117,14),"")</f>
        <v/>
      </c>
    </row>
    <row r="1745" customFormat="false" ht="12" hidden="false" customHeight="false" outlineLevel="0" collapsed="false">
      <c r="A1745" s="91" t="n">
        <v>0.67</v>
      </c>
      <c r="B1745" s="92" t="n">
        <v>38000</v>
      </c>
      <c r="C1745" s="92" t="n">
        <v>44000</v>
      </c>
      <c r="D1745" s="92"/>
      <c r="E1745" s="64"/>
      <c r="H1745" s="102"/>
      <c r="I1745" s="91"/>
      <c r="J1745" s="92"/>
      <c r="K1745" s="92"/>
      <c r="L1745" s="103"/>
      <c r="M1745" s="91"/>
      <c r="N1745" s="92"/>
      <c r="O1745" s="92"/>
      <c r="S1745" s="91" t="n">
        <v>0.67</v>
      </c>
      <c r="T1745" s="79" t="n">
        <f aca="false">B1745*$AI$23/$AI$1732</f>
        <v>535249.81595092</v>
      </c>
      <c r="U1745" s="79" t="n">
        <f aca="false">C1745*$AI$23/$AI$1732</f>
        <v>619762.944785276</v>
      </c>
      <c r="W1745" s="64"/>
      <c r="Z1745" s="80"/>
      <c r="AA1745" s="91"/>
      <c r="AD1745" s="98"/>
      <c r="AE1745" s="91"/>
      <c r="AH1745" s="1" t="str">
        <f aca="false">IF(AC1743="But Not Over",Y1740,"")</f>
        <v/>
      </c>
      <c r="AI1745" s="81" t="str">
        <f aca="false">IF(AC1743="But Not Over",VLOOKUP(AH1745,'CPI Data'!$A$19:$N$117,14),"")</f>
        <v/>
      </c>
    </row>
    <row r="1746" customFormat="false" ht="12" hidden="false" customHeight="false" outlineLevel="0" collapsed="false">
      <c r="A1746" s="91" t="n">
        <v>0.69</v>
      </c>
      <c r="B1746" s="92" t="n">
        <v>44000</v>
      </c>
      <c r="C1746" s="92" t="n">
        <v>50000</v>
      </c>
      <c r="D1746" s="95"/>
      <c r="E1746" s="64"/>
      <c r="H1746" s="102"/>
      <c r="I1746" s="91"/>
      <c r="J1746" s="92"/>
      <c r="K1746" s="92"/>
      <c r="L1746" s="104"/>
      <c r="M1746" s="91"/>
      <c r="N1746" s="92"/>
      <c r="O1746" s="92"/>
      <c r="S1746" s="91" t="n">
        <v>0.69</v>
      </c>
      <c r="T1746" s="79" t="n">
        <f aca="false">B1746*$AI$23/$AI$1732</f>
        <v>619762.944785276</v>
      </c>
      <c r="U1746" s="79" t="n">
        <f aca="false">C1746*$AI$23/$AI$1732</f>
        <v>704276.073619632</v>
      </c>
      <c r="V1746" s="84"/>
      <c r="W1746" s="64"/>
      <c r="Z1746" s="80"/>
      <c r="AA1746" s="91"/>
      <c r="AD1746" s="105"/>
      <c r="AE1746" s="91"/>
      <c r="AH1746" s="1" t="str">
        <f aca="false">IF(AC1744="But Not Over",Y1741,"")</f>
        <v/>
      </c>
      <c r="AI1746" s="81" t="str">
        <f aca="false">IF(AC1744="But Not Over",VLOOKUP(AH1746,'CPI Data'!$A$19:$N$117,14),"")</f>
        <v/>
      </c>
    </row>
    <row r="1747" customFormat="false" ht="12" hidden="false" customHeight="false" outlineLevel="0" collapsed="false">
      <c r="A1747" s="91" t="n">
        <v>0.72</v>
      </c>
      <c r="B1747" s="92" t="n">
        <v>50000</v>
      </c>
      <c r="C1747" s="92" t="n">
        <v>60000</v>
      </c>
      <c r="E1747" s="64"/>
      <c r="H1747" s="64"/>
      <c r="I1747" s="91"/>
      <c r="J1747" s="92"/>
      <c r="K1747" s="92"/>
      <c r="L1747" s="97"/>
      <c r="M1747" s="91"/>
      <c r="N1747" s="92"/>
      <c r="O1747" s="92"/>
      <c r="S1747" s="91" t="n">
        <v>0.72</v>
      </c>
      <c r="T1747" s="79" t="n">
        <f aca="false">B1747*$AI$23/$AI$1732</f>
        <v>704276.073619632</v>
      </c>
      <c r="U1747" s="79" t="n">
        <f aca="false">C1747*$AI$23/$AI$1732</f>
        <v>845131.288343558</v>
      </c>
      <c r="W1747" s="64"/>
      <c r="Z1747" s="80"/>
      <c r="AA1747" s="91"/>
      <c r="AD1747" s="98"/>
      <c r="AE1747" s="91"/>
      <c r="AH1747" s="1" t="str">
        <f aca="false">IF(AC1745="But Not Over",Y1742,"")</f>
        <v/>
      </c>
      <c r="AI1747" s="81" t="str">
        <f aca="false">IF(AC1745="But Not Over",VLOOKUP(AH1747,'CPI Data'!$A$19:$N$117,14),"")</f>
        <v/>
      </c>
    </row>
    <row r="1748" customFormat="false" ht="12" hidden="false" customHeight="false" outlineLevel="0" collapsed="false">
      <c r="A1748" s="91" t="n">
        <v>0.75</v>
      </c>
      <c r="B1748" s="92" t="n">
        <v>60000</v>
      </c>
      <c r="C1748" s="92" t="n">
        <v>70000</v>
      </c>
      <c r="E1748" s="64"/>
      <c r="H1748" s="64"/>
      <c r="I1748" s="91"/>
      <c r="J1748" s="92"/>
      <c r="K1748" s="92"/>
      <c r="L1748" s="97"/>
      <c r="M1748" s="91"/>
      <c r="N1748" s="92"/>
      <c r="O1748" s="92"/>
      <c r="S1748" s="91" t="n">
        <v>0.75</v>
      </c>
      <c r="T1748" s="79" t="n">
        <f aca="false">B1748*$AI$23/$AI$1732</f>
        <v>845131.288343558</v>
      </c>
      <c r="U1748" s="79" t="n">
        <f aca="false">C1748*$AI$23/$AI$1732</f>
        <v>985986.503067485</v>
      </c>
      <c r="W1748" s="64"/>
      <c r="Z1748" s="80"/>
      <c r="AA1748" s="91"/>
      <c r="AD1748" s="98"/>
      <c r="AE1748" s="91"/>
      <c r="AH1748" s="1" t="str">
        <f aca="false">IF(AC1746="But Not Over",Y1743,"")</f>
        <v/>
      </c>
      <c r="AI1748" s="81" t="str">
        <f aca="false">IF(AC1746="But Not Over",VLOOKUP(AH1748,'CPI Data'!$A$19:$N$117,14),"")</f>
        <v/>
      </c>
    </row>
    <row r="1749" customFormat="false" ht="12" hidden="false" customHeight="false" outlineLevel="0" collapsed="false">
      <c r="A1749" s="91" t="n">
        <v>0.78</v>
      </c>
      <c r="B1749" s="92" t="n">
        <v>70000</v>
      </c>
      <c r="C1749" s="92" t="n">
        <v>80000</v>
      </c>
      <c r="E1749" s="64"/>
      <c r="H1749" s="64"/>
      <c r="I1749" s="91"/>
      <c r="J1749" s="92"/>
      <c r="K1749" s="92"/>
      <c r="L1749" s="97"/>
      <c r="M1749" s="91"/>
      <c r="N1749" s="92"/>
      <c r="O1749" s="92"/>
      <c r="S1749" s="91" t="n">
        <v>0.78</v>
      </c>
      <c r="T1749" s="79" t="n">
        <f aca="false">B1749*$AI$23/$AI$1732</f>
        <v>985986.503067485</v>
      </c>
      <c r="U1749" s="125" t="n">
        <f aca="false">C1749*$AI$23/$AI$1732</f>
        <v>1126841.71779141</v>
      </c>
      <c r="W1749" s="64"/>
      <c r="Z1749" s="80"/>
      <c r="AA1749" s="91"/>
      <c r="AD1749" s="98"/>
      <c r="AE1749" s="91"/>
      <c r="AH1749" s="1" t="str">
        <f aca="false">IF(AC1747="But Not Over",Y1744,"")</f>
        <v/>
      </c>
      <c r="AI1749" s="81" t="str">
        <f aca="false">IF(AC1747="But Not Over",VLOOKUP(AH1749,'CPI Data'!$A$19:$N$117,14),"")</f>
        <v/>
      </c>
    </row>
    <row r="1750" customFormat="false" ht="12" hidden="false" customHeight="false" outlineLevel="0" collapsed="false">
      <c r="A1750" s="91" t="n">
        <v>0.81</v>
      </c>
      <c r="B1750" s="92" t="n">
        <v>80000</v>
      </c>
      <c r="C1750" s="92" t="n">
        <v>90000</v>
      </c>
      <c r="E1750" s="64"/>
      <c r="H1750" s="64"/>
      <c r="I1750" s="91"/>
      <c r="J1750" s="92"/>
      <c r="K1750" s="92"/>
      <c r="L1750" s="97"/>
      <c r="M1750" s="91"/>
      <c r="N1750" s="92"/>
      <c r="O1750" s="92"/>
      <c r="S1750" s="91" t="n">
        <v>0.81</v>
      </c>
      <c r="T1750" s="79" t="n">
        <f aca="false">B1750*$AI$23/$AI$1732</f>
        <v>1126841.71779141</v>
      </c>
      <c r="U1750" s="125" t="n">
        <f aca="false">C1750*$AI$23/$AI$1732</f>
        <v>1267696.93251534</v>
      </c>
      <c r="W1750" s="64"/>
      <c r="Z1750" s="80"/>
      <c r="AA1750" s="91"/>
      <c r="AD1750" s="98"/>
      <c r="AE1750" s="91"/>
      <c r="AH1750" s="1" t="str">
        <f aca="false">IF(AC1748="But Not Over",Y1745,"")</f>
        <v/>
      </c>
      <c r="AI1750" s="81" t="str">
        <f aca="false">IF(AC1748="But Not Over",VLOOKUP(AH1750,'CPI Data'!$A$19:$N$117,14),"")</f>
        <v/>
      </c>
    </row>
    <row r="1751" customFormat="false" ht="12" hidden="false" customHeight="false" outlineLevel="0" collapsed="false">
      <c r="A1751" s="91" t="n">
        <v>0.83</v>
      </c>
      <c r="B1751" s="92" t="n">
        <v>90000</v>
      </c>
      <c r="C1751" s="92" t="n">
        <v>100000</v>
      </c>
      <c r="E1751" s="64"/>
      <c r="H1751" s="64"/>
      <c r="I1751" s="91"/>
      <c r="J1751" s="92"/>
      <c r="K1751" s="92"/>
      <c r="L1751" s="97"/>
      <c r="M1751" s="91"/>
      <c r="N1751" s="92"/>
      <c r="O1751" s="92"/>
      <c r="S1751" s="91" t="n">
        <v>0.83</v>
      </c>
      <c r="T1751" s="79" t="n">
        <f aca="false">B1751*$AI$23/$AI$1732</f>
        <v>1267696.93251534</v>
      </c>
      <c r="U1751" s="125" t="n">
        <f aca="false">C1751*$AI$23/$AI$1732</f>
        <v>1408552.14723926</v>
      </c>
      <c r="W1751" s="64"/>
      <c r="Z1751" s="80"/>
      <c r="AA1751" s="91"/>
      <c r="AD1751" s="98"/>
      <c r="AE1751" s="91"/>
      <c r="AH1751" s="1" t="str">
        <f aca="false">IF(AC1749="But Not Over",Y1746,"")</f>
        <v/>
      </c>
      <c r="AI1751" s="81" t="str">
        <f aca="false">IF(AC1749="But Not Over",VLOOKUP(AH1751,'CPI Data'!$A$19:$N$117,14),"")</f>
        <v/>
      </c>
    </row>
    <row r="1752" customFormat="false" ht="12" hidden="false" customHeight="false" outlineLevel="0" collapsed="false">
      <c r="A1752" s="91" t="n">
        <v>0.85</v>
      </c>
      <c r="B1752" s="92" t="n">
        <v>100000</v>
      </c>
      <c r="C1752" s="92" t="n">
        <v>150000</v>
      </c>
      <c r="E1752" s="64"/>
      <c r="H1752" s="64"/>
      <c r="I1752" s="91"/>
      <c r="J1752" s="92"/>
      <c r="K1752" s="92"/>
      <c r="L1752" s="97"/>
      <c r="M1752" s="91"/>
      <c r="N1752" s="92"/>
      <c r="O1752" s="92"/>
      <c r="S1752" s="91" t="n">
        <v>0.85</v>
      </c>
      <c r="T1752" s="79" t="n">
        <f aca="false">B1752*$AI$23/$AI$1732</f>
        <v>1408552.14723926</v>
      </c>
      <c r="U1752" s="125" t="n">
        <f aca="false">C1752*$AI$23/$AI$1732</f>
        <v>2112828.2208589</v>
      </c>
      <c r="W1752" s="64"/>
      <c r="Z1752" s="80"/>
      <c r="AA1752" s="91"/>
      <c r="AD1752" s="98"/>
      <c r="AE1752" s="91"/>
      <c r="AH1752" s="1" t="str">
        <f aca="false">IF(AC1750="But Not Over",Y1747,"")</f>
        <v/>
      </c>
      <c r="AI1752" s="81" t="str">
        <f aca="false">IF(AC1750="But Not Over",VLOOKUP(AH1752,'CPI Data'!$A$19:$N$117,14),"")</f>
        <v/>
      </c>
    </row>
    <row r="1753" customFormat="false" ht="12" hidden="false" customHeight="false" outlineLevel="0" collapsed="false">
      <c r="A1753" s="91" t="n">
        <v>0.87</v>
      </c>
      <c r="B1753" s="92" t="n">
        <v>150000</v>
      </c>
      <c r="C1753" s="92" t="n">
        <v>200000</v>
      </c>
      <c r="E1753" s="64"/>
      <c r="H1753" s="64"/>
      <c r="I1753" s="91"/>
      <c r="J1753" s="92"/>
      <c r="K1753" s="92"/>
      <c r="L1753" s="97"/>
      <c r="M1753" s="91"/>
      <c r="N1753" s="92"/>
      <c r="O1753" s="92"/>
      <c r="S1753" s="91" t="n">
        <v>0.87</v>
      </c>
      <c r="T1753" s="79" t="n">
        <f aca="false">B1753*$AI$23/$AI$1732</f>
        <v>2112828.2208589</v>
      </c>
      <c r="U1753" s="125" t="n">
        <f aca="false">C1753*$AI$23/$AI$1732</f>
        <v>2817104.29447853</v>
      </c>
      <c r="W1753" s="64"/>
      <c r="Z1753" s="80"/>
      <c r="AA1753" s="91"/>
      <c r="AD1753" s="98"/>
      <c r="AE1753" s="91"/>
      <c r="AH1753" s="1" t="str">
        <f aca="false">IF(AC1751="But Not Over",Y1748,"")</f>
        <v/>
      </c>
      <c r="AI1753" s="81" t="str">
        <f aca="false">IF(AC1751="But Not Over",VLOOKUP(AH1753,'CPI Data'!$A$19:$N$117,14),"")</f>
        <v/>
      </c>
    </row>
    <row r="1754" customFormat="false" ht="12" hidden="false" customHeight="false" outlineLevel="0" collapsed="false">
      <c r="A1754" s="91" t="n">
        <v>0.88</v>
      </c>
      <c r="B1754" s="92" t="n">
        <v>200000</v>
      </c>
      <c r="C1754" s="95" t="s">
        <v>18</v>
      </c>
      <c r="E1754" s="64"/>
      <c r="H1754" s="64"/>
      <c r="I1754" s="91"/>
      <c r="J1754" s="92"/>
      <c r="K1754" s="92"/>
      <c r="L1754" s="97"/>
      <c r="M1754" s="91"/>
      <c r="N1754" s="92"/>
      <c r="O1754" s="92"/>
      <c r="S1754" s="91" t="n">
        <v>0.88</v>
      </c>
      <c r="T1754" s="79" t="n">
        <f aca="false">B1754*$AI$23/$AI$1732</f>
        <v>2817104.29447853</v>
      </c>
      <c r="U1754" s="79" t="s">
        <v>18</v>
      </c>
      <c r="W1754" s="64"/>
      <c r="Z1754" s="80"/>
      <c r="AA1754" s="91"/>
      <c r="AD1754" s="98"/>
      <c r="AE1754" s="91"/>
      <c r="AH1754" s="1" t="str">
        <f aca="false">IF(AC1752="But Not Over",Y1749,"")</f>
        <v/>
      </c>
      <c r="AI1754" s="81" t="str">
        <f aca="false">IF(AC1752="But Not Over",VLOOKUP(AH1754,'CPI Data'!$A$19:$N$117,14),"")</f>
        <v/>
      </c>
    </row>
    <row r="1755" customFormat="false" ht="12" hidden="false" customHeight="true" outlineLevel="0" collapsed="false">
      <c r="A1755" s="129" t="s">
        <v>62</v>
      </c>
      <c r="B1755" s="129"/>
      <c r="C1755" s="129"/>
      <c r="D1755" s="129"/>
      <c r="E1755" s="129"/>
      <c r="F1755" s="129"/>
      <c r="G1755" s="129"/>
      <c r="H1755" s="129"/>
      <c r="I1755" s="129"/>
      <c r="J1755" s="129"/>
      <c r="K1755" s="129"/>
      <c r="L1755" s="129"/>
      <c r="M1755" s="129"/>
      <c r="N1755" s="129"/>
      <c r="O1755" s="129"/>
      <c r="S1755" s="129" t="s">
        <v>62</v>
      </c>
      <c r="T1755" s="129"/>
      <c r="U1755" s="129"/>
      <c r="V1755" s="129"/>
      <c r="W1755" s="129"/>
      <c r="X1755" s="129"/>
      <c r="Y1755" s="129"/>
      <c r="Z1755" s="129"/>
      <c r="AA1755" s="129"/>
      <c r="AB1755" s="129"/>
      <c r="AC1755" s="129"/>
      <c r="AD1755" s="129"/>
      <c r="AE1755" s="129"/>
      <c r="AF1755" s="129"/>
      <c r="AG1755" s="129"/>
      <c r="AH1755" s="1" t="str">
        <f aca="false">IF(AC1753="But Not Over",Y1750,"")</f>
        <v/>
      </c>
      <c r="AI1755" s="81" t="str">
        <f aca="false">IF(AC1753="But Not Over",VLOOKUP(AH1755,'CPI Data'!$A$19:$N$117,14),"")</f>
        <v/>
      </c>
    </row>
    <row r="1756" customFormat="false" ht="12" hidden="false" customHeight="false" outlineLevel="0" collapsed="false">
      <c r="A1756" s="64"/>
      <c r="E1756" s="131"/>
      <c r="H1756" s="64"/>
      <c r="I1756" s="64"/>
      <c r="L1756" s="97"/>
      <c r="M1756" s="64"/>
      <c r="S1756" s="64"/>
      <c r="W1756" s="131"/>
      <c r="Z1756" s="80"/>
      <c r="AA1756" s="64"/>
      <c r="AD1756" s="98"/>
      <c r="AE1756" s="64"/>
      <c r="AH1756" s="1" t="str">
        <f aca="false">IF(AC1754="But Not Over",Y1751,"")</f>
        <v/>
      </c>
      <c r="AI1756" s="81" t="str">
        <f aca="false">IF(AC1754="But Not Over",VLOOKUP(AH1756,'CPI Data'!$A$19:$N$117,14),"")</f>
        <v/>
      </c>
    </row>
    <row r="1757" customFormat="false" ht="12.75" hidden="false" customHeight="false" outlineLevel="0" collapsed="false">
      <c r="A1757" s="64"/>
      <c r="B1757" s="74"/>
      <c r="C1757" s="43" t="s">
        <v>7</v>
      </c>
      <c r="E1757" s="64"/>
      <c r="F1757" s="74"/>
      <c r="G1757" s="75" t="n">
        <v>1941</v>
      </c>
      <c r="H1757" s="75"/>
      <c r="I1757" s="75"/>
      <c r="J1757" s="74"/>
      <c r="L1757" s="97"/>
      <c r="M1757" s="64"/>
      <c r="N1757" s="74"/>
      <c r="S1757" s="64"/>
      <c r="T1757" s="77"/>
      <c r="U1757" s="69" t="s">
        <v>21</v>
      </c>
      <c r="W1757" s="64"/>
      <c r="X1757" s="77"/>
      <c r="Y1757" s="75" t="n">
        <v>1941</v>
      </c>
      <c r="Z1757" s="75"/>
      <c r="AA1757" s="75"/>
      <c r="AB1757" s="46" t="str">
        <f aca="false">CONCATENATE("CPI: ",AI1762)</f>
        <v>CPI: 14.7</v>
      </c>
      <c r="AD1757" s="98"/>
      <c r="AE1757" s="64"/>
      <c r="AF1757" s="77"/>
      <c r="AH1757" s="1" t="str">
        <f aca="false">IF(AC1755="But Not Over",Y1752,"")</f>
        <v/>
      </c>
      <c r="AI1757" s="81" t="str">
        <f aca="false">IF(AC1755="But Not Over",VLOOKUP(AH1757,'CPI Data'!$A$19:$N$117,14),"")</f>
        <v/>
      </c>
    </row>
    <row r="1758" customFormat="false" ht="12" hidden="false" customHeight="false" outlineLevel="0" collapsed="false">
      <c r="A1758" s="49"/>
      <c r="B1758" s="49" t="s">
        <v>8</v>
      </c>
      <c r="C1758" s="50"/>
      <c r="D1758" s="50"/>
      <c r="E1758" s="49"/>
      <c r="F1758" s="49" t="s">
        <v>9</v>
      </c>
      <c r="G1758" s="50"/>
      <c r="H1758" s="49"/>
      <c r="I1758" s="49"/>
      <c r="J1758" s="49" t="s">
        <v>10</v>
      </c>
      <c r="K1758" s="48"/>
      <c r="L1758" s="48"/>
      <c r="M1758" s="48"/>
      <c r="N1758" s="49" t="s">
        <v>11</v>
      </c>
      <c r="O1758" s="50"/>
      <c r="S1758" s="49"/>
      <c r="T1758" s="51" t="s">
        <v>8</v>
      </c>
      <c r="U1758" s="99"/>
      <c r="V1758" s="53"/>
      <c r="W1758" s="49"/>
      <c r="X1758" s="51" t="s">
        <v>9</v>
      </c>
      <c r="Y1758" s="99"/>
      <c r="Z1758" s="54"/>
      <c r="AA1758" s="49"/>
      <c r="AB1758" s="51" t="s">
        <v>10</v>
      </c>
      <c r="AC1758" s="52"/>
      <c r="AD1758" s="55"/>
      <c r="AE1758" s="48"/>
      <c r="AF1758" s="51" t="s">
        <v>11</v>
      </c>
      <c r="AG1758" s="99"/>
      <c r="AH1758" s="1" t="str">
        <f aca="false">IF(AC1756="But Not Over",Y1753,"")</f>
        <v/>
      </c>
      <c r="AI1758" s="81" t="str">
        <f aca="false">IF(AC1756="But Not Over",VLOOKUP(AH1758,'CPI Data'!$A$19:$N$117,14),"")</f>
        <v/>
      </c>
    </row>
    <row r="1759" customFormat="false" ht="12" hidden="false" customHeight="false" outlineLevel="0" collapsed="false">
      <c r="A1759" s="56" t="s">
        <v>12</v>
      </c>
      <c r="B1759" s="57" t="s">
        <v>13</v>
      </c>
      <c r="C1759" s="57"/>
      <c r="D1759" s="100"/>
      <c r="E1759" s="56" t="s">
        <v>12</v>
      </c>
      <c r="F1759" s="57" t="s">
        <v>13</v>
      </c>
      <c r="G1759" s="57"/>
      <c r="H1759" s="100"/>
      <c r="I1759" s="56" t="s">
        <v>12</v>
      </c>
      <c r="J1759" s="57" t="s">
        <v>13</v>
      </c>
      <c r="K1759" s="57"/>
      <c r="L1759" s="106"/>
      <c r="M1759" s="56" t="s">
        <v>12</v>
      </c>
      <c r="N1759" s="57" t="s">
        <v>13</v>
      </c>
      <c r="O1759" s="57"/>
      <c r="S1759" s="56" t="s">
        <v>12</v>
      </c>
      <c r="T1759" s="58" t="s">
        <v>13</v>
      </c>
      <c r="U1759" s="58"/>
      <c r="V1759" s="101"/>
      <c r="W1759" s="56" t="s">
        <v>12</v>
      </c>
      <c r="X1759" s="58" t="s">
        <v>13</v>
      </c>
      <c r="Y1759" s="58"/>
      <c r="Z1759" s="101"/>
      <c r="AA1759" s="56" t="s">
        <v>12</v>
      </c>
      <c r="AB1759" s="58" t="s">
        <v>13</v>
      </c>
      <c r="AC1759" s="58"/>
      <c r="AD1759" s="107"/>
      <c r="AE1759" s="56" t="s">
        <v>12</v>
      </c>
      <c r="AF1759" s="58" t="s">
        <v>13</v>
      </c>
      <c r="AG1759" s="58"/>
      <c r="AH1759" s="1" t="str">
        <f aca="false">IF(AC1757="But Not Over",Y1754,"")</f>
        <v/>
      </c>
      <c r="AI1759" s="81" t="str">
        <f aca="false">IF(AC1757="But Not Over",VLOOKUP(AH1759,'CPI Data'!$A$19:$N$117,14),"")</f>
        <v/>
      </c>
    </row>
    <row r="1760" customFormat="false" ht="12" hidden="false" customHeight="false" outlineLevel="0" collapsed="false">
      <c r="A1760" s="59" t="s">
        <v>14</v>
      </c>
      <c r="B1760" s="60" t="s">
        <v>15</v>
      </c>
      <c r="C1760" s="60" t="s">
        <v>16</v>
      </c>
      <c r="D1760" s="100"/>
      <c r="E1760" s="59" t="s">
        <v>14</v>
      </c>
      <c r="F1760" s="60" t="s">
        <v>15</v>
      </c>
      <c r="G1760" s="60" t="s">
        <v>16</v>
      </c>
      <c r="H1760" s="100"/>
      <c r="I1760" s="59" t="s">
        <v>14</v>
      </c>
      <c r="J1760" s="60" t="s">
        <v>15</v>
      </c>
      <c r="K1760" s="60" t="s">
        <v>16</v>
      </c>
      <c r="L1760" s="106"/>
      <c r="M1760" s="59" t="s">
        <v>14</v>
      </c>
      <c r="N1760" s="60" t="s">
        <v>15</v>
      </c>
      <c r="O1760" s="60" t="s">
        <v>16</v>
      </c>
      <c r="S1760" s="59" t="s">
        <v>14</v>
      </c>
      <c r="T1760" s="61" t="s">
        <v>15</v>
      </c>
      <c r="U1760" s="61" t="s">
        <v>16</v>
      </c>
      <c r="V1760" s="101"/>
      <c r="W1760" s="59" t="s">
        <v>14</v>
      </c>
      <c r="X1760" s="61" t="s">
        <v>15</v>
      </c>
      <c r="Y1760" s="61" t="s">
        <v>16</v>
      </c>
      <c r="Z1760" s="101"/>
      <c r="AA1760" s="59" t="s">
        <v>14</v>
      </c>
      <c r="AB1760" s="61" t="s">
        <v>15</v>
      </c>
      <c r="AC1760" s="61" t="s">
        <v>16</v>
      </c>
      <c r="AD1760" s="107"/>
      <c r="AE1760" s="59" t="s">
        <v>14</v>
      </c>
      <c r="AF1760" s="61" t="s">
        <v>15</v>
      </c>
      <c r="AG1760" s="61" t="s">
        <v>16</v>
      </c>
      <c r="AH1760" s="1" t="str">
        <f aca="false">IF(AC1758="But Not Over",Y1755,"")</f>
        <v/>
      </c>
      <c r="AI1760" s="81" t="str">
        <f aca="false">IF(AC1758="But Not Over",VLOOKUP(AH1760,'CPI Data'!$A$19:$N$117,14),"")</f>
        <v/>
      </c>
    </row>
    <row r="1761" customFormat="false" ht="12" hidden="false" customHeight="false" outlineLevel="0" collapsed="false">
      <c r="A1761" s="91" t="n">
        <v>0.1</v>
      </c>
      <c r="B1761" s="95" t="n">
        <v>0</v>
      </c>
      <c r="C1761" s="95" t="n">
        <v>2000</v>
      </c>
      <c r="D1761" s="95"/>
      <c r="E1761" s="64"/>
      <c r="H1761" s="102"/>
      <c r="I1761" s="91"/>
      <c r="J1761" s="95"/>
      <c r="K1761" s="95"/>
      <c r="L1761" s="104"/>
      <c r="M1761" s="91"/>
      <c r="N1761" s="95"/>
      <c r="O1761" s="95"/>
      <c r="S1761" s="91" t="n">
        <v>0.1</v>
      </c>
      <c r="T1761" s="79" t="n">
        <f aca="false">B1761*$AI$23/$AI$1762</f>
        <v>0</v>
      </c>
      <c r="U1761" s="79" t="n">
        <f aca="false">C1761*$AI$23/$AI$1762</f>
        <v>31237.2789115646</v>
      </c>
      <c r="V1761" s="84"/>
      <c r="W1761" s="64"/>
      <c r="Z1761" s="80"/>
      <c r="AA1761" s="91"/>
      <c r="AB1761" s="79"/>
      <c r="AC1761" s="79"/>
      <c r="AD1761" s="105"/>
      <c r="AE1761" s="91"/>
      <c r="AF1761" s="79"/>
      <c r="AG1761" s="79"/>
      <c r="AH1761" s="1" t="str">
        <f aca="false">IF(AC1759="But Not Over",Y1756,"")</f>
        <v/>
      </c>
      <c r="AI1761" s="81" t="str">
        <f aca="false">IF(AC1759="But Not Over",VLOOKUP(AH1761,'CPI Data'!$A$19:$N$117,14),"")</f>
        <v/>
      </c>
    </row>
    <row r="1762" customFormat="false" ht="12" hidden="false" customHeight="false" outlineLevel="0" collapsed="false">
      <c r="A1762" s="91" t="n">
        <v>0.13</v>
      </c>
      <c r="B1762" s="95" t="n">
        <v>2000</v>
      </c>
      <c r="C1762" s="95" t="n">
        <v>4000</v>
      </c>
      <c r="D1762" s="95"/>
      <c r="E1762" s="64"/>
      <c r="F1762" s="74" t="s">
        <v>55</v>
      </c>
      <c r="H1762" s="102"/>
      <c r="I1762" s="64"/>
      <c r="J1762" s="74" t="s">
        <v>55</v>
      </c>
      <c r="L1762" s="104"/>
      <c r="M1762" s="64"/>
      <c r="N1762" s="74" t="s">
        <v>55</v>
      </c>
      <c r="S1762" s="91" t="n">
        <v>0.13</v>
      </c>
      <c r="T1762" s="79" t="n">
        <f aca="false">B1762*$AI$23/$AI$1762</f>
        <v>31237.2789115646</v>
      </c>
      <c r="U1762" s="79" t="n">
        <f aca="false">C1762*$AI$23/$AI$1762</f>
        <v>62474.5578231293</v>
      </c>
      <c r="V1762" s="84"/>
      <c r="W1762" s="64"/>
      <c r="X1762" s="77" t="s">
        <v>55</v>
      </c>
      <c r="Z1762" s="80"/>
      <c r="AA1762" s="64"/>
      <c r="AB1762" s="77" t="s">
        <v>55</v>
      </c>
      <c r="AD1762" s="105"/>
      <c r="AE1762" s="64"/>
      <c r="AF1762" s="77" t="s">
        <v>55</v>
      </c>
      <c r="AH1762" s="1" t="n">
        <f aca="false">IF(AC1760="But Not Over",Y1757,"")</f>
        <v>1941</v>
      </c>
      <c r="AI1762" s="81" t="n">
        <f aca="false">IF(AC1760="But Not Over",VLOOKUP(AH1762,'CPI Data'!$A$19:$N$117,14),"")</f>
        <v>14.7</v>
      </c>
    </row>
    <row r="1763" customFormat="false" ht="12" hidden="false" customHeight="false" outlineLevel="0" collapsed="false">
      <c r="A1763" s="91" t="n">
        <v>0.17</v>
      </c>
      <c r="B1763" s="95" t="n">
        <v>4000</v>
      </c>
      <c r="C1763" s="95" t="n">
        <v>6000</v>
      </c>
      <c r="D1763" s="95"/>
      <c r="E1763" s="64"/>
      <c r="F1763" s="74" t="s">
        <v>56</v>
      </c>
      <c r="H1763" s="102"/>
      <c r="I1763" s="64"/>
      <c r="J1763" s="74" t="s">
        <v>56</v>
      </c>
      <c r="L1763" s="104"/>
      <c r="M1763" s="64"/>
      <c r="N1763" s="74" t="s">
        <v>56</v>
      </c>
      <c r="S1763" s="91" t="n">
        <v>0.17</v>
      </c>
      <c r="T1763" s="79" t="n">
        <f aca="false">B1763*$AI$23/$AI$1762</f>
        <v>62474.5578231293</v>
      </c>
      <c r="U1763" s="79" t="n">
        <f aca="false">C1763*$AI$23/$AI$1762</f>
        <v>93711.8367346939</v>
      </c>
      <c r="V1763" s="84"/>
      <c r="W1763" s="64"/>
      <c r="X1763" s="77" t="s">
        <v>56</v>
      </c>
      <c r="Z1763" s="80"/>
      <c r="AA1763" s="64"/>
      <c r="AB1763" s="77" t="s">
        <v>56</v>
      </c>
      <c r="AD1763" s="105"/>
      <c r="AE1763" s="64"/>
      <c r="AF1763" s="77" t="s">
        <v>56</v>
      </c>
      <c r="AH1763" s="1" t="str">
        <f aca="false">IF(AC1761="But Not Over",Y1758,"")</f>
        <v/>
      </c>
      <c r="AI1763" s="81" t="str">
        <f aca="false">IF(AC1761="But Not Over",VLOOKUP(AH1763,'CPI Data'!$A$19:$N$117,14),"")</f>
        <v/>
      </c>
    </row>
    <row r="1764" customFormat="false" ht="12" hidden="false" customHeight="false" outlineLevel="0" collapsed="false">
      <c r="A1764" s="91" t="n">
        <v>0.21</v>
      </c>
      <c r="B1764" s="95" t="n">
        <v>6000</v>
      </c>
      <c r="C1764" s="95" t="n">
        <v>8000</v>
      </c>
      <c r="D1764" s="95"/>
      <c r="E1764" s="64"/>
      <c r="H1764" s="102"/>
      <c r="I1764" s="91"/>
      <c r="J1764" s="95"/>
      <c r="K1764" s="95"/>
      <c r="L1764" s="104"/>
      <c r="M1764" s="91"/>
      <c r="N1764" s="95"/>
      <c r="O1764" s="95"/>
      <c r="S1764" s="91" t="n">
        <v>0.21</v>
      </c>
      <c r="T1764" s="79" t="n">
        <f aca="false">B1764*$AI$23/$AI$1762</f>
        <v>93711.8367346939</v>
      </c>
      <c r="U1764" s="79" t="n">
        <f aca="false">C1764*$AI$23/$AI$1762</f>
        <v>124949.115646259</v>
      </c>
      <c r="V1764" s="84"/>
      <c r="W1764" s="64"/>
      <c r="Z1764" s="80"/>
      <c r="AA1764" s="91"/>
      <c r="AB1764" s="79"/>
      <c r="AC1764" s="79"/>
      <c r="AD1764" s="105"/>
      <c r="AE1764" s="91"/>
      <c r="AF1764" s="79"/>
      <c r="AG1764" s="79"/>
      <c r="AH1764" s="1" t="str">
        <f aca="false">IF(AC1762="But Not Over",Y1759,"")</f>
        <v/>
      </c>
      <c r="AI1764" s="81" t="str">
        <f aca="false">IF(AC1762="But Not Over",VLOOKUP(AH1764,'CPI Data'!$A$19:$N$117,14),"")</f>
        <v/>
      </c>
    </row>
    <row r="1765" customFormat="false" ht="12" hidden="false" customHeight="false" outlineLevel="0" collapsed="false">
      <c r="A1765" s="91" t="n">
        <v>0.25</v>
      </c>
      <c r="B1765" s="95" t="n">
        <v>8000</v>
      </c>
      <c r="C1765" s="95" t="n">
        <v>10000</v>
      </c>
      <c r="D1765" s="95"/>
      <c r="E1765" s="64"/>
      <c r="H1765" s="102"/>
      <c r="I1765" s="91"/>
      <c r="J1765" s="95"/>
      <c r="K1765" s="95"/>
      <c r="L1765" s="104"/>
      <c r="M1765" s="91"/>
      <c r="N1765" s="95"/>
      <c r="O1765" s="95"/>
      <c r="S1765" s="91" t="n">
        <v>0.25</v>
      </c>
      <c r="T1765" s="79" t="n">
        <f aca="false">B1765*$AI$23/$AI$1762</f>
        <v>124949.115646259</v>
      </c>
      <c r="U1765" s="79" t="n">
        <f aca="false">C1765*$AI$23/$AI$1762</f>
        <v>156186.394557823</v>
      </c>
      <c r="V1765" s="84"/>
      <c r="W1765" s="64"/>
      <c r="Z1765" s="80"/>
      <c r="AA1765" s="91"/>
      <c r="AB1765" s="79"/>
      <c r="AC1765" s="79"/>
      <c r="AD1765" s="105"/>
      <c r="AE1765" s="91"/>
      <c r="AF1765" s="79"/>
      <c r="AG1765" s="79"/>
      <c r="AH1765" s="1" t="str">
        <f aca="false">IF(AC1763="But Not Over",Y1760,"")</f>
        <v/>
      </c>
      <c r="AI1765" s="81" t="str">
        <f aca="false">IF(AC1763="But Not Over",VLOOKUP(AH1765,'CPI Data'!$A$19:$N$117,14),"")</f>
        <v/>
      </c>
    </row>
    <row r="1766" customFormat="false" ht="12" hidden="false" customHeight="false" outlineLevel="0" collapsed="false">
      <c r="A1766" s="91" t="n">
        <v>0.29</v>
      </c>
      <c r="B1766" s="95" t="n">
        <v>10000</v>
      </c>
      <c r="C1766" s="95" t="n">
        <v>12000</v>
      </c>
      <c r="D1766" s="95"/>
      <c r="E1766" s="64"/>
      <c r="H1766" s="102"/>
      <c r="I1766" s="91"/>
      <c r="J1766" s="95"/>
      <c r="K1766" s="95"/>
      <c r="L1766" s="104"/>
      <c r="M1766" s="91"/>
      <c r="N1766" s="95"/>
      <c r="O1766" s="95"/>
      <c r="S1766" s="91" t="n">
        <v>0.29</v>
      </c>
      <c r="T1766" s="79" t="n">
        <f aca="false">B1766*$AI$23/$AI$1762</f>
        <v>156186.394557823</v>
      </c>
      <c r="U1766" s="79" t="n">
        <f aca="false">C1766*$AI$23/$AI$1762</f>
        <v>187423.673469388</v>
      </c>
      <c r="V1766" s="84"/>
      <c r="W1766" s="64"/>
      <c r="Z1766" s="80"/>
      <c r="AA1766" s="91"/>
      <c r="AB1766" s="79"/>
      <c r="AC1766" s="79"/>
      <c r="AD1766" s="105"/>
      <c r="AE1766" s="91"/>
      <c r="AF1766" s="79"/>
      <c r="AG1766" s="79"/>
      <c r="AH1766" s="1" t="str">
        <f aca="false">IF(AC1764="But Not Over",Y1761,"")</f>
        <v/>
      </c>
      <c r="AI1766" s="81" t="str">
        <f aca="false">IF(AC1764="But Not Over",VLOOKUP(AH1766,'CPI Data'!$A$19:$N$117,14),"")</f>
        <v/>
      </c>
    </row>
    <row r="1767" customFormat="false" ht="12" hidden="false" customHeight="false" outlineLevel="0" collapsed="false">
      <c r="A1767" s="91" t="n">
        <v>0.33</v>
      </c>
      <c r="B1767" s="95" t="n">
        <v>12000</v>
      </c>
      <c r="C1767" s="95" t="n">
        <v>14000</v>
      </c>
      <c r="D1767" s="95"/>
      <c r="E1767" s="64"/>
      <c r="H1767" s="102"/>
      <c r="I1767" s="91"/>
      <c r="J1767" s="95"/>
      <c r="K1767" s="95"/>
      <c r="L1767" s="104"/>
      <c r="M1767" s="91"/>
      <c r="N1767" s="95"/>
      <c r="O1767" s="95"/>
      <c r="S1767" s="91" t="n">
        <v>0.33</v>
      </c>
      <c r="T1767" s="79" t="n">
        <f aca="false">B1767*$AI$23/$AI$1762</f>
        <v>187423.673469388</v>
      </c>
      <c r="U1767" s="79" t="n">
        <f aca="false">C1767*$AI$23/$AI$1762</f>
        <v>218660.952380952</v>
      </c>
      <c r="V1767" s="84"/>
      <c r="W1767" s="64"/>
      <c r="Z1767" s="80"/>
      <c r="AA1767" s="91"/>
      <c r="AB1767" s="79"/>
      <c r="AC1767" s="79"/>
      <c r="AD1767" s="105"/>
      <c r="AE1767" s="91"/>
      <c r="AF1767" s="79"/>
      <c r="AG1767" s="79"/>
      <c r="AH1767" s="1" t="str">
        <f aca="false">IF(AC1765="But Not Over",Y1762,"")</f>
        <v/>
      </c>
      <c r="AI1767" s="81" t="str">
        <f aca="false">IF(AC1765="But Not Over",VLOOKUP(AH1767,'CPI Data'!$A$19:$N$117,14),"")</f>
        <v/>
      </c>
    </row>
    <row r="1768" customFormat="false" ht="12" hidden="false" customHeight="false" outlineLevel="0" collapsed="false">
      <c r="A1768" s="91" t="n">
        <v>0.36</v>
      </c>
      <c r="B1768" s="95" t="n">
        <v>14000</v>
      </c>
      <c r="C1768" s="95" t="n">
        <v>16000</v>
      </c>
      <c r="D1768" s="95"/>
      <c r="E1768" s="64"/>
      <c r="H1768" s="102"/>
      <c r="I1768" s="91"/>
      <c r="J1768" s="95"/>
      <c r="K1768" s="95"/>
      <c r="L1768" s="104"/>
      <c r="M1768" s="91"/>
      <c r="N1768" s="95"/>
      <c r="O1768" s="95"/>
      <c r="S1768" s="91" t="n">
        <v>0.36</v>
      </c>
      <c r="T1768" s="79" t="n">
        <f aca="false">B1768*$AI$23/$AI$1762</f>
        <v>218660.952380952</v>
      </c>
      <c r="U1768" s="79" t="n">
        <f aca="false">C1768*$AI$23/$AI$1762</f>
        <v>249898.231292517</v>
      </c>
      <c r="V1768" s="84"/>
      <c r="W1768" s="64"/>
      <c r="Z1768" s="80"/>
      <c r="AA1768" s="91"/>
      <c r="AB1768" s="79"/>
      <c r="AC1768" s="79"/>
      <c r="AD1768" s="105"/>
      <c r="AE1768" s="91"/>
      <c r="AF1768" s="79"/>
      <c r="AG1768" s="79"/>
      <c r="AH1768" s="1" t="str">
        <f aca="false">IF(AC1766="But Not Over",Y1763,"")</f>
        <v/>
      </c>
      <c r="AI1768" s="81" t="str">
        <f aca="false">IF(AC1766="But Not Over",VLOOKUP(AH1768,'CPI Data'!$A$19:$N$117,14),"")</f>
        <v/>
      </c>
    </row>
    <row r="1769" customFormat="false" ht="12" hidden="false" customHeight="false" outlineLevel="0" collapsed="false">
      <c r="A1769" s="91" t="n">
        <v>0.39</v>
      </c>
      <c r="B1769" s="95" t="n">
        <v>16000</v>
      </c>
      <c r="C1769" s="95" t="n">
        <v>18000</v>
      </c>
      <c r="D1769" s="95"/>
      <c r="E1769" s="64"/>
      <c r="H1769" s="102"/>
      <c r="I1769" s="91"/>
      <c r="J1769" s="95"/>
      <c r="K1769" s="95"/>
      <c r="L1769" s="104"/>
      <c r="M1769" s="91"/>
      <c r="N1769" s="95"/>
      <c r="O1769" s="95"/>
      <c r="S1769" s="91" t="n">
        <v>0.39</v>
      </c>
      <c r="T1769" s="79" t="n">
        <f aca="false">B1769*$AI$23/$AI$1762</f>
        <v>249898.231292517</v>
      </c>
      <c r="U1769" s="79" t="n">
        <f aca="false">C1769*$AI$23/$AI$1762</f>
        <v>281135.510204082</v>
      </c>
      <c r="V1769" s="84"/>
      <c r="W1769" s="64"/>
      <c r="Z1769" s="80"/>
      <c r="AA1769" s="91"/>
      <c r="AB1769" s="79"/>
      <c r="AC1769" s="79"/>
      <c r="AD1769" s="105"/>
      <c r="AE1769" s="91"/>
      <c r="AF1769" s="79"/>
      <c r="AG1769" s="79"/>
      <c r="AH1769" s="1" t="str">
        <f aca="false">IF(AC1767="But Not Over",Y1764,"")</f>
        <v/>
      </c>
      <c r="AI1769" s="81" t="str">
        <f aca="false">IF(AC1767="But Not Over",VLOOKUP(AH1769,'CPI Data'!$A$19:$N$117,14),"")</f>
        <v/>
      </c>
    </row>
    <row r="1770" customFormat="false" ht="12" hidden="false" customHeight="false" outlineLevel="0" collapsed="false">
      <c r="A1770" s="91" t="n">
        <v>0.42</v>
      </c>
      <c r="B1770" s="95" t="n">
        <v>18000</v>
      </c>
      <c r="C1770" s="95" t="n">
        <v>20000</v>
      </c>
      <c r="D1770" s="95"/>
      <c r="E1770" s="64"/>
      <c r="H1770" s="102"/>
      <c r="I1770" s="91"/>
      <c r="J1770" s="95"/>
      <c r="K1770" s="95"/>
      <c r="L1770" s="104"/>
      <c r="M1770" s="91"/>
      <c r="N1770" s="95"/>
      <c r="O1770" s="95"/>
      <c r="S1770" s="91" t="n">
        <v>0.42</v>
      </c>
      <c r="T1770" s="79" t="n">
        <f aca="false">B1770*$AI$23/$AI$1762</f>
        <v>281135.510204082</v>
      </c>
      <c r="U1770" s="79" t="n">
        <f aca="false">C1770*$AI$23/$AI$1762</f>
        <v>312372.789115646</v>
      </c>
      <c r="V1770" s="84"/>
      <c r="W1770" s="64"/>
      <c r="Z1770" s="80"/>
      <c r="AA1770" s="91"/>
      <c r="AB1770" s="79"/>
      <c r="AC1770" s="79"/>
      <c r="AD1770" s="105"/>
      <c r="AE1770" s="91"/>
      <c r="AF1770" s="79"/>
      <c r="AG1770" s="79"/>
      <c r="AH1770" s="1" t="str">
        <f aca="false">IF(AC1768="But Not Over",Y1765,"")</f>
        <v/>
      </c>
      <c r="AI1770" s="81" t="str">
        <f aca="false">IF(AC1768="But Not Over",VLOOKUP(AH1770,'CPI Data'!$A$19:$N$117,14),"")</f>
        <v/>
      </c>
    </row>
    <row r="1771" customFormat="false" ht="12" hidden="false" customHeight="false" outlineLevel="0" collapsed="false">
      <c r="A1771" s="91" t="n">
        <v>0.45</v>
      </c>
      <c r="B1771" s="95" t="n">
        <v>20000</v>
      </c>
      <c r="C1771" s="95" t="n">
        <v>22000</v>
      </c>
      <c r="D1771" s="95"/>
      <c r="E1771" s="64"/>
      <c r="H1771" s="102"/>
      <c r="I1771" s="91"/>
      <c r="J1771" s="95"/>
      <c r="K1771" s="95"/>
      <c r="L1771" s="104"/>
      <c r="M1771" s="91"/>
      <c r="N1771" s="95"/>
      <c r="O1771" s="95"/>
      <c r="S1771" s="91" t="n">
        <v>0.45</v>
      </c>
      <c r="T1771" s="79" t="n">
        <f aca="false">B1771*$AI$23/$AI$1762</f>
        <v>312372.789115646</v>
      </c>
      <c r="U1771" s="79" t="n">
        <f aca="false">C1771*$AI$23/$AI$1762</f>
        <v>343610.068027211</v>
      </c>
      <c r="V1771" s="84"/>
      <c r="W1771" s="64"/>
      <c r="Z1771" s="80"/>
      <c r="AA1771" s="91"/>
      <c r="AB1771" s="79"/>
      <c r="AC1771" s="79"/>
      <c r="AD1771" s="105"/>
      <c r="AE1771" s="91"/>
      <c r="AF1771" s="79"/>
      <c r="AG1771" s="79"/>
      <c r="AH1771" s="1" t="str">
        <f aca="false">IF(AC1769="But Not Over",Y1766,"")</f>
        <v/>
      </c>
      <c r="AI1771" s="81" t="str">
        <f aca="false">IF(AC1769="But Not Over",VLOOKUP(AH1771,'CPI Data'!$A$19:$N$117,14),"")</f>
        <v/>
      </c>
    </row>
    <row r="1772" customFormat="false" ht="12" hidden="false" customHeight="false" outlineLevel="0" collapsed="false">
      <c r="A1772" s="91" t="n">
        <v>0.48</v>
      </c>
      <c r="B1772" s="95" t="n">
        <v>22000</v>
      </c>
      <c r="C1772" s="95" t="n">
        <v>26000</v>
      </c>
      <c r="D1772" s="95"/>
      <c r="E1772" s="64"/>
      <c r="H1772" s="102"/>
      <c r="I1772" s="91"/>
      <c r="J1772" s="95"/>
      <c r="K1772" s="95"/>
      <c r="L1772" s="104"/>
      <c r="M1772" s="91"/>
      <c r="N1772" s="95"/>
      <c r="O1772" s="95"/>
      <c r="S1772" s="91" t="n">
        <v>0.48</v>
      </c>
      <c r="T1772" s="79" t="n">
        <f aca="false">B1772*$AI$23/$AI$1762</f>
        <v>343610.068027211</v>
      </c>
      <c r="U1772" s="79" t="n">
        <f aca="false">C1772*$AI$23/$AI$1762</f>
        <v>406084.62585034</v>
      </c>
      <c r="V1772" s="84"/>
      <c r="W1772" s="64"/>
      <c r="Z1772" s="80"/>
      <c r="AA1772" s="91"/>
      <c r="AB1772" s="79"/>
      <c r="AC1772" s="79"/>
      <c r="AD1772" s="105"/>
      <c r="AE1772" s="91"/>
      <c r="AF1772" s="79"/>
      <c r="AG1772" s="79"/>
      <c r="AH1772" s="1" t="str">
        <f aca="false">IF(AC1770="But Not Over",Y1767,"")</f>
        <v/>
      </c>
      <c r="AI1772" s="81" t="str">
        <f aca="false">IF(AC1770="But Not Over",VLOOKUP(AH1772,'CPI Data'!$A$19:$N$117,14),"")</f>
        <v/>
      </c>
    </row>
    <row r="1773" customFormat="false" ht="12" hidden="false" customHeight="false" outlineLevel="0" collapsed="false">
      <c r="A1773" s="91" t="n">
        <v>0.51</v>
      </c>
      <c r="B1773" s="95" t="n">
        <v>26000</v>
      </c>
      <c r="C1773" s="92" t="n">
        <v>32000</v>
      </c>
      <c r="D1773" s="92"/>
      <c r="E1773" s="64"/>
      <c r="H1773" s="102"/>
      <c r="I1773" s="91"/>
      <c r="J1773" s="95"/>
      <c r="K1773" s="92"/>
      <c r="L1773" s="103"/>
      <c r="M1773" s="91"/>
      <c r="N1773" s="95"/>
      <c r="O1773" s="92"/>
      <c r="S1773" s="91" t="n">
        <v>0.51</v>
      </c>
      <c r="T1773" s="79" t="n">
        <f aca="false">B1773*$AI$23/$AI$1762</f>
        <v>406084.62585034</v>
      </c>
      <c r="U1773" s="79" t="n">
        <f aca="false">C1773*$AI$23/$AI$1762</f>
        <v>499796.462585034</v>
      </c>
      <c r="W1773" s="64"/>
      <c r="Z1773" s="80"/>
      <c r="AA1773" s="91"/>
      <c r="AB1773" s="79"/>
      <c r="AD1773" s="98"/>
      <c r="AE1773" s="91"/>
      <c r="AF1773" s="79"/>
      <c r="AH1773" s="1" t="str">
        <f aca="false">IF(AC1771="But Not Over",Y1768,"")</f>
        <v/>
      </c>
      <c r="AI1773" s="81" t="str">
        <f aca="false">IF(AC1771="But Not Over",VLOOKUP(AH1773,'CPI Data'!$A$19:$N$117,14),"")</f>
        <v/>
      </c>
    </row>
    <row r="1774" customFormat="false" ht="12" hidden="false" customHeight="false" outlineLevel="0" collapsed="false">
      <c r="A1774" s="91" t="n">
        <v>0.54</v>
      </c>
      <c r="B1774" s="92" t="n">
        <v>32000</v>
      </c>
      <c r="C1774" s="92" t="n">
        <v>38000</v>
      </c>
      <c r="D1774" s="92"/>
      <c r="E1774" s="64"/>
      <c r="H1774" s="102"/>
      <c r="I1774" s="91"/>
      <c r="J1774" s="92"/>
      <c r="K1774" s="92"/>
      <c r="L1774" s="103"/>
      <c r="M1774" s="91"/>
      <c r="N1774" s="92"/>
      <c r="O1774" s="92"/>
      <c r="S1774" s="91" t="n">
        <v>0.54</v>
      </c>
      <c r="T1774" s="79" t="n">
        <f aca="false">B1774*$AI$23/$AI$1762</f>
        <v>499796.462585034</v>
      </c>
      <c r="U1774" s="79" t="n">
        <f aca="false">C1774*$AI$23/$AI$1762</f>
        <v>593508.299319728</v>
      </c>
      <c r="W1774" s="64"/>
      <c r="Z1774" s="80"/>
      <c r="AA1774" s="91"/>
      <c r="AD1774" s="98"/>
      <c r="AE1774" s="91"/>
      <c r="AH1774" s="1" t="str">
        <f aca="false">IF(AC1772="But Not Over",Y1769,"")</f>
        <v/>
      </c>
      <c r="AI1774" s="81" t="str">
        <f aca="false">IF(AC1772="But Not Over",VLOOKUP(AH1774,'CPI Data'!$A$19:$N$117,14),"")</f>
        <v/>
      </c>
    </row>
    <row r="1775" customFormat="false" ht="12" hidden="false" customHeight="false" outlineLevel="0" collapsed="false">
      <c r="A1775" s="91" t="n">
        <v>0.57</v>
      </c>
      <c r="B1775" s="92" t="n">
        <v>38000</v>
      </c>
      <c r="C1775" s="92" t="n">
        <v>44000</v>
      </c>
      <c r="D1775" s="92"/>
      <c r="E1775" s="64"/>
      <c r="H1775" s="102"/>
      <c r="I1775" s="91"/>
      <c r="J1775" s="92"/>
      <c r="K1775" s="92"/>
      <c r="L1775" s="103"/>
      <c r="M1775" s="91"/>
      <c r="N1775" s="92"/>
      <c r="O1775" s="92"/>
      <c r="S1775" s="91" t="n">
        <v>0.57</v>
      </c>
      <c r="T1775" s="79" t="n">
        <f aca="false">B1775*$AI$23/$AI$1762</f>
        <v>593508.299319728</v>
      </c>
      <c r="U1775" s="79" t="n">
        <f aca="false">C1775*$AI$23/$AI$1762</f>
        <v>687220.136054422</v>
      </c>
      <c r="W1775" s="64"/>
      <c r="Z1775" s="80"/>
      <c r="AA1775" s="91"/>
      <c r="AD1775" s="98"/>
      <c r="AE1775" s="91"/>
      <c r="AH1775" s="1" t="str">
        <f aca="false">IF(AC1773="But Not Over",Y1770,"")</f>
        <v/>
      </c>
      <c r="AI1775" s="81" t="str">
        <f aca="false">IF(AC1773="But Not Over",VLOOKUP(AH1775,'CPI Data'!$A$19:$N$117,14),"")</f>
        <v/>
      </c>
    </row>
    <row r="1776" customFormat="false" ht="12" hidden="false" customHeight="false" outlineLevel="0" collapsed="false">
      <c r="A1776" s="91" t="n">
        <v>0.59</v>
      </c>
      <c r="B1776" s="92" t="n">
        <v>44000</v>
      </c>
      <c r="C1776" s="92" t="n">
        <v>50000</v>
      </c>
      <c r="D1776" s="95"/>
      <c r="E1776" s="64"/>
      <c r="H1776" s="102"/>
      <c r="I1776" s="91"/>
      <c r="J1776" s="92"/>
      <c r="K1776" s="92"/>
      <c r="L1776" s="104"/>
      <c r="M1776" s="91"/>
      <c r="N1776" s="92"/>
      <c r="O1776" s="92"/>
      <c r="S1776" s="91" t="n">
        <v>0.59</v>
      </c>
      <c r="T1776" s="79" t="n">
        <f aca="false">B1776*$AI$23/$AI$1762</f>
        <v>687220.136054422</v>
      </c>
      <c r="U1776" s="79" t="n">
        <f aca="false">C1776*$AI$23/$AI$1762</f>
        <v>780931.972789116</v>
      </c>
      <c r="V1776" s="84"/>
      <c r="W1776" s="64"/>
      <c r="Z1776" s="80"/>
      <c r="AA1776" s="91"/>
      <c r="AD1776" s="105"/>
      <c r="AE1776" s="91"/>
      <c r="AH1776" s="1" t="str">
        <f aca="false">IF(AC1774="But Not Over",Y1771,"")</f>
        <v/>
      </c>
      <c r="AI1776" s="81" t="str">
        <f aca="false">IF(AC1774="But Not Over",VLOOKUP(AH1776,'CPI Data'!$A$19:$N$117,14),"")</f>
        <v/>
      </c>
    </row>
    <row r="1777" customFormat="false" ht="12" hidden="false" customHeight="false" outlineLevel="0" collapsed="false">
      <c r="A1777" s="91" t="n">
        <v>0.61</v>
      </c>
      <c r="B1777" s="92" t="n">
        <v>50000</v>
      </c>
      <c r="C1777" s="92" t="n">
        <v>60000</v>
      </c>
      <c r="E1777" s="64"/>
      <c r="H1777" s="64"/>
      <c r="I1777" s="91"/>
      <c r="J1777" s="92"/>
      <c r="K1777" s="92"/>
      <c r="L1777" s="97"/>
      <c r="M1777" s="91"/>
      <c r="N1777" s="92"/>
      <c r="O1777" s="92"/>
      <c r="S1777" s="91" t="n">
        <v>0.61</v>
      </c>
      <c r="T1777" s="79" t="n">
        <f aca="false">B1777*$AI$23/$AI$1762</f>
        <v>780931.972789116</v>
      </c>
      <c r="U1777" s="79" t="n">
        <f aca="false">C1777*$AI$23/$AI$1762</f>
        <v>937118.367346939</v>
      </c>
      <c r="W1777" s="64"/>
      <c r="Z1777" s="80"/>
      <c r="AA1777" s="91"/>
      <c r="AD1777" s="98"/>
      <c r="AE1777" s="91"/>
      <c r="AH1777" s="1" t="str">
        <f aca="false">IF(AC1775="But Not Over",Y1772,"")</f>
        <v/>
      </c>
      <c r="AI1777" s="81" t="str">
        <f aca="false">IF(AC1775="But Not Over",VLOOKUP(AH1777,'CPI Data'!$A$19:$N$117,14),"")</f>
        <v/>
      </c>
    </row>
    <row r="1778" customFormat="false" ht="12" hidden="false" customHeight="false" outlineLevel="0" collapsed="false">
      <c r="A1778" s="91" t="n">
        <v>0.63</v>
      </c>
      <c r="B1778" s="92" t="n">
        <v>60000</v>
      </c>
      <c r="C1778" s="92" t="n">
        <v>70000</v>
      </c>
      <c r="E1778" s="64"/>
      <c r="H1778" s="64"/>
      <c r="I1778" s="91"/>
      <c r="J1778" s="92"/>
      <c r="K1778" s="92"/>
      <c r="L1778" s="97"/>
      <c r="M1778" s="91"/>
      <c r="N1778" s="92"/>
      <c r="O1778" s="92"/>
      <c r="S1778" s="91" t="n">
        <v>0.63</v>
      </c>
      <c r="T1778" s="79" t="n">
        <f aca="false">B1778*$AI$23/$AI$1762</f>
        <v>937118.367346939</v>
      </c>
      <c r="U1778" s="125" t="n">
        <f aca="false">C1778*$AI$23/$AI$1762</f>
        <v>1093304.76190476</v>
      </c>
      <c r="W1778" s="64"/>
      <c r="Z1778" s="80"/>
      <c r="AA1778" s="91"/>
      <c r="AD1778" s="98"/>
      <c r="AE1778" s="91"/>
      <c r="AH1778" s="1" t="str">
        <f aca="false">IF(AC1776="But Not Over",Y1773,"")</f>
        <v/>
      </c>
      <c r="AI1778" s="81" t="str">
        <f aca="false">IF(AC1776="But Not Over",VLOOKUP(AH1778,'CPI Data'!$A$19:$N$117,14),"")</f>
        <v/>
      </c>
    </row>
    <row r="1779" customFormat="false" ht="12" hidden="false" customHeight="false" outlineLevel="0" collapsed="false">
      <c r="A1779" s="91" t="n">
        <v>0.65</v>
      </c>
      <c r="B1779" s="92" t="n">
        <v>70000</v>
      </c>
      <c r="C1779" s="92" t="n">
        <v>80000</v>
      </c>
      <c r="E1779" s="64"/>
      <c r="H1779" s="64"/>
      <c r="I1779" s="91"/>
      <c r="J1779" s="92"/>
      <c r="K1779" s="92"/>
      <c r="L1779" s="97"/>
      <c r="M1779" s="91"/>
      <c r="N1779" s="92"/>
      <c r="O1779" s="92"/>
      <c r="S1779" s="91" t="n">
        <v>0.65</v>
      </c>
      <c r="T1779" s="79" t="n">
        <f aca="false">B1779*$AI$23/$AI$1762</f>
        <v>1093304.76190476</v>
      </c>
      <c r="U1779" s="125" t="n">
        <f aca="false">C1779*$AI$23/$AI$1762</f>
        <v>1249491.15646259</v>
      </c>
      <c r="W1779" s="64"/>
      <c r="Z1779" s="80"/>
      <c r="AA1779" s="91"/>
      <c r="AD1779" s="98"/>
      <c r="AE1779" s="91"/>
      <c r="AH1779" s="1" t="str">
        <f aca="false">IF(AC1777="But Not Over",Y1774,"")</f>
        <v/>
      </c>
      <c r="AI1779" s="81" t="str">
        <f aca="false">IF(AC1777="But Not Over",VLOOKUP(AH1779,'CPI Data'!$A$19:$N$117,14),"")</f>
        <v/>
      </c>
    </row>
    <row r="1780" customFormat="false" ht="12" hidden="false" customHeight="false" outlineLevel="0" collapsed="false">
      <c r="A1780" s="91" t="n">
        <v>0.67</v>
      </c>
      <c r="B1780" s="92" t="n">
        <v>80000</v>
      </c>
      <c r="C1780" s="92" t="n">
        <v>90000</v>
      </c>
      <c r="E1780" s="64"/>
      <c r="H1780" s="64"/>
      <c r="I1780" s="91"/>
      <c r="J1780" s="92"/>
      <c r="K1780" s="92"/>
      <c r="L1780" s="97"/>
      <c r="M1780" s="91"/>
      <c r="N1780" s="92"/>
      <c r="O1780" s="92"/>
      <c r="S1780" s="91" t="n">
        <v>0.67</v>
      </c>
      <c r="T1780" s="79" t="n">
        <f aca="false">B1780*$AI$23/$AI$1762</f>
        <v>1249491.15646259</v>
      </c>
      <c r="U1780" s="125" t="n">
        <f aca="false">C1780*$AI$23/$AI$1762</f>
        <v>1405677.55102041</v>
      </c>
      <c r="W1780" s="64"/>
      <c r="Z1780" s="80"/>
      <c r="AA1780" s="91"/>
      <c r="AD1780" s="98"/>
      <c r="AE1780" s="91"/>
      <c r="AH1780" s="1" t="str">
        <f aca="false">IF(AC1778="But Not Over",Y1775,"")</f>
        <v/>
      </c>
      <c r="AI1780" s="81" t="str">
        <f aca="false">IF(AC1778="But Not Over",VLOOKUP(AH1780,'CPI Data'!$A$19:$N$117,14),"")</f>
        <v/>
      </c>
    </row>
    <row r="1781" customFormat="false" ht="12" hidden="false" customHeight="false" outlineLevel="0" collapsed="false">
      <c r="A1781" s="91" t="n">
        <v>0.68</v>
      </c>
      <c r="B1781" s="92" t="n">
        <v>90000</v>
      </c>
      <c r="C1781" s="92" t="n">
        <v>100000</v>
      </c>
      <c r="E1781" s="64"/>
      <c r="H1781" s="64"/>
      <c r="I1781" s="91"/>
      <c r="J1781" s="92"/>
      <c r="K1781" s="92"/>
      <c r="L1781" s="97"/>
      <c r="M1781" s="91"/>
      <c r="N1781" s="92"/>
      <c r="O1781" s="92"/>
      <c r="S1781" s="91" t="n">
        <v>0.68</v>
      </c>
      <c r="T1781" s="79" t="n">
        <f aca="false">B1781*$AI$23/$AI$1762</f>
        <v>1405677.55102041</v>
      </c>
      <c r="U1781" s="125" t="n">
        <f aca="false">C1781*$AI$23/$AI$1762</f>
        <v>1561863.94557823</v>
      </c>
      <c r="W1781" s="64"/>
      <c r="Z1781" s="80"/>
      <c r="AA1781" s="91"/>
      <c r="AD1781" s="98"/>
      <c r="AE1781" s="91"/>
      <c r="AH1781" s="1" t="str">
        <f aca="false">IF(AC1779="But Not Over",Y1776,"")</f>
        <v/>
      </c>
      <c r="AI1781" s="81" t="str">
        <f aca="false">IF(AC1779="But Not Over",VLOOKUP(AH1781,'CPI Data'!$A$19:$N$117,14),"")</f>
        <v/>
      </c>
    </row>
    <row r="1782" customFormat="false" ht="12" hidden="false" customHeight="false" outlineLevel="0" collapsed="false">
      <c r="A1782" s="91" t="n">
        <v>0.69</v>
      </c>
      <c r="B1782" s="92" t="n">
        <v>100000</v>
      </c>
      <c r="C1782" s="92" t="n">
        <v>150000</v>
      </c>
      <c r="E1782" s="64"/>
      <c r="H1782" s="64"/>
      <c r="I1782" s="91"/>
      <c r="J1782" s="92"/>
      <c r="K1782" s="92"/>
      <c r="L1782" s="97"/>
      <c r="M1782" s="91"/>
      <c r="N1782" s="92"/>
      <c r="O1782" s="92"/>
      <c r="S1782" s="91" t="n">
        <v>0.69</v>
      </c>
      <c r="T1782" s="79" t="n">
        <f aca="false">B1782*$AI$23/$AI$1762</f>
        <v>1561863.94557823</v>
      </c>
      <c r="U1782" s="125" t="n">
        <f aca="false">C1782*$AI$23/$AI$1762</f>
        <v>2342795.91836735</v>
      </c>
      <c r="W1782" s="64"/>
      <c r="Z1782" s="80"/>
      <c r="AA1782" s="91"/>
      <c r="AD1782" s="98"/>
      <c r="AE1782" s="91"/>
      <c r="AH1782" s="1" t="str">
        <f aca="false">IF(AC1780="But Not Over",Y1777,"")</f>
        <v/>
      </c>
      <c r="AI1782" s="81" t="str">
        <f aca="false">IF(AC1780="But Not Over",VLOOKUP(AH1782,'CPI Data'!$A$19:$N$117,14),"")</f>
        <v/>
      </c>
    </row>
    <row r="1783" customFormat="false" ht="12" hidden="false" customHeight="false" outlineLevel="0" collapsed="false">
      <c r="A1783" s="91" t="n">
        <v>0.7</v>
      </c>
      <c r="B1783" s="92" t="n">
        <v>150000</v>
      </c>
      <c r="C1783" s="92" t="n">
        <v>200000</v>
      </c>
      <c r="E1783" s="64"/>
      <c r="H1783" s="64"/>
      <c r="I1783" s="91"/>
      <c r="J1783" s="92"/>
      <c r="K1783" s="92"/>
      <c r="L1783" s="97"/>
      <c r="M1783" s="91"/>
      <c r="N1783" s="92"/>
      <c r="O1783" s="92"/>
      <c r="S1783" s="91" t="n">
        <v>0.7</v>
      </c>
      <c r="T1783" s="79" t="n">
        <f aca="false">B1783*$AI$23/$AI$1762</f>
        <v>2342795.91836735</v>
      </c>
      <c r="U1783" s="125" t="n">
        <f aca="false">C1783*$AI$23/$AI$1762</f>
        <v>3123727.89115646</v>
      </c>
      <c r="W1783" s="64"/>
      <c r="Z1783" s="80"/>
      <c r="AA1783" s="91"/>
      <c r="AD1783" s="98"/>
      <c r="AE1783" s="91"/>
      <c r="AH1783" s="1" t="str">
        <f aca="false">IF(AC1781="But Not Over",Y1778,"")</f>
        <v/>
      </c>
      <c r="AI1783" s="81" t="str">
        <f aca="false">IF(AC1781="But Not Over",VLOOKUP(AH1783,'CPI Data'!$A$19:$N$117,14),"")</f>
        <v/>
      </c>
    </row>
    <row r="1784" customFormat="false" ht="12" hidden="false" customHeight="false" outlineLevel="0" collapsed="false">
      <c r="A1784" s="91" t="n">
        <v>0.71</v>
      </c>
      <c r="B1784" s="92" t="n">
        <v>200000</v>
      </c>
      <c r="C1784" s="95" t="n">
        <v>250000</v>
      </c>
      <c r="E1784" s="64"/>
      <c r="H1784" s="64"/>
      <c r="I1784" s="91"/>
      <c r="J1784" s="92"/>
      <c r="K1784" s="92"/>
      <c r="L1784" s="97"/>
      <c r="M1784" s="91"/>
      <c r="N1784" s="92"/>
      <c r="O1784" s="92"/>
      <c r="S1784" s="91" t="n">
        <v>0.71</v>
      </c>
      <c r="T1784" s="79" t="n">
        <f aca="false">B1784*$AI$23/$AI$1762</f>
        <v>3123727.89115646</v>
      </c>
      <c r="U1784" s="125" t="n">
        <f aca="false">C1784*$AI$23/$AI$1762</f>
        <v>3904659.86394558</v>
      </c>
      <c r="W1784" s="64"/>
      <c r="Z1784" s="80"/>
      <c r="AA1784" s="91"/>
      <c r="AD1784" s="98"/>
      <c r="AE1784" s="91"/>
      <c r="AH1784" s="1" t="str">
        <f aca="false">IF(AC1782="But Not Over",Y1779,"")</f>
        <v/>
      </c>
      <c r="AI1784" s="81" t="str">
        <f aca="false">IF(AC1782="But Not Over",VLOOKUP(AH1784,'CPI Data'!$A$19:$N$117,14),"")</f>
        <v/>
      </c>
    </row>
    <row r="1785" customFormat="false" ht="12" hidden="false" customHeight="false" outlineLevel="0" collapsed="false">
      <c r="A1785" s="91" t="n">
        <v>0.73</v>
      </c>
      <c r="B1785" s="92" t="n">
        <v>250000</v>
      </c>
      <c r="C1785" s="92" t="n">
        <v>300000</v>
      </c>
      <c r="E1785" s="64"/>
      <c r="H1785" s="64"/>
      <c r="I1785" s="64"/>
      <c r="L1785" s="97"/>
      <c r="M1785" s="64"/>
      <c r="S1785" s="91" t="n">
        <v>0.73</v>
      </c>
      <c r="T1785" s="79" t="n">
        <f aca="false">B1785*$AI$23/$AI$1762</f>
        <v>3904659.86394558</v>
      </c>
      <c r="U1785" s="125" t="n">
        <f aca="false">C1785*$AI$23/$AI$1762</f>
        <v>4685591.83673469</v>
      </c>
      <c r="W1785" s="64"/>
      <c r="Z1785" s="80"/>
      <c r="AA1785" s="64"/>
      <c r="AD1785" s="98"/>
      <c r="AE1785" s="64"/>
      <c r="AH1785" s="1" t="str">
        <f aca="false">IF(AC1783="But Not Over",Y1780,"")</f>
        <v/>
      </c>
      <c r="AI1785" s="81" t="str">
        <f aca="false">IF(AC1783="But Not Over",VLOOKUP(AH1785,'CPI Data'!$A$19:$N$117,14),"")</f>
        <v/>
      </c>
    </row>
    <row r="1786" customFormat="false" ht="12" hidden="false" customHeight="false" outlineLevel="0" collapsed="false">
      <c r="A1786" s="91" t="n">
        <v>0.75</v>
      </c>
      <c r="B1786" s="92" t="n">
        <v>300000</v>
      </c>
      <c r="C1786" s="92" t="n">
        <v>400000</v>
      </c>
      <c r="E1786" s="64"/>
      <c r="H1786" s="64"/>
      <c r="I1786" s="64"/>
      <c r="L1786" s="97"/>
      <c r="M1786" s="64"/>
      <c r="S1786" s="91" t="n">
        <v>0.75</v>
      </c>
      <c r="T1786" s="79" t="n">
        <f aca="false">B1786*$AI$23/$AI$1762</f>
        <v>4685591.83673469</v>
      </c>
      <c r="U1786" s="125" t="n">
        <f aca="false">C1786*$AI$23/$AI$1762</f>
        <v>6247455.78231293</v>
      </c>
      <c r="W1786" s="64"/>
      <c r="Z1786" s="80"/>
      <c r="AA1786" s="64"/>
      <c r="AD1786" s="98"/>
      <c r="AE1786" s="64"/>
      <c r="AH1786" s="1" t="str">
        <f aca="false">IF(AC1784="But Not Over",Y1781,"")</f>
        <v/>
      </c>
      <c r="AI1786" s="81" t="str">
        <f aca="false">IF(AC1784="But Not Over",VLOOKUP(AH1786,'CPI Data'!$A$19:$N$117,14),"")</f>
        <v/>
      </c>
    </row>
    <row r="1787" customFormat="false" ht="12" hidden="false" customHeight="false" outlineLevel="0" collapsed="false">
      <c r="A1787" s="91" t="n">
        <v>0.76</v>
      </c>
      <c r="B1787" s="92" t="n">
        <v>400000</v>
      </c>
      <c r="C1787" s="92" t="n">
        <v>500000</v>
      </c>
      <c r="E1787" s="64"/>
      <c r="H1787" s="64"/>
      <c r="I1787" s="64"/>
      <c r="L1787" s="97"/>
      <c r="M1787" s="64"/>
      <c r="S1787" s="91" t="n">
        <v>0.76</v>
      </c>
      <c r="T1787" s="79" t="n">
        <f aca="false">B1787*$AI$23/$AI$1762</f>
        <v>6247455.78231293</v>
      </c>
      <c r="U1787" s="125" t="n">
        <f aca="false">C1787*$AI$23/$AI$1762</f>
        <v>7809319.72789116</v>
      </c>
      <c r="W1787" s="64"/>
      <c r="Z1787" s="80"/>
      <c r="AA1787" s="64"/>
      <c r="AD1787" s="98"/>
      <c r="AE1787" s="64"/>
      <c r="AH1787" s="1" t="str">
        <f aca="false">IF(AC1785="But Not Over",Y1782,"")</f>
        <v/>
      </c>
      <c r="AI1787" s="81" t="str">
        <f aca="false">IF(AC1785="But Not Over",VLOOKUP(AH1787,'CPI Data'!$A$19:$N$117,14),"")</f>
        <v/>
      </c>
    </row>
    <row r="1788" customFormat="false" ht="12" hidden="false" customHeight="false" outlineLevel="0" collapsed="false">
      <c r="A1788" s="91" t="n">
        <v>0.77</v>
      </c>
      <c r="B1788" s="92" t="n">
        <v>500000</v>
      </c>
      <c r="C1788" s="92" t="n">
        <v>750000</v>
      </c>
      <c r="E1788" s="64"/>
      <c r="H1788" s="64"/>
      <c r="I1788" s="64"/>
      <c r="L1788" s="97"/>
      <c r="M1788" s="64"/>
      <c r="S1788" s="91" t="n">
        <v>0.77</v>
      </c>
      <c r="T1788" s="79" t="n">
        <f aca="false">B1788*$AI$23/$AI$1762</f>
        <v>7809319.72789116</v>
      </c>
      <c r="U1788" s="133" t="n">
        <f aca="false">C1788*$AI$23/$AI$1762</f>
        <v>11713979.5918367</v>
      </c>
      <c r="W1788" s="64"/>
      <c r="Z1788" s="80"/>
      <c r="AA1788" s="64"/>
      <c r="AD1788" s="98"/>
      <c r="AE1788" s="64"/>
      <c r="AH1788" s="1" t="str">
        <f aca="false">IF(AC1786="But Not Over",Y1783,"")</f>
        <v/>
      </c>
      <c r="AI1788" s="81" t="str">
        <f aca="false">IF(AC1786="But Not Over",VLOOKUP(AH1788,'CPI Data'!$A$19:$N$117,14),"")</f>
        <v/>
      </c>
    </row>
    <row r="1789" customFormat="false" ht="12" hidden="false" customHeight="false" outlineLevel="0" collapsed="false">
      <c r="A1789" s="91" t="n">
        <v>0.78</v>
      </c>
      <c r="B1789" s="92" t="n">
        <v>750000</v>
      </c>
      <c r="C1789" s="95" t="n">
        <v>1000000</v>
      </c>
      <c r="E1789" s="64"/>
      <c r="H1789" s="64"/>
      <c r="I1789" s="64"/>
      <c r="L1789" s="97"/>
      <c r="M1789" s="64"/>
      <c r="S1789" s="91" t="n">
        <v>0.78</v>
      </c>
      <c r="T1789" s="125" t="n">
        <f aca="false">B1789*$AI$23/$AI$1762</f>
        <v>11713979.5918367</v>
      </c>
      <c r="U1789" s="133" t="n">
        <f aca="false">C1789*$AI$23/$AI$1762</f>
        <v>15618639.4557823</v>
      </c>
      <c r="W1789" s="64"/>
      <c r="Z1789" s="80"/>
      <c r="AA1789" s="64"/>
      <c r="AD1789" s="98"/>
      <c r="AE1789" s="64"/>
      <c r="AH1789" s="1" t="str">
        <f aca="false">IF(AC1787="But Not Over",Y1784,"")</f>
        <v/>
      </c>
      <c r="AI1789" s="81" t="str">
        <f aca="false">IF(AC1787="But Not Over",VLOOKUP(AH1789,'CPI Data'!$A$19:$N$117,14),"")</f>
        <v/>
      </c>
    </row>
    <row r="1790" customFormat="false" ht="12" hidden="false" customHeight="false" outlineLevel="0" collapsed="false">
      <c r="A1790" s="91" t="n">
        <v>0.79</v>
      </c>
      <c r="B1790" s="92" t="n">
        <v>1000000</v>
      </c>
      <c r="C1790" s="92" t="n">
        <v>2000000</v>
      </c>
      <c r="E1790" s="64"/>
      <c r="H1790" s="64"/>
      <c r="I1790" s="64"/>
      <c r="L1790" s="97"/>
      <c r="M1790" s="64"/>
      <c r="S1790" s="91" t="n">
        <v>0.79</v>
      </c>
      <c r="T1790" s="125" t="n">
        <f aca="false">B1790*$AI$23/$AI$1762</f>
        <v>15618639.4557823</v>
      </c>
      <c r="U1790" s="133" t="n">
        <f aca="false">C1790*$AI$23/$AI$1762</f>
        <v>31237278.9115646</v>
      </c>
      <c r="W1790" s="64"/>
      <c r="Z1790" s="80"/>
      <c r="AA1790" s="64"/>
      <c r="AD1790" s="98"/>
      <c r="AE1790" s="64"/>
      <c r="AH1790" s="1" t="str">
        <f aca="false">IF(AC1788="But Not Over",Y1785,"")</f>
        <v/>
      </c>
      <c r="AI1790" s="81" t="str">
        <f aca="false">IF(AC1788="But Not Over",VLOOKUP(AH1790,'CPI Data'!$A$19:$N$117,14),"")</f>
        <v/>
      </c>
    </row>
    <row r="1791" customFormat="false" ht="12" hidden="false" customHeight="false" outlineLevel="0" collapsed="false">
      <c r="A1791" s="91" t="n">
        <v>0.8</v>
      </c>
      <c r="B1791" s="92" t="n">
        <v>2000000</v>
      </c>
      <c r="C1791" s="92" t="n">
        <v>5000000</v>
      </c>
      <c r="E1791" s="64"/>
      <c r="H1791" s="64"/>
      <c r="I1791" s="64"/>
      <c r="L1791" s="97"/>
      <c r="M1791" s="64"/>
      <c r="S1791" s="91" t="n">
        <v>0.8</v>
      </c>
      <c r="T1791" s="125" t="n">
        <f aca="false">B1791*$AI$23/$AI$1762</f>
        <v>31237278.9115646</v>
      </c>
      <c r="U1791" s="133" t="n">
        <f aca="false">C1791*$AI$23/$AI$1762</f>
        <v>78093197.2789116</v>
      </c>
      <c r="W1791" s="64"/>
      <c r="Z1791" s="80"/>
      <c r="AA1791" s="64"/>
      <c r="AD1791" s="98"/>
      <c r="AE1791" s="64"/>
      <c r="AH1791" s="1" t="str">
        <f aca="false">IF(AC1789="But Not Over",Y1786,"")</f>
        <v/>
      </c>
      <c r="AI1791" s="81" t="str">
        <f aca="false">IF(AC1789="But Not Over",VLOOKUP(AH1791,'CPI Data'!$A$19:$N$117,14),"")</f>
        <v/>
      </c>
    </row>
    <row r="1792" customFormat="false" ht="12" hidden="false" customHeight="false" outlineLevel="0" collapsed="false">
      <c r="A1792" s="91" t="n">
        <v>0.81</v>
      </c>
      <c r="B1792" s="92" t="n">
        <v>5000000</v>
      </c>
      <c r="C1792" s="95" t="s">
        <v>18</v>
      </c>
      <c r="E1792" s="64"/>
      <c r="H1792" s="64"/>
      <c r="I1792" s="64"/>
      <c r="L1792" s="97"/>
      <c r="M1792" s="64"/>
      <c r="S1792" s="91" t="n">
        <v>0.81</v>
      </c>
      <c r="T1792" s="125" t="n">
        <f aca="false">B1792*$AI$23/$AI$1762</f>
        <v>78093197.2789116</v>
      </c>
      <c r="U1792" s="79" t="s">
        <v>18</v>
      </c>
      <c r="W1792" s="64"/>
      <c r="Z1792" s="80"/>
      <c r="AA1792" s="64"/>
      <c r="AD1792" s="98"/>
      <c r="AE1792" s="64"/>
      <c r="AH1792" s="1" t="str">
        <f aca="false">IF(AC1790="But Not Over",Y1787,"")</f>
        <v/>
      </c>
      <c r="AI1792" s="81" t="str">
        <f aca="false">IF(AC1790="But Not Over",VLOOKUP(AH1792,'CPI Data'!$A$19:$N$117,14),"")</f>
        <v/>
      </c>
    </row>
    <row r="1793" customFormat="false" ht="12" hidden="false" customHeight="true" outlineLevel="0" collapsed="false">
      <c r="A1793" s="129" t="s">
        <v>63</v>
      </c>
      <c r="B1793" s="129"/>
      <c r="C1793" s="129"/>
      <c r="D1793" s="129"/>
      <c r="E1793" s="129"/>
      <c r="F1793" s="129"/>
      <c r="G1793" s="129"/>
      <c r="H1793" s="129"/>
      <c r="I1793" s="129"/>
      <c r="J1793" s="129"/>
      <c r="K1793" s="129"/>
      <c r="L1793" s="129"/>
      <c r="M1793" s="129"/>
      <c r="N1793" s="129"/>
      <c r="O1793" s="129"/>
      <c r="S1793" s="129" t="s">
        <v>63</v>
      </c>
      <c r="T1793" s="129"/>
      <c r="U1793" s="129"/>
      <c r="V1793" s="129"/>
      <c r="W1793" s="129"/>
      <c r="X1793" s="129"/>
      <c r="Y1793" s="129"/>
      <c r="Z1793" s="129"/>
      <c r="AA1793" s="129"/>
      <c r="AB1793" s="129"/>
      <c r="AC1793" s="129"/>
      <c r="AD1793" s="129"/>
      <c r="AE1793" s="129"/>
      <c r="AF1793" s="129"/>
      <c r="AG1793" s="129"/>
      <c r="AH1793" s="1" t="str">
        <f aca="false">IF(AC1791="But Not Over",Y1788,"")</f>
        <v/>
      </c>
      <c r="AI1793" s="81" t="str">
        <f aca="false">IF(AC1791="But Not Over",VLOOKUP(AH1793,'CPI Data'!$A$19:$N$117,14),"")</f>
        <v/>
      </c>
    </row>
    <row r="1794" customFormat="false" ht="12" hidden="false" customHeight="false" outlineLevel="0" collapsed="false">
      <c r="A1794" s="91"/>
      <c r="E1794" s="64"/>
      <c r="H1794" s="64"/>
      <c r="I1794" s="64"/>
      <c r="L1794" s="97"/>
      <c r="M1794" s="64"/>
      <c r="S1794" s="91"/>
      <c r="W1794" s="64"/>
      <c r="Z1794" s="80"/>
      <c r="AA1794" s="64"/>
      <c r="AD1794" s="98"/>
      <c r="AE1794" s="64"/>
      <c r="AH1794" s="1" t="str">
        <f aca="false">IF(AC1792="But Not Over",Y1789,"")</f>
        <v/>
      </c>
      <c r="AI1794" s="81" t="str">
        <f aca="false">IF(AC1792="But Not Over",VLOOKUP(AH1794,'CPI Data'!$A$19:$N$117,14),"")</f>
        <v/>
      </c>
    </row>
    <row r="1795" customFormat="false" ht="12.75" hidden="false" customHeight="false" outlineLevel="0" collapsed="false">
      <c r="A1795" s="64"/>
      <c r="B1795" s="74"/>
      <c r="C1795" s="43" t="s">
        <v>7</v>
      </c>
      <c r="E1795" s="64"/>
      <c r="F1795" s="74"/>
      <c r="G1795" s="75" t="s">
        <v>64</v>
      </c>
      <c r="H1795" s="75"/>
      <c r="I1795" s="75"/>
      <c r="J1795" s="74"/>
      <c r="L1795" s="97"/>
      <c r="M1795" s="64"/>
      <c r="N1795" s="74"/>
      <c r="S1795" s="64"/>
      <c r="T1795" s="77"/>
      <c r="U1795" s="69" t="s">
        <v>21</v>
      </c>
      <c r="W1795" s="64"/>
      <c r="X1795" s="77"/>
      <c r="Y1795" s="75" t="s">
        <v>64</v>
      </c>
      <c r="Z1795" s="75"/>
      <c r="AA1795" s="75"/>
      <c r="AB1795" s="46" t="str">
        <f aca="false">CONCATENATE("CPI: ",AI1800)</f>
        <v>CPI: 14</v>
      </c>
      <c r="AD1795" s="98"/>
      <c r="AE1795" s="64"/>
      <c r="AF1795" s="77"/>
      <c r="AH1795" s="1" t="str">
        <f aca="false">IF(AC1793="But Not Over",Y1790,"")</f>
        <v/>
      </c>
      <c r="AI1795" s="81" t="str">
        <f aca="false">IF(AC1793="But Not Over",VLOOKUP(AH1795,'CPI Data'!$A$19:$N$117,14),"")</f>
        <v/>
      </c>
    </row>
    <row r="1796" customFormat="false" ht="12" hidden="false" customHeight="false" outlineLevel="0" collapsed="false">
      <c r="A1796" s="49"/>
      <c r="B1796" s="49" t="s">
        <v>8</v>
      </c>
      <c r="C1796" s="50"/>
      <c r="D1796" s="50"/>
      <c r="E1796" s="49"/>
      <c r="F1796" s="49" t="s">
        <v>9</v>
      </c>
      <c r="G1796" s="50"/>
      <c r="H1796" s="49"/>
      <c r="I1796" s="49"/>
      <c r="J1796" s="49" t="s">
        <v>10</v>
      </c>
      <c r="K1796" s="48"/>
      <c r="L1796" s="48"/>
      <c r="M1796" s="48"/>
      <c r="N1796" s="49" t="s">
        <v>11</v>
      </c>
      <c r="O1796" s="50"/>
      <c r="S1796" s="49"/>
      <c r="T1796" s="51" t="s">
        <v>8</v>
      </c>
      <c r="U1796" s="99"/>
      <c r="V1796" s="53"/>
      <c r="W1796" s="49"/>
      <c r="X1796" s="51" t="s">
        <v>9</v>
      </c>
      <c r="Y1796" s="99"/>
      <c r="Z1796" s="54"/>
      <c r="AA1796" s="49"/>
      <c r="AB1796" s="51" t="s">
        <v>10</v>
      </c>
      <c r="AC1796" s="52"/>
      <c r="AD1796" s="55"/>
      <c r="AE1796" s="48"/>
      <c r="AF1796" s="51" t="s">
        <v>11</v>
      </c>
      <c r="AG1796" s="99"/>
      <c r="AH1796" s="1" t="str">
        <f aca="false">IF(AC1794="But Not Over",Y1791,"")</f>
        <v/>
      </c>
      <c r="AI1796" s="81" t="str">
        <f aca="false">IF(AC1794="But Not Over",VLOOKUP(AH1796,'CPI Data'!$A$19:$N$117,14),"")</f>
        <v/>
      </c>
    </row>
    <row r="1797" customFormat="false" ht="12" hidden="false" customHeight="false" outlineLevel="0" collapsed="false">
      <c r="A1797" s="56" t="s">
        <v>12</v>
      </c>
      <c r="B1797" s="57" t="s">
        <v>13</v>
      </c>
      <c r="C1797" s="57"/>
      <c r="D1797" s="100"/>
      <c r="E1797" s="56" t="s">
        <v>12</v>
      </c>
      <c r="F1797" s="57" t="s">
        <v>13</v>
      </c>
      <c r="G1797" s="57"/>
      <c r="H1797" s="100"/>
      <c r="I1797" s="56" t="s">
        <v>12</v>
      </c>
      <c r="J1797" s="57" t="s">
        <v>13</v>
      </c>
      <c r="K1797" s="57"/>
      <c r="L1797" s="106"/>
      <c r="M1797" s="56" t="s">
        <v>12</v>
      </c>
      <c r="N1797" s="57" t="s">
        <v>13</v>
      </c>
      <c r="O1797" s="57"/>
      <c r="S1797" s="56" t="s">
        <v>12</v>
      </c>
      <c r="T1797" s="58" t="s">
        <v>13</v>
      </c>
      <c r="U1797" s="58"/>
      <c r="V1797" s="101"/>
      <c r="W1797" s="56" t="s">
        <v>12</v>
      </c>
      <c r="X1797" s="58" t="s">
        <v>13</v>
      </c>
      <c r="Y1797" s="58"/>
      <c r="Z1797" s="101"/>
      <c r="AA1797" s="56" t="s">
        <v>12</v>
      </c>
      <c r="AB1797" s="58" t="s">
        <v>13</v>
      </c>
      <c r="AC1797" s="58"/>
      <c r="AD1797" s="107"/>
      <c r="AE1797" s="56" t="s">
        <v>12</v>
      </c>
      <c r="AF1797" s="58" t="s">
        <v>13</v>
      </c>
      <c r="AG1797" s="58"/>
      <c r="AH1797" s="1" t="str">
        <f aca="false">IF(AC1795="But Not Over",Y1792,"")</f>
        <v/>
      </c>
      <c r="AI1797" s="81" t="str">
        <f aca="false">IF(AC1795="But Not Over",VLOOKUP(AH1797,'CPI Data'!$A$19:$N$117,14),"")</f>
        <v/>
      </c>
    </row>
    <row r="1798" customFormat="false" ht="12" hidden="false" customHeight="false" outlineLevel="0" collapsed="false">
      <c r="A1798" s="59" t="s">
        <v>14</v>
      </c>
      <c r="B1798" s="60" t="s">
        <v>15</v>
      </c>
      <c r="C1798" s="60" t="s">
        <v>16</v>
      </c>
      <c r="D1798" s="100"/>
      <c r="E1798" s="59" t="s">
        <v>14</v>
      </c>
      <c r="F1798" s="60" t="s">
        <v>15</v>
      </c>
      <c r="G1798" s="60" t="s">
        <v>16</v>
      </c>
      <c r="H1798" s="100"/>
      <c r="I1798" s="59" t="s">
        <v>14</v>
      </c>
      <c r="J1798" s="60" t="s">
        <v>15</v>
      </c>
      <c r="K1798" s="60" t="s">
        <v>16</v>
      </c>
      <c r="L1798" s="106"/>
      <c r="M1798" s="59" t="s">
        <v>14</v>
      </c>
      <c r="N1798" s="60" t="s">
        <v>15</v>
      </c>
      <c r="O1798" s="60" t="s">
        <v>16</v>
      </c>
      <c r="S1798" s="59" t="s">
        <v>14</v>
      </c>
      <c r="T1798" s="61" t="s">
        <v>15</v>
      </c>
      <c r="U1798" s="61" t="s">
        <v>16</v>
      </c>
      <c r="V1798" s="101"/>
      <c r="W1798" s="59" t="s">
        <v>14</v>
      </c>
      <c r="X1798" s="61" t="s">
        <v>15</v>
      </c>
      <c r="Y1798" s="61" t="s">
        <v>16</v>
      </c>
      <c r="Z1798" s="101"/>
      <c r="AA1798" s="59" t="s">
        <v>14</v>
      </c>
      <c r="AB1798" s="61" t="s">
        <v>15</v>
      </c>
      <c r="AC1798" s="61" t="s">
        <v>16</v>
      </c>
      <c r="AD1798" s="107"/>
      <c r="AE1798" s="59" t="s">
        <v>14</v>
      </c>
      <c r="AF1798" s="61" t="s">
        <v>15</v>
      </c>
      <c r="AG1798" s="61" t="s">
        <v>16</v>
      </c>
      <c r="AH1798" s="1" t="str">
        <f aca="false">IF(AC1796="But Not Over",Y1793,"")</f>
        <v/>
      </c>
      <c r="AI1798" s="81" t="str">
        <f aca="false">IF(AC1796="But Not Over",VLOOKUP(AH1798,'CPI Data'!$A$19:$N$117,14),"")</f>
        <v/>
      </c>
    </row>
    <row r="1799" customFormat="false" ht="12" hidden="false" customHeight="false" outlineLevel="0" collapsed="false">
      <c r="A1799" s="91" t="n">
        <v>0.04</v>
      </c>
      <c r="B1799" s="95" t="n">
        <v>0</v>
      </c>
      <c r="C1799" s="95" t="n">
        <v>4000</v>
      </c>
      <c r="D1799" s="95"/>
      <c r="E1799" s="64"/>
      <c r="H1799" s="102"/>
      <c r="I1799" s="91"/>
      <c r="J1799" s="95"/>
      <c r="K1799" s="95"/>
      <c r="L1799" s="104"/>
      <c r="M1799" s="91"/>
      <c r="N1799" s="95"/>
      <c r="O1799" s="95"/>
      <c r="S1799" s="91" t="n">
        <v>0.04</v>
      </c>
      <c r="T1799" s="79" t="n">
        <f aca="false">B1799*$AI$23/$AI$1800</f>
        <v>0</v>
      </c>
      <c r="U1799" s="79" t="n">
        <f aca="false">C1799*$AI$23/$AI$1800</f>
        <v>65598.2857142857</v>
      </c>
      <c r="V1799" s="84"/>
      <c r="W1799" s="64"/>
      <c r="Z1799" s="80"/>
      <c r="AA1799" s="91"/>
      <c r="AB1799" s="79"/>
      <c r="AC1799" s="79"/>
      <c r="AD1799" s="105"/>
      <c r="AE1799" s="91"/>
      <c r="AF1799" s="79"/>
      <c r="AG1799" s="79"/>
      <c r="AH1799" s="1" t="str">
        <f aca="false">IF(AC1797="But Not Over",Y1794,"")</f>
        <v/>
      </c>
      <c r="AI1799" s="81" t="str">
        <f aca="false">IF(AC1797="But Not Over",VLOOKUP(AH1799,'CPI Data'!$A$19:$N$117,14),"")</f>
        <v/>
      </c>
    </row>
    <row r="1800" customFormat="false" ht="12" hidden="false" customHeight="false" outlineLevel="0" collapsed="false">
      <c r="A1800" s="91" t="n">
        <v>0.08</v>
      </c>
      <c r="B1800" s="95" t="n">
        <v>4000</v>
      </c>
      <c r="C1800" s="95" t="n">
        <v>6000</v>
      </c>
      <c r="D1800" s="95"/>
      <c r="E1800" s="64"/>
      <c r="F1800" s="74" t="s">
        <v>55</v>
      </c>
      <c r="H1800" s="102"/>
      <c r="I1800" s="64"/>
      <c r="J1800" s="74" t="s">
        <v>55</v>
      </c>
      <c r="L1800" s="104"/>
      <c r="M1800" s="64"/>
      <c r="N1800" s="74" t="s">
        <v>55</v>
      </c>
      <c r="S1800" s="91" t="n">
        <v>0.08</v>
      </c>
      <c r="T1800" s="79" t="n">
        <f aca="false">B1800*$AI$23/$AI$1800</f>
        <v>65598.2857142857</v>
      </c>
      <c r="U1800" s="79" t="n">
        <f aca="false">C1800*$AI$23/$AI$1800</f>
        <v>98397.4285714286</v>
      </c>
      <c r="V1800" s="84"/>
      <c r="W1800" s="64"/>
      <c r="X1800" s="77" t="s">
        <v>55</v>
      </c>
      <c r="Z1800" s="80"/>
      <c r="AA1800" s="64"/>
      <c r="AB1800" s="77" t="s">
        <v>55</v>
      </c>
      <c r="AD1800" s="105"/>
      <c r="AE1800" s="64"/>
      <c r="AF1800" s="77" t="s">
        <v>55</v>
      </c>
      <c r="AH1800" s="1" t="n">
        <v>1940</v>
      </c>
      <c r="AI1800" s="81" t="n">
        <f aca="false">IF(AC1798="But Not Over",VLOOKUP(AH1800,'CPI Data'!$A$19:$N$117,14),"")</f>
        <v>14</v>
      </c>
    </row>
    <row r="1801" customFormat="false" ht="12" hidden="false" customHeight="false" outlineLevel="0" collapsed="false">
      <c r="A1801" s="91" t="n">
        <v>0.1</v>
      </c>
      <c r="B1801" s="95" t="n">
        <v>6000</v>
      </c>
      <c r="C1801" s="95" t="n">
        <v>8000</v>
      </c>
      <c r="D1801" s="95"/>
      <c r="E1801" s="64"/>
      <c r="F1801" s="74" t="s">
        <v>56</v>
      </c>
      <c r="H1801" s="102"/>
      <c r="I1801" s="64"/>
      <c r="J1801" s="74" t="s">
        <v>56</v>
      </c>
      <c r="L1801" s="104"/>
      <c r="M1801" s="64"/>
      <c r="N1801" s="74" t="s">
        <v>56</v>
      </c>
      <c r="S1801" s="91" t="n">
        <v>0.1</v>
      </c>
      <c r="T1801" s="79" t="n">
        <f aca="false">B1801*$AI$23/$AI$1800</f>
        <v>98397.4285714286</v>
      </c>
      <c r="U1801" s="79" t="n">
        <f aca="false">C1801*$AI$23/$AI$1800</f>
        <v>131196.571428571</v>
      </c>
      <c r="V1801" s="84"/>
      <c r="W1801" s="64"/>
      <c r="X1801" s="77" t="s">
        <v>56</v>
      </c>
      <c r="Z1801" s="80"/>
      <c r="AA1801" s="64"/>
      <c r="AB1801" s="77" t="s">
        <v>56</v>
      </c>
      <c r="AD1801" s="105"/>
      <c r="AE1801" s="64"/>
      <c r="AF1801" s="77" t="s">
        <v>56</v>
      </c>
      <c r="AH1801" s="1" t="str">
        <f aca="false">IF(AC1799="But Not Over",Y1796,"")</f>
        <v/>
      </c>
      <c r="AI1801" s="81" t="str">
        <f aca="false">IF(AC1799="But Not Over",VLOOKUP(AH1801,'CPI Data'!$A$19:$N$117,14),"")</f>
        <v/>
      </c>
    </row>
    <row r="1802" customFormat="false" ht="12" hidden="false" customHeight="false" outlineLevel="0" collapsed="false">
      <c r="A1802" s="91" t="n">
        <v>0.12</v>
      </c>
      <c r="B1802" s="95" t="n">
        <v>8000</v>
      </c>
      <c r="C1802" s="95" t="n">
        <v>10000</v>
      </c>
      <c r="D1802" s="95"/>
      <c r="E1802" s="64"/>
      <c r="H1802" s="102"/>
      <c r="I1802" s="91"/>
      <c r="J1802" s="95"/>
      <c r="K1802" s="95"/>
      <c r="L1802" s="104"/>
      <c r="M1802" s="91"/>
      <c r="N1802" s="95"/>
      <c r="O1802" s="95"/>
      <c r="S1802" s="91" t="n">
        <v>0.12</v>
      </c>
      <c r="T1802" s="79" t="n">
        <f aca="false">B1802*$AI$23/$AI$1800</f>
        <v>131196.571428571</v>
      </c>
      <c r="U1802" s="79" t="n">
        <f aca="false">C1802*$AI$23/$AI$1800</f>
        <v>163995.714285714</v>
      </c>
      <c r="V1802" s="84"/>
      <c r="W1802" s="64"/>
      <c r="Z1802" s="80"/>
      <c r="AA1802" s="91"/>
      <c r="AB1802" s="79"/>
      <c r="AC1802" s="79"/>
      <c r="AD1802" s="105"/>
      <c r="AE1802" s="91"/>
      <c r="AF1802" s="79"/>
      <c r="AG1802" s="79"/>
      <c r="AH1802" s="1" t="str">
        <f aca="false">IF(AC1800="But Not Over",Y1797,"")</f>
        <v/>
      </c>
      <c r="AI1802" s="81" t="str">
        <f aca="false">IF(AC1800="But Not Over",VLOOKUP(AH1802,'CPI Data'!$A$19:$N$117,14),"")</f>
        <v/>
      </c>
    </row>
    <row r="1803" customFormat="false" ht="12" hidden="false" customHeight="false" outlineLevel="0" collapsed="false">
      <c r="A1803" s="91" t="n">
        <v>0.14</v>
      </c>
      <c r="B1803" s="95" t="n">
        <v>10000</v>
      </c>
      <c r="C1803" s="95" t="n">
        <v>12000</v>
      </c>
      <c r="D1803" s="95"/>
      <c r="E1803" s="64"/>
      <c r="H1803" s="102"/>
      <c r="I1803" s="91"/>
      <c r="J1803" s="95"/>
      <c r="K1803" s="95"/>
      <c r="L1803" s="104"/>
      <c r="M1803" s="91"/>
      <c r="N1803" s="95"/>
      <c r="O1803" s="95"/>
      <c r="S1803" s="91" t="n">
        <v>0.14</v>
      </c>
      <c r="T1803" s="79" t="n">
        <f aca="false">B1803*$AI$23/$AI$1800</f>
        <v>163995.714285714</v>
      </c>
      <c r="U1803" s="79" t="n">
        <f aca="false">C1803*$AI$23/$AI$1800</f>
        <v>196794.857142857</v>
      </c>
      <c r="V1803" s="84"/>
      <c r="W1803" s="64"/>
      <c r="Z1803" s="80"/>
      <c r="AA1803" s="91"/>
      <c r="AB1803" s="79"/>
      <c r="AC1803" s="79"/>
      <c r="AD1803" s="105"/>
      <c r="AE1803" s="91"/>
      <c r="AF1803" s="79"/>
      <c r="AG1803" s="79"/>
      <c r="AH1803" s="1" t="str">
        <f aca="false">IF(AC1801="But Not Over",Y1798,"")</f>
        <v/>
      </c>
      <c r="AI1803" s="81" t="str">
        <f aca="false">IF(AC1801="But Not Over",VLOOKUP(AH1803,'CPI Data'!$A$19:$N$117,14),"")</f>
        <v/>
      </c>
    </row>
    <row r="1804" customFormat="false" ht="12" hidden="false" customHeight="false" outlineLevel="0" collapsed="false">
      <c r="A1804" s="91" t="n">
        <v>0.16</v>
      </c>
      <c r="B1804" s="95" t="n">
        <v>12000</v>
      </c>
      <c r="C1804" s="95" t="n">
        <v>14000</v>
      </c>
      <c r="D1804" s="95"/>
      <c r="E1804" s="64"/>
      <c r="H1804" s="102"/>
      <c r="I1804" s="91"/>
      <c r="J1804" s="95"/>
      <c r="K1804" s="95"/>
      <c r="L1804" s="104"/>
      <c r="M1804" s="91"/>
      <c r="N1804" s="95"/>
      <c r="O1804" s="95"/>
      <c r="S1804" s="91" t="n">
        <v>0.16</v>
      </c>
      <c r="T1804" s="79" t="n">
        <f aca="false">B1804*$AI$23/$AI$1800</f>
        <v>196794.857142857</v>
      </c>
      <c r="U1804" s="79" t="n">
        <f aca="false">C1804*$AI$23/$AI$1800</f>
        <v>229594</v>
      </c>
      <c r="V1804" s="84"/>
      <c r="W1804" s="64"/>
      <c r="Z1804" s="80"/>
      <c r="AA1804" s="91"/>
      <c r="AB1804" s="79"/>
      <c r="AC1804" s="79"/>
      <c r="AD1804" s="105"/>
      <c r="AE1804" s="91"/>
      <c r="AF1804" s="79"/>
      <c r="AG1804" s="79"/>
      <c r="AH1804" s="1" t="str">
        <f aca="false">IF(AC1802="But Not Over",Y1799,"")</f>
        <v/>
      </c>
      <c r="AI1804" s="81" t="str">
        <f aca="false">IF(AC1802="But Not Over",VLOOKUP(AH1804,'CPI Data'!$A$19:$N$117,14),"")</f>
        <v/>
      </c>
    </row>
    <row r="1805" customFormat="false" ht="12" hidden="false" customHeight="false" outlineLevel="0" collapsed="false">
      <c r="A1805" s="91" t="n">
        <v>0.19</v>
      </c>
      <c r="B1805" s="95" t="n">
        <v>14000</v>
      </c>
      <c r="C1805" s="95" t="n">
        <v>16000</v>
      </c>
      <c r="D1805" s="95"/>
      <c r="E1805" s="64"/>
      <c r="H1805" s="102"/>
      <c r="I1805" s="91"/>
      <c r="J1805" s="95"/>
      <c r="K1805" s="95"/>
      <c r="L1805" s="104"/>
      <c r="M1805" s="91"/>
      <c r="N1805" s="95"/>
      <c r="O1805" s="95"/>
      <c r="S1805" s="91" t="n">
        <v>0.19</v>
      </c>
      <c r="T1805" s="79" t="n">
        <f aca="false">B1805*$AI$23/$AI$1800</f>
        <v>229594</v>
      </c>
      <c r="U1805" s="79" t="n">
        <f aca="false">C1805*$AI$23/$AI$1800</f>
        <v>262393.142857143</v>
      </c>
      <c r="V1805" s="84"/>
      <c r="W1805" s="64"/>
      <c r="Z1805" s="80"/>
      <c r="AA1805" s="91"/>
      <c r="AB1805" s="79"/>
      <c r="AC1805" s="79"/>
      <c r="AD1805" s="105"/>
      <c r="AE1805" s="91"/>
      <c r="AF1805" s="79"/>
      <c r="AG1805" s="79"/>
      <c r="AH1805" s="1" t="str">
        <f aca="false">IF(AC1803="But Not Over",Y1800,"")</f>
        <v/>
      </c>
      <c r="AI1805" s="81" t="str">
        <f aca="false">IF(AC1803="But Not Over",VLOOKUP(AH1805,'CPI Data'!$A$19:$N$117,14),"")</f>
        <v/>
      </c>
    </row>
    <row r="1806" customFormat="false" ht="12" hidden="false" customHeight="false" outlineLevel="0" collapsed="false">
      <c r="A1806" s="91" t="n">
        <v>0.22</v>
      </c>
      <c r="B1806" s="95" t="n">
        <v>16000</v>
      </c>
      <c r="C1806" s="95" t="n">
        <v>18000</v>
      </c>
      <c r="D1806" s="95"/>
      <c r="E1806" s="64"/>
      <c r="H1806" s="102"/>
      <c r="I1806" s="91"/>
      <c r="J1806" s="95"/>
      <c r="K1806" s="95"/>
      <c r="L1806" s="104"/>
      <c r="M1806" s="91"/>
      <c r="N1806" s="95"/>
      <c r="O1806" s="95"/>
      <c r="S1806" s="91" t="n">
        <v>0.22</v>
      </c>
      <c r="T1806" s="79" t="n">
        <f aca="false">B1806*$AI$23/$AI$1800</f>
        <v>262393.142857143</v>
      </c>
      <c r="U1806" s="79" t="n">
        <f aca="false">C1806*$AI$23/$AI$1800</f>
        <v>295192.285714286</v>
      </c>
      <c r="V1806" s="84"/>
      <c r="W1806" s="64"/>
      <c r="Z1806" s="80"/>
      <c r="AA1806" s="91"/>
      <c r="AB1806" s="79"/>
      <c r="AC1806" s="79"/>
      <c r="AD1806" s="105"/>
      <c r="AE1806" s="91"/>
      <c r="AF1806" s="79"/>
      <c r="AG1806" s="79"/>
      <c r="AH1806" s="1" t="str">
        <f aca="false">IF(AC1804="But Not Over",Y1801,"")</f>
        <v/>
      </c>
      <c r="AI1806" s="81" t="str">
        <f aca="false">IF(AC1804="But Not Over",VLOOKUP(AH1806,'CPI Data'!$A$19:$N$117,14),"")</f>
        <v/>
      </c>
    </row>
    <row r="1807" customFormat="false" ht="12" hidden="false" customHeight="false" outlineLevel="0" collapsed="false">
      <c r="A1807" s="91" t="n">
        <v>0.25</v>
      </c>
      <c r="B1807" s="95" t="n">
        <v>18000</v>
      </c>
      <c r="C1807" s="95" t="n">
        <v>20000</v>
      </c>
      <c r="D1807" s="95"/>
      <c r="E1807" s="64"/>
      <c r="H1807" s="102"/>
      <c r="I1807" s="91"/>
      <c r="J1807" s="95"/>
      <c r="K1807" s="95"/>
      <c r="L1807" s="104"/>
      <c r="M1807" s="91"/>
      <c r="N1807" s="95"/>
      <c r="O1807" s="95"/>
      <c r="S1807" s="91" t="n">
        <v>0.25</v>
      </c>
      <c r="T1807" s="79" t="n">
        <f aca="false">B1807*$AI$23/$AI$1800</f>
        <v>295192.285714286</v>
      </c>
      <c r="U1807" s="79" t="n">
        <f aca="false">C1807*$AI$23/$AI$1800</f>
        <v>327991.428571429</v>
      </c>
      <c r="V1807" s="84"/>
      <c r="W1807" s="64"/>
      <c r="Z1807" s="80"/>
      <c r="AA1807" s="91"/>
      <c r="AB1807" s="79"/>
      <c r="AC1807" s="79"/>
      <c r="AD1807" s="105"/>
      <c r="AE1807" s="91"/>
      <c r="AF1807" s="79"/>
      <c r="AG1807" s="79"/>
      <c r="AH1807" s="1" t="str">
        <f aca="false">IF(AC1805="But Not Over",Y1802,"")</f>
        <v/>
      </c>
      <c r="AI1807" s="81" t="str">
        <f aca="false">IF(AC1805="But Not Over",VLOOKUP(AH1807,'CPI Data'!$A$19:$N$117,14),"")</f>
        <v/>
      </c>
    </row>
    <row r="1808" customFormat="false" ht="12" hidden="false" customHeight="false" outlineLevel="0" collapsed="false">
      <c r="A1808" s="91" t="n">
        <v>0.28</v>
      </c>
      <c r="B1808" s="95" t="n">
        <v>20000</v>
      </c>
      <c r="C1808" s="95" t="n">
        <v>22000</v>
      </c>
      <c r="D1808" s="95"/>
      <c r="E1808" s="64"/>
      <c r="H1808" s="102"/>
      <c r="I1808" s="91"/>
      <c r="J1808" s="95"/>
      <c r="K1808" s="95"/>
      <c r="L1808" s="104"/>
      <c r="M1808" s="91"/>
      <c r="N1808" s="95"/>
      <c r="O1808" s="95"/>
      <c r="S1808" s="91" t="n">
        <v>0.28</v>
      </c>
      <c r="T1808" s="79" t="n">
        <f aca="false">B1808*$AI$23/$AI$1800</f>
        <v>327991.428571429</v>
      </c>
      <c r="U1808" s="79" t="n">
        <f aca="false">C1808*$AI$23/$AI$1800</f>
        <v>360790.571428571</v>
      </c>
      <c r="V1808" s="84"/>
      <c r="W1808" s="64"/>
      <c r="Z1808" s="80"/>
      <c r="AA1808" s="91"/>
      <c r="AB1808" s="79"/>
      <c r="AC1808" s="79"/>
      <c r="AD1808" s="105"/>
      <c r="AE1808" s="91"/>
      <c r="AF1808" s="79"/>
      <c r="AG1808" s="79"/>
      <c r="AH1808" s="1" t="str">
        <f aca="false">IF(AC1806="But Not Over",Y1803,"")</f>
        <v/>
      </c>
      <c r="AI1808" s="81" t="str">
        <f aca="false">IF(AC1806="But Not Over",VLOOKUP(AH1808,'CPI Data'!$A$19:$N$117,14),"")</f>
        <v/>
      </c>
    </row>
    <row r="1809" customFormat="false" ht="12" hidden="false" customHeight="false" outlineLevel="0" collapsed="false">
      <c r="A1809" s="91" t="n">
        <v>0.31</v>
      </c>
      <c r="B1809" s="95" t="n">
        <v>22000</v>
      </c>
      <c r="C1809" s="95" t="n">
        <v>26000</v>
      </c>
      <c r="D1809" s="95"/>
      <c r="E1809" s="64"/>
      <c r="H1809" s="102"/>
      <c r="I1809" s="91"/>
      <c r="J1809" s="95"/>
      <c r="K1809" s="95"/>
      <c r="L1809" s="104"/>
      <c r="M1809" s="91"/>
      <c r="N1809" s="95"/>
      <c r="O1809" s="95"/>
      <c r="S1809" s="91" t="n">
        <v>0.31</v>
      </c>
      <c r="T1809" s="79" t="n">
        <f aca="false">B1809*$AI$23/$AI$1800</f>
        <v>360790.571428571</v>
      </c>
      <c r="U1809" s="79" t="n">
        <f aca="false">C1809*$AI$23/$AI$1800</f>
        <v>426388.857142857</v>
      </c>
      <c r="V1809" s="84"/>
      <c r="W1809" s="64"/>
      <c r="Z1809" s="80"/>
      <c r="AA1809" s="91"/>
      <c r="AB1809" s="79"/>
      <c r="AC1809" s="79"/>
      <c r="AD1809" s="105"/>
      <c r="AE1809" s="91"/>
      <c r="AF1809" s="79"/>
      <c r="AG1809" s="79"/>
      <c r="AH1809" s="1" t="str">
        <f aca="false">IF(AC1807="But Not Over",Y1804,"")</f>
        <v/>
      </c>
      <c r="AI1809" s="81" t="str">
        <f aca="false">IF(AC1807="But Not Over",VLOOKUP(AH1809,'CPI Data'!$A$19:$N$117,14),"")</f>
        <v/>
      </c>
    </row>
    <row r="1810" customFormat="false" ht="12" hidden="false" customHeight="false" outlineLevel="0" collapsed="false">
      <c r="A1810" s="91" t="n">
        <v>0.34</v>
      </c>
      <c r="B1810" s="95" t="n">
        <v>26000</v>
      </c>
      <c r="C1810" s="92" t="n">
        <v>32000</v>
      </c>
      <c r="D1810" s="95"/>
      <c r="E1810" s="64"/>
      <c r="H1810" s="102"/>
      <c r="I1810" s="91"/>
      <c r="J1810" s="95"/>
      <c r="K1810" s="95"/>
      <c r="L1810" s="104"/>
      <c r="M1810" s="91"/>
      <c r="N1810" s="95"/>
      <c r="O1810" s="95"/>
      <c r="S1810" s="91" t="n">
        <v>0.34</v>
      </c>
      <c r="T1810" s="79" t="n">
        <f aca="false">B1810*$AI$23/$AI$1800</f>
        <v>426388.857142857</v>
      </c>
      <c r="U1810" s="79" t="n">
        <f aca="false">C1810*$AI$23/$AI$1800</f>
        <v>524786.285714286</v>
      </c>
      <c r="V1810" s="84"/>
      <c r="W1810" s="64"/>
      <c r="Z1810" s="80"/>
      <c r="AA1810" s="91"/>
      <c r="AB1810" s="79"/>
      <c r="AC1810" s="79"/>
      <c r="AD1810" s="105"/>
      <c r="AE1810" s="91"/>
      <c r="AF1810" s="79"/>
      <c r="AG1810" s="79"/>
      <c r="AH1810" s="1" t="str">
        <f aca="false">IF(AC1808="But Not Over",Y1805,"")</f>
        <v/>
      </c>
      <c r="AI1810" s="81" t="str">
        <f aca="false">IF(AC1808="But Not Over",VLOOKUP(AH1810,'CPI Data'!$A$19:$N$117,14),"")</f>
        <v/>
      </c>
    </row>
    <row r="1811" customFormat="false" ht="12" hidden="false" customHeight="false" outlineLevel="0" collapsed="false">
      <c r="A1811" s="91" t="n">
        <v>0.37</v>
      </c>
      <c r="B1811" s="92" t="n">
        <v>32000</v>
      </c>
      <c r="C1811" s="92" t="n">
        <v>38000</v>
      </c>
      <c r="D1811" s="92"/>
      <c r="E1811" s="64"/>
      <c r="H1811" s="102"/>
      <c r="I1811" s="91"/>
      <c r="J1811" s="95"/>
      <c r="K1811" s="92"/>
      <c r="L1811" s="103"/>
      <c r="M1811" s="91"/>
      <c r="N1811" s="95"/>
      <c r="O1811" s="92"/>
      <c r="S1811" s="91" t="n">
        <v>0.37</v>
      </c>
      <c r="T1811" s="79" t="n">
        <f aca="false">B1811*$AI$23/$AI$1800</f>
        <v>524786.285714286</v>
      </c>
      <c r="U1811" s="79" t="n">
        <f aca="false">C1811*$AI$23/$AI$1800</f>
        <v>623183.714285714</v>
      </c>
      <c r="W1811" s="64"/>
      <c r="Z1811" s="80"/>
      <c r="AA1811" s="91"/>
      <c r="AB1811" s="79"/>
      <c r="AD1811" s="98"/>
      <c r="AE1811" s="91"/>
      <c r="AF1811" s="79"/>
      <c r="AH1811" s="1" t="str">
        <f aca="false">IF(AC1809="But Not Over",Y1806,"")</f>
        <v/>
      </c>
      <c r="AI1811" s="81" t="str">
        <f aca="false">IF(AC1809="But Not Over",VLOOKUP(AH1811,'CPI Data'!$A$19:$N$117,14),"")</f>
        <v/>
      </c>
    </row>
    <row r="1812" customFormat="false" ht="12" hidden="false" customHeight="false" outlineLevel="0" collapsed="false">
      <c r="A1812" s="91" t="n">
        <v>0.4</v>
      </c>
      <c r="B1812" s="92" t="n">
        <v>38000</v>
      </c>
      <c r="C1812" s="92" t="n">
        <v>44000</v>
      </c>
      <c r="D1812" s="92"/>
      <c r="E1812" s="64"/>
      <c r="H1812" s="102"/>
      <c r="I1812" s="91"/>
      <c r="J1812" s="92"/>
      <c r="K1812" s="92"/>
      <c r="L1812" s="103"/>
      <c r="M1812" s="91"/>
      <c r="N1812" s="92"/>
      <c r="O1812" s="92"/>
      <c r="S1812" s="91" t="n">
        <v>0.4</v>
      </c>
      <c r="T1812" s="79" t="n">
        <f aca="false">B1812*$AI$23/$AI$1800</f>
        <v>623183.714285714</v>
      </c>
      <c r="U1812" s="79" t="n">
        <f aca="false">C1812*$AI$23/$AI$1800</f>
        <v>721581.142857143</v>
      </c>
      <c r="W1812" s="64"/>
      <c r="Z1812" s="80"/>
      <c r="AA1812" s="91"/>
      <c r="AD1812" s="98"/>
      <c r="AE1812" s="91"/>
      <c r="AH1812" s="1" t="str">
        <f aca="false">IF(AC1810="But Not Over",Y1807,"")</f>
        <v/>
      </c>
      <c r="AI1812" s="81" t="str">
        <f aca="false">IF(AC1810="But Not Over",VLOOKUP(AH1812,'CPI Data'!$A$19:$N$117,14),"")</f>
        <v/>
      </c>
    </row>
    <row r="1813" customFormat="false" ht="12" hidden="false" customHeight="false" outlineLevel="0" collapsed="false">
      <c r="A1813" s="91" t="n">
        <v>0.44</v>
      </c>
      <c r="B1813" s="92" t="n">
        <v>44000</v>
      </c>
      <c r="C1813" s="92" t="n">
        <v>50000</v>
      </c>
      <c r="D1813" s="92"/>
      <c r="E1813" s="64"/>
      <c r="H1813" s="102"/>
      <c r="I1813" s="91"/>
      <c r="J1813" s="92"/>
      <c r="K1813" s="92"/>
      <c r="L1813" s="103"/>
      <c r="M1813" s="91"/>
      <c r="N1813" s="92"/>
      <c r="O1813" s="92"/>
      <c r="S1813" s="91" t="n">
        <v>0.44</v>
      </c>
      <c r="T1813" s="79" t="n">
        <f aca="false">B1813*$AI$23/$AI$1800</f>
        <v>721581.142857143</v>
      </c>
      <c r="U1813" s="79" t="n">
        <f aca="false">C1813*$AI$23/$AI$1800</f>
        <v>819978.571428572</v>
      </c>
      <c r="W1813" s="64"/>
      <c r="Z1813" s="80"/>
      <c r="AA1813" s="91"/>
      <c r="AD1813" s="98"/>
      <c r="AE1813" s="91"/>
      <c r="AH1813" s="1" t="str">
        <f aca="false">IF(AC1811="But Not Over",Y1808,"")</f>
        <v/>
      </c>
      <c r="AI1813" s="81" t="str">
        <f aca="false">IF(AC1811="But Not Over",VLOOKUP(AH1813,'CPI Data'!$A$19:$N$117,14),"")</f>
        <v/>
      </c>
    </row>
    <row r="1814" customFormat="false" ht="12" hidden="false" customHeight="false" outlineLevel="0" collapsed="false">
      <c r="A1814" s="91" t="n">
        <v>0.48</v>
      </c>
      <c r="B1814" s="92" t="n">
        <v>50000</v>
      </c>
      <c r="C1814" s="92" t="n">
        <v>60000</v>
      </c>
      <c r="D1814" s="95"/>
      <c r="E1814" s="64"/>
      <c r="H1814" s="102"/>
      <c r="I1814" s="91"/>
      <c r="J1814" s="92"/>
      <c r="K1814" s="92"/>
      <c r="L1814" s="104"/>
      <c r="M1814" s="91"/>
      <c r="N1814" s="92"/>
      <c r="O1814" s="92"/>
      <c r="S1814" s="91" t="n">
        <v>0.48</v>
      </c>
      <c r="T1814" s="79" t="n">
        <f aca="false">B1814*$AI$23/$AI$1800</f>
        <v>819978.571428572</v>
      </c>
      <c r="U1814" s="79" t="n">
        <f aca="false">C1814*$AI$23/$AI$1800</f>
        <v>983974.285714286</v>
      </c>
      <c r="V1814" s="84"/>
      <c r="W1814" s="64"/>
      <c r="Z1814" s="80"/>
      <c r="AA1814" s="91"/>
      <c r="AD1814" s="105"/>
      <c r="AE1814" s="91"/>
      <c r="AH1814" s="1" t="str">
        <f aca="false">IF(AC1812="But Not Over",Y1809,"")</f>
        <v/>
      </c>
      <c r="AI1814" s="81" t="str">
        <f aca="false">IF(AC1812="But Not Over",VLOOKUP(AH1814,'CPI Data'!$A$19:$N$117,14),"")</f>
        <v/>
      </c>
    </row>
    <row r="1815" customFormat="false" ht="12" hidden="false" customHeight="false" outlineLevel="0" collapsed="false">
      <c r="A1815" s="91" t="n">
        <v>0.51</v>
      </c>
      <c r="B1815" s="92" t="n">
        <v>60000</v>
      </c>
      <c r="C1815" s="92" t="n">
        <v>70000</v>
      </c>
      <c r="E1815" s="64"/>
      <c r="H1815" s="64"/>
      <c r="I1815" s="91"/>
      <c r="J1815" s="92"/>
      <c r="K1815" s="92"/>
      <c r="L1815" s="97"/>
      <c r="M1815" s="91"/>
      <c r="N1815" s="92"/>
      <c r="O1815" s="92"/>
      <c r="S1815" s="91" t="n">
        <v>0.51</v>
      </c>
      <c r="T1815" s="79" t="n">
        <f aca="false">B1815*$AI$23/$AI$1800</f>
        <v>983974.285714286</v>
      </c>
      <c r="U1815" s="125" t="n">
        <f aca="false">C1815*$AI$23/$AI$1800</f>
        <v>1147970</v>
      </c>
      <c r="W1815" s="64"/>
      <c r="Z1815" s="80"/>
      <c r="AA1815" s="91"/>
      <c r="AD1815" s="98"/>
      <c r="AE1815" s="91"/>
      <c r="AH1815" s="1" t="str">
        <f aca="false">IF(AC1813="But Not Over",Y1810,"")</f>
        <v/>
      </c>
      <c r="AI1815" s="81" t="str">
        <f aca="false">IF(AC1813="But Not Over",VLOOKUP(AH1815,'CPI Data'!$A$19:$N$117,14),"")</f>
        <v/>
      </c>
    </row>
    <row r="1816" customFormat="false" ht="12" hidden="false" customHeight="false" outlineLevel="0" collapsed="false">
      <c r="A1816" s="91" t="n">
        <v>0.54</v>
      </c>
      <c r="B1816" s="92" t="n">
        <v>70000</v>
      </c>
      <c r="C1816" s="92" t="n">
        <v>80000</v>
      </c>
      <c r="E1816" s="64"/>
      <c r="H1816" s="64"/>
      <c r="I1816" s="91"/>
      <c r="J1816" s="92"/>
      <c r="K1816" s="92"/>
      <c r="L1816" s="97"/>
      <c r="M1816" s="91"/>
      <c r="N1816" s="92"/>
      <c r="O1816" s="92"/>
      <c r="S1816" s="91" t="n">
        <v>0.54</v>
      </c>
      <c r="T1816" s="79" t="n">
        <f aca="false">B1816*$AI$23/$AI$1800</f>
        <v>1147970</v>
      </c>
      <c r="U1816" s="125" t="n">
        <f aca="false">C1816*$AI$23/$AI$1800</f>
        <v>1311965.71428571</v>
      </c>
      <c r="W1816" s="64"/>
      <c r="Z1816" s="80"/>
      <c r="AA1816" s="91"/>
      <c r="AD1816" s="98"/>
      <c r="AE1816" s="91"/>
      <c r="AH1816" s="1" t="str">
        <f aca="false">IF(AC1814="But Not Over",Y1811,"")</f>
        <v/>
      </c>
      <c r="AI1816" s="81" t="str">
        <f aca="false">IF(AC1814="But Not Over",VLOOKUP(AH1816,'CPI Data'!$A$19:$N$117,14),"")</f>
        <v/>
      </c>
    </row>
    <row r="1817" customFormat="false" ht="12" hidden="false" customHeight="false" outlineLevel="0" collapsed="false">
      <c r="A1817" s="91" t="n">
        <v>0.57</v>
      </c>
      <c r="B1817" s="92" t="n">
        <v>80000</v>
      </c>
      <c r="C1817" s="92" t="n">
        <v>90000</v>
      </c>
      <c r="E1817" s="64"/>
      <c r="H1817" s="64"/>
      <c r="I1817" s="91"/>
      <c r="J1817" s="92"/>
      <c r="K1817" s="92"/>
      <c r="L1817" s="97"/>
      <c r="M1817" s="91"/>
      <c r="N1817" s="92"/>
      <c r="O1817" s="92"/>
      <c r="S1817" s="91" t="n">
        <v>0.57</v>
      </c>
      <c r="T1817" s="79" t="n">
        <f aca="false">B1817*$AI$23/$AI$1800</f>
        <v>1311965.71428571</v>
      </c>
      <c r="U1817" s="125" t="n">
        <f aca="false">C1817*$AI$23/$AI$1800</f>
        <v>1475961.42857143</v>
      </c>
      <c r="W1817" s="64"/>
      <c r="Z1817" s="80"/>
      <c r="AA1817" s="91"/>
      <c r="AD1817" s="98"/>
      <c r="AE1817" s="91"/>
      <c r="AH1817" s="1" t="str">
        <f aca="false">IF(AC1815="But Not Over",Y1812,"")</f>
        <v/>
      </c>
      <c r="AI1817" s="81" t="str">
        <f aca="false">IF(AC1815="But Not Over",VLOOKUP(AH1817,'CPI Data'!$A$19:$N$117,14),"")</f>
        <v/>
      </c>
    </row>
    <row r="1818" customFormat="false" ht="12" hidden="false" customHeight="false" outlineLevel="0" collapsed="false">
      <c r="A1818" s="91" t="n">
        <v>0.6</v>
      </c>
      <c r="B1818" s="92" t="n">
        <v>90000</v>
      </c>
      <c r="C1818" s="92" t="n">
        <v>100000</v>
      </c>
      <c r="E1818" s="64"/>
      <c r="H1818" s="64"/>
      <c r="I1818" s="91"/>
      <c r="J1818" s="92"/>
      <c r="K1818" s="92"/>
      <c r="L1818" s="97"/>
      <c r="M1818" s="91"/>
      <c r="N1818" s="92"/>
      <c r="O1818" s="92"/>
      <c r="S1818" s="91" t="n">
        <v>0.6</v>
      </c>
      <c r="T1818" s="79" t="n">
        <f aca="false">B1818*$AI$23/$AI$1800</f>
        <v>1475961.42857143</v>
      </c>
      <c r="U1818" s="125" t="n">
        <f aca="false">C1818*$AI$23/$AI$1800</f>
        <v>1639957.14285714</v>
      </c>
      <c r="W1818" s="64"/>
      <c r="Z1818" s="80"/>
      <c r="AA1818" s="91"/>
      <c r="AD1818" s="98"/>
      <c r="AE1818" s="91"/>
      <c r="AH1818" s="1" t="str">
        <f aca="false">IF(AC1816="But Not Over",Y1813,"")</f>
        <v/>
      </c>
      <c r="AI1818" s="81" t="str">
        <f aca="false">IF(AC1816="But Not Over",VLOOKUP(AH1818,'CPI Data'!$A$19:$N$117,14),"")</f>
        <v/>
      </c>
    </row>
    <row r="1819" customFormat="false" ht="12" hidden="false" customHeight="false" outlineLevel="0" collapsed="false">
      <c r="A1819" s="91" t="n">
        <v>0.62</v>
      </c>
      <c r="B1819" s="92" t="n">
        <v>100000</v>
      </c>
      <c r="C1819" s="92" t="n">
        <v>150000</v>
      </c>
      <c r="E1819" s="64"/>
      <c r="H1819" s="64"/>
      <c r="I1819" s="91"/>
      <c r="J1819" s="92"/>
      <c r="K1819" s="92"/>
      <c r="L1819" s="97"/>
      <c r="M1819" s="91"/>
      <c r="N1819" s="92"/>
      <c r="O1819" s="92"/>
      <c r="S1819" s="91" t="n">
        <v>0.62</v>
      </c>
      <c r="T1819" s="79" t="n">
        <f aca="false">B1819*$AI$23/$AI$1800</f>
        <v>1639957.14285714</v>
      </c>
      <c r="U1819" s="125" t="n">
        <f aca="false">C1819*$AI$23/$AI$1800</f>
        <v>2459935.71428571</v>
      </c>
      <c r="W1819" s="64"/>
      <c r="Z1819" s="80"/>
      <c r="AA1819" s="91"/>
      <c r="AD1819" s="98"/>
      <c r="AE1819" s="91"/>
      <c r="AH1819" s="1" t="str">
        <f aca="false">IF(AC1817="But Not Over",Y1814,"")</f>
        <v/>
      </c>
      <c r="AI1819" s="81" t="str">
        <f aca="false">IF(AC1817="But Not Over",VLOOKUP(AH1819,'CPI Data'!$A$19:$N$117,14),"")</f>
        <v/>
      </c>
    </row>
    <row r="1820" customFormat="false" ht="12" hidden="false" customHeight="false" outlineLevel="0" collapsed="false">
      <c r="A1820" s="91" t="n">
        <v>0.64</v>
      </c>
      <c r="B1820" s="92" t="n">
        <v>150000</v>
      </c>
      <c r="C1820" s="92" t="n">
        <v>200000</v>
      </c>
      <c r="E1820" s="64"/>
      <c r="H1820" s="64"/>
      <c r="I1820" s="91"/>
      <c r="J1820" s="92"/>
      <c r="K1820" s="92"/>
      <c r="L1820" s="97"/>
      <c r="M1820" s="91"/>
      <c r="N1820" s="92"/>
      <c r="O1820" s="92"/>
      <c r="S1820" s="91" t="n">
        <v>0.64</v>
      </c>
      <c r="T1820" s="79" t="n">
        <f aca="false">B1820*$AI$23/$AI$1800</f>
        <v>2459935.71428571</v>
      </c>
      <c r="U1820" s="125" t="n">
        <f aca="false">C1820*$AI$23/$AI$1800</f>
        <v>3279914.28571429</v>
      </c>
      <c r="W1820" s="64"/>
      <c r="Z1820" s="80"/>
      <c r="AA1820" s="91"/>
      <c r="AD1820" s="98"/>
      <c r="AE1820" s="91"/>
      <c r="AH1820" s="1" t="str">
        <f aca="false">IF(AC1818="But Not Over",Y1815,"")</f>
        <v/>
      </c>
      <c r="AI1820" s="81" t="str">
        <f aca="false">IF(AC1818="But Not Over",VLOOKUP(AH1820,'CPI Data'!$A$19:$N$117,14),"")</f>
        <v/>
      </c>
    </row>
    <row r="1821" customFormat="false" ht="12" hidden="false" customHeight="false" outlineLevel="0" collapsed="false">
      <c r="A1821" s="91" t="n">
        <v>0.66</v>
      </c>
      <c r="B1821" s="92" t="n">
        <v>200000</v>
      </c>
      <c r="C1821" s="95" t="n">
        <v>250000</v>
      </c>
      <c r="E1821" s="64"/>
      <c r="H1821" s="64"/>
      <c r="I1821" s="91"/>
      <c r="J1821" s="92"/>
      <c r="K1821" s="92"/>
      <c r="L1821" s="97"/>
      <c r="M1821" s="91"/>
      <c r="N1821" s="92"/>
      <c r="O1821" s="92"/>
      <c r="S1821" s="91" t="n">
        <v>0.66</v>
      </c>
      <c r="T1821" s="79" t="n">
        <f aca="false">B1821*$AI$23/$AI$1800</f>
        <v>3279914.28571429</v>
      </c>
      <c r="U1821" s="125" t="n">
        <f aca="false">C1821*$AI$23/$AI$1800</f>
        <v>4099892.85714286</v>
      </c>
      <c r="W1821" s="64"/>
      <c r="Z1821" s="80"/>
      <c r="AA1821" s="91"/>
      <c r="AD1821" s="98"/>
      <c r="AE1821" s="91"/>
      <c r="AH1821" s="1" t="str">
        <f aca="false">IF(AC1819="But Not Over",Y1816,"")</f>
        <v/>
      </c>
      <c r="AI1821" s="81" t="str">
        <f aca="false">IF(AC1819="But Not Over",VLOOKUP(AH1821,'CPI Data'!$A$19:$N$117,14),"")</f>
        <v/>
      </c>
    </row>
    <row r="1822" customFormat="false" ht="12" hidden="false" customHeight="false" outlineLevel="0" collapsed="false">
      <c r="A1822" s="91" t="n">
        <v>0.68</v>
      </c>
      <c r="B1822" s="92" t="n">
        <v>250000</v>
      </c>
      <c r="C1822" s="92" t="n">
        <v>300000</v>
      </c>
      <c r="E1822" s="64"/>
      <c r="H1822" s="64"/>
      <c r="I1822" s="91"/>
      <c r="J1822" s="92"/>
      <c r="K1822" s="92"/>
      <c r="L1822" s="97"/>
      <c r="M1822" s="91"/>
      <c r="N1822" s="92"/>
      <c r="O1822" s="92"/>
      <c r="S1822" s="91" t="n">
        <v>0.68</v>
      </c>
      <c r="T1822" s="79" t="n">
        <f aca="false">B1822*$AI$23/$AI$1800</f>
        <v>4099892.85714286</v>
      </c>
      <c r="U1822" s="125" t="n">
        <f aca="false">C1822*$AI$23/$AI$1800</f>
        <v>4919871.42857143</v>
      </c>
      <c r="W1822" s="64"/>
      <c r="Z1822" s="80"/>
      <c r="AA1822" s="91"/>
      <c r="AD1822" s="98"/>
      <c r="AE1822" s="91"/>
      <c r="AH1822" s="1" t="str">
        <f aca="false">IF(AC1820="But Not Over",Y1817,"")</f>
        <v/>
      </c>
      <c r="AI1822" s="81" t="str">
        <f aca="false">IF(AC1820="But Not Over",VLOOKUP(AH1822,'CPI Data'!$A$19:$N$117,14),"")</f>
        <v/>
      </c>
    </row>
    <row r="1823" customFormat="false" ht="12" hidden="false" customHeight="false" outlineLevel="0" collapsed="false">
      <c r="A1823" s="91" t="n">
        <v>0.7</v>
      </c>
      <c r="B1823" s="92" t="n">
        <v>300000</v>
      </c>
      <c r="C1823" s="92" t="n">
        <v>400000</v>
      </c>
      <c r="E1823" s="64"/>
      <c r="H1823" s="64"/>
      <c r="I1823" s="64"/>
      <c r="L1823" s="97"/>
      <c r="M1823" s="64"/>
      <c r="S1823" s="91" t="n">
        <v>0.7</v>
      </c>
      <c r="T1823" s="79" t="n">
        <f aca="false">B1823*$AI$23/$AI$1800</f>
        <v>4919871.42857143</v>
      </c>
      <c r="U1823" s="125" t="n">
        <f aca="false">C1823*$AI$23/$AI$1800</f>
        <v>6559828.57142857</v>
      </c>
      <c r="W1823" s="64"/>
      <c r="Z1823" s="80"/>
      <c r="AA1823" s="64"/>
      <c r="AD1823" s="98"/>
      <c r="AE1823" s="64"/>
      <c r="AH1823" s="1" t="str">
        <f aca="false">IF(AC1821="But Not Over",Y1818,"")</f>
        <v/>
      </c>
      <c r="AI1823" s="81" t="str">
        <f aca="false">IF(AC1821="But Not Over",VLOOKUP(AH1823,'CPI Data'!$A$19:$N$117,14),"")</f>
        <v/>
      </c>
    </row>
    <row r="1824" customFormat="false" ht="12" hidden="false" customHeight="false" outlineLevel="0" collapsed="false">
      <c r="A1824" s="91" t="n">
        <v>0.72</v>
      </c>
      <c r="B1824" s="92" t="n">
        <v>400000</v>
      </c>
      <c r="C1824" s="92" t="n">
        <v>500000</v>
      </c>
      <c r="E1824" s="64"/>
      <c r="H1824" s="64"/>
      <c r="I1824" s="64"/>
      <c r="L1824" s="97"/>
      <c r="M1824" s="64"/>
      <c r="S1824" s="91" t="n">
        <v>0.72</v>
      </c>
      <c r="T1824" s="79" t="n">
        <f aca="false">B1824*$AI$23/$AI$1800</f>
        <v>6559828.57142857</v>
      </c>
      <c r="U1824" s="125" t="n">
        <f aca="false">C1824*$AI$23/$AI$1800</f>
        <v>8199785.71428572</v>
      </c>
      <c r="W1824" s="64"/>
      <c r="Z1824" s="80"/>
      <c r="AA1824" s="64"/>
      <c r="AD1824" s="98"/>
      <c r="AE1824" s="64"/>
      <c r="AH1824" s="1" t="str">
        <f aca="false">IF(AC1822="But Not Over",Y1819,"")</f>
        <v/>
      </c>
      <c r="AI1824" s="81" t="str">
        <f aca="false">IF(AC1822="But Not Over",VLOOKUP(AH1824,'CPI Data'!$A$19:$N$117,14),"")</f>
        <v/>
      </c>
    </row>
    <row r="1825" customFormat="false" ht="12" hidden="false" customHeight="false" outlineLevel="0" collapsed="false">
      <c r="A1825" s="91" t="n">
        <v>0.74</v>
      </c>
      <c r="B1825" s="92" t="n">
        <v>500000</v>
      </c>
      <c r="C1825" s="92" t="n">
        <v>750000</v>
      </c>
      <c r="E1825" s="64"/>
      <c r="H1825" s="64"/>
      <c r="I1825" s="64"/>
      <c r="L1825" s="97"/>
      <c r="M1825" s="64"/>
      <c r="S1825" s="91" t="n">
        <v>0.74</v>
      </c>
      <c r="T1825" s="79" t="n">
        <f aca="false">B1825*$AI$23/$AI$1800</f>
        <v>8199785.71428572</v>
      </c>
      <c r="U1825" s="125" t="n">
        <f aca="false">C1825*$AI$23/$AI$1800</f>
        <v>12299678.5714286</v>
      </c>
      <c r="W1825" s="64"/>
      <c r="Z1825" s="80"/>
      <c r="AA1825" s="64"/>
      <c r="AD1825" s="98"/>
      <c r="AE1825" s="64"/>
      <c r="AH1825" s="1" t="str">
        <f aca="false">IF(AC1823="But Not Over",Y1820,"")</f>
        <v/>
      </c>
      <c r="AI1825" s="81" t="str">
        <f aca="false">IF(AC1823="But Not Over",VLOOKUP(AH1825,'CPI Data'!$A$19:$N$117,14),"")</f>
        <v/>
      </c>
    </row>
    <row r="1826" customFormat="false" ht="12" hidden="false" customHeight="false" outlineLevel="0" collapsed="false">
      <c r="A1826" s="91" t="n">
        <v>0.76</v>
      </c>
      <c r="B1826" s="92" t="n">
        <v>750000</v>
      </c>
      <c r="C1826" s="95" t="n">
        <v>1000000</v>
      </c>
      <c r="E1826" s="64"/>
      <c r="H1826" s="64"/>
      <c r="I1826" s="64"/>
      <c r="L1826" s="97"/>
      <c r="M1826" s="64"/>
      <c r="S1826" s="91" t="n">
        <v>0.76</v>
      </c>
      <c r="T1826" s="125" t="n">
        <f aca="false">B1826*$AI$23/$AI$1800</f>
        <v>12299678.5714286</v>
      </c>
      <c r="U1826" s="125" t="n">
        <f aca="false">C1826*$AI$23/$AI$1800</f>
        <v>16399571.4285714</v>
      </c>
      <c r="W1826" s="64"/>
      <c r="Z1826" s="80"/>
      <c r="AA1826" s="64"/>
      <c r="AD1826" s="98"/>
      <c r="AE1826" s="64"/>
      <c r="AH1826" s="1" t="str">
        <f aca="false">IF(AC1824="But Not Over",Y1821,"")</f>
        <v/>
      </c>
      <c r="AI1826" s="81" t="str">
        <f aca="false">IF(AC1824="But Not Over",VLOOKUP(AH1826,'CPI Data'!$A$19:$N$117,14),"")</f>
        <v/>
      </c>
    </row>
    <row r="1827" customFormat="false" ht="12" hidden="false" customHeight="false" outlineLevel="0" collapsed="false">
      <c r="A1827" s="91" t="n">
        <v>0.77</v>
      </c>
      <c r="B1827" s="92" t="n">
        <v>1000000</v>
      </c>
      <c r="C1827" s="92" t="n">
        <v>2000000</v>
      </c>
      <c r="E1827" s="64"/>
      <c r="H1827" s="64"/>
      <c r="I1827" s="64"/>
      <c r="L1827" s="97"/>
      <c r="M1827" s="64"/>
      <c r="S1827" s="91" t="n">
        <v>0.77</v>
      </c>
      <c r="T1827" s="125" t="n">
        <f aca="false">B1827*$AI$23/$AI$1800</f>
        <v>16399571.4285714</v>
      </c>
      <c r="U1827" s="125" t="n">
        <f aca="false">C1827*$AI$23/$AI$1800</f>
        <v>32799142.8571429</v>
      </c>
      <c r="W1827" s="64"/>
      <c r="Z1827" s="80"/>
      <c r="AA1827" s="64"/>
      <c r="AD1827" s="98"/>
      <c r="AE1827" s="64"/>
      <c r="AH1827" s="1" t="str">
        <f aca="false">IF(AC1825="But Not Over",Y1822,"")</f>
        <v/>
      </c>
      <c r="AI1827" s="81" t="str">
        <f aca="false">IF(AC1825="But Not Over",VLOOKUP(AH1827,'CPI Data'!$A$19:$N$117,14),"")</f>
        <v/>
      </c>
    </row>
    <row r="1828" customFormat="false" ht="12" hidden="false" customHeight="false" outlineLevel="0" collapsed="false">
      <c r="A1828" s="91" t="n">
        <v>0.78</v>
      </c>
      <c r="B1828" s="92" t="n">
        <v>2000000</v>
      </c>
      <c r="C1828" s="92" t="n">
        <v>5000000</v>
      </c>
      <c r="E1828" s="64"/>
      <c r="H1828" s="64"/>
      <c r="I1828" s="64"/>
      <c r="L1828" s="97"/>
      <c r="M1828" s="64"/>
      <c r="S1828" s="91" t="n">
        <v>0.78</v>
      </c>
      <c r="T1828" s="125" t="n">
        <f aca="false">B1828*$AI$23/$AI$1800</f>
        <v>32799142.8571429</v>
      </c>
      <c r="U1828" s="125" t="n">
        <f aca="false">C1828*$AI$23/$AI$1800</f>
        <v>81997857.1428572</v>
      </c>
      <c r="W1828" s="64"/>
      <c r="Z1828" s="80"/>
      <c r="AA1828" s="64"/>
      <c r="AD1828" s="98"/>
      <c r="AE1828" s="64"/>
      <c r="AH1828" s="1" t="str">
        <f aca="false">IF(AC1826="But Not Over",Y1823,"")</f>
        <v/>
      </c>
      <c r="AI1828" s="81" t="str">
        <f aca="false">IF(AC1826="But Not Over",VLOOKUP(AH1828,'CPI Data'!$A$19:$N$117,14),"")</f>
        <v/>
      </c>
    </row>
    <row r="1829" customFormat="false" ht="12" hidden="false" customHeight="false" outlineLevel="0" collapsed="false">
      <c r="A1829" s="91" t="n">
        <v>0.79</v>
      </c>
      <c r="B1829" s="92" t="n">
        <v>5000000</v>
      </c>
      <c r="C1829" s="95" t="s">
        <v>18</v>
      </c>
      <c r="E1829" s="64"/>
      <c r="H1829" s="64"/>
      <c r="I1829" s="64"/>
      <c r="L1829" s="97"/>
      <c r="M1829" s="64"/>
      <c r="S1829" s="91" t="n">
        <v>0.79</v>
      </c>
      <c r="T1829" s="125" t="n">
        <f aca="false">B1829*$AI$23/$AI$1800</f>
        <v>81997857.1428572</v>
      </c>
      <c r="U1829" s="79" t="s">
        <v>18</v>
      </c>
      <c r="W1829" s="64"/>
      <c r="Z1829" s="80"/>
      <c r="AA1829" s="64"/>
      <c r="AD1829" s="98"/>
      <c r="AE1829" s="64"/>
      <c r="AH1829" s="1" t="str">
        <f aca="false">IF(AC1827="But Not Over",Y1824,"")</f>
        <v/>
      </c>
      <c r="AI1829" s="81" t="str">
        <f aca="false">IF(AC1827="But Not Over",VLOOKUP(AH1829,'CPI Data'!$A$19:$N$117,14),"")</f>
        <v/>
      </c>
    </row>
    <row r="1830" s="132" customFormat="true" ht="24" hidden="false" customHeight="true" outlineLevel="0" collapsed="false">
      <c r="A1830" s="134" t="s">
        <v>65</v>
      </c>
      <c r="B1830" s="134"/>
      <c r="C1830" s="134"/>
      <c r="D1830" s="134"/>
      <c r="E1830" s="134"/>
      <c r="F1830" s="134"/>
      <c r="G1830" s="134"/>
      <c r="H1830" s="134"/>
      <c r="I1830" s="134"/>
      <c r="J1830" s="134"/>
      <c r="K1830" s="134"/>
      <c r="L1830" s="134"/>
      <c r="M1830" s="134"/>
      <c r="N1830" s="134"/>
      <c r="O1830" s="134"/>
      <c r="S1830" s="134" t="s">
        <v>65</v>
      </c>
      <c r="T1830" s="134"/>
      <c r="U1830" s="134"/>
      <c r="V1830" s="134"/>
      <c r="W1830" s="134"/>
      <c r="X1830" s="134"/>
      <c r="Y1830" s="134"/>
      <c r="Z1830" s="134"/>
      <c r="AA1830" s="134"/>
      <c r="AB1830" s="134"/>
      <c r="AC1830" s="134"/>
      <c r="AD1830" s="134"/>
      <c r="AE1830" s="134"/>
      <c r="AF1830" s="134"/>
      <c r="AG1830" s="134"/>
      <c r="AH1830" s="1" t="str">
        <f aca="false">IF(AC1828="But Not Over",Y1825,"")</f>
        <v/>
      </c>
      <c r="AI1830" s="81" t="str">
        <f aca="false">IF(AC1828="But Not Over",VLOOKUP(AH1830,'CPI Data'!$A$19:$N$117,14),"")</f>
        <v/>
      </c>
    </row>
    <row r="1831" customFormat="false" ht="12" hidden="false" customHeight="false" outlineLevel="0" collapsed="false">
      <c r="A1831" s="91"/>
      <c r="E1831" s="64"/>
      <c r="H1831" s="64"/>
      <c r="I1831" s="64"/>
      <c r="L1831" s="97"/>
      <c r="M1831" s="64"/>
      <c r="S1831" s="91"/>
      <c r="W1831" s="64"/>
      <c r="Z1831" s="80"/>
      <c r="AA1831" s="64"/>
      <c r="AD1831" s="98"/>
      <c r="AE1831" s="64"/>
      <c r="AH1831" s="1" t="str">
        <f aca="false">IF(AC1829="But Not Over",Y1826,"")</f>
        <v/>
      </c>
      <c r="AI1831" s="81" t="str">
        <f aca="false">IF(AC1829="But Not Over",VLOOKUP(AH1831,'CPI Data'!$A$19:$N$117,14),"")</f>
        <v/>
      </c>
    </row>
    <row r="1832" customFormat="false" ht="12.75" hidden="false" customHeight="false" outlineLevel="0" collapsed="false">
      <c r="A1832" s="64"/>
      <c r="B1832" s="74"/>
      <c r="C1832" s="43" t="s">
        <v>7</v>
      </c>
      <c r="E1832" s="64"/>
      <c r="F1832" s="74"/>
      <c r="G1832" s="75" t="n">
        <v>1939</v>
      </c>
      <c r="H1832" s="75"/>
      <c r="I1832" s="75"/>
      <c r="J1832" s="74"/>
      <c r="L1832" s="97"/>
      <c r="M1832" s="64"/>
      <c r="N1832" s="74"/>
      <c r="S1832" s="64"/>
      <c r="T1832" s="77"/>
      <c r="U1832" s="69" t="s">
        <v>21</v>
      </c>
      <c r="W1832" s="64"/>
      <c r="X1832" s="77"/>
      <c r="Y1832" s="75" t="n">
        <v>1939</v>
      </c>
      <c r="Z1832" s="75"/>
      <c r="AA1832" s="75"/>
      <c r="AB1832" s="46" t="str">
        <f aca="false">CONCATENATE("CPI: ",AI1837)</f>
        <v>CPI: 13.9</v>
      </c>
      <c r="AD1832" s="98"/>
      <c r="AE1832" s="64"/>
      <c r="AF1832" s="77"/>
      <c r="AH1832" s="1" t="str">
        <f aca="false">IF(AC1830="But Not Over",Y1827,"")</f>
        <v/>
      </c>
      <c r="AI1832" s="81" t="str">
        <f aca="false">IF(AC1830="But Not Over",VLOOKUP(AH1832,'CPI Data'!$A$19:$N$117,14),"")</f>
        <v/>
      </c>
    </row>
    <row r="1833" customFormat="false" ht="12" hidden="false" customHeight="false" outlineLevel="0" collapsed="false">
      <c r="A1833" s="49"/>
      <c r="B1833" s="49" t="s">
        <v>8</v>
      </c>
      <c r="C1833" s="50"/>
      <c r="D1833" s="50"/>
      <c r="E1833" s="49"/>
      <c r="F1833" s="49" t="s">
        <v>9</v>
      </c>
      <c r="G1833" s="50"/>
      <c r="H1833" s="49"/>
      <c r="I1833" s="49"/>
      <c r="J1833" s="49" t="s">
        <v>10</v>
      </c>
      <c r="K1833" s="48"/>
      <c r="L1833" s="48"/>
      <c r="M1833" s="48"/>
      <c r="N1833" s="49" t="s">
        <v>11</v>
      </c>
      <c r="O1833" s="50"/>
      <c r="S1833" s="49"/>
      <c r="T1833" s="51" t="s">
        <v>8</v>
      </c>
      <c r="U1833" s="99"/>
      <c r="V1833" s="53"/>
      <c r="W1833" s="49"/>
      <c r="X1833" s="51" t="s">
        <v>9</v>
      </c>
      <c r="Y1833" s="99"/>
      <c r="Z1833" s="54"/>
      <c r="AA1833" s="49"/>
      <c r="AB1833" s="51" t="s">
        <v>10</v>
      </c>
      <c r="AC1833" s="52"/>
      <c r="AD1833" s="55"/>
      <c r="AE1833" s="48"/>
      <c r="AF1833" s="51" t="s">
        <v>11</v>
      </c>
      <c r="AG1833" s="99"/>
      <c r="AH1833" s="1" t="str">
        <f aca="false">IF(AC1831="But Not Over",Y1828,"")</f>
        <v/>
      </c>
      <c r="AI1833" s="81" t="str">
        <f aca="false">IF(AC1831="But Not Over",VLOOKUP(AH1833,'CPI Data'!$A$19:$N$117,14),"")</f>
        <v/>
      </c>
    </row>
    <row r="1834" customFormat="false" ht="12" hidden="false" customHeight="false" outlineLevel="0" collapsed="false">
      <c r="A1834" s="56" t="s">
        <v>12</v>
      </c>
      <c r="B1834" s="57" t="s">
        <v>13</v>
      </c>
      <c r="C1834" s="57"/>
      <c r="D1834" s="100"/>
      <c r="E1834" s="56" t="s">
        <v>12</v>
      </c>
      <c r="F1834" s="57" t="s">
        <v>13</v>
      </c>
      <c r="G1834" s="57"/>
      <c r="H1834" s="100"/>
      <c r="I1834" s="56" t="s">
        <v>12</v>
      </c>
      <c r="J1834" s="57" t="s">
        <v>13</v>
      </c>
      <c r="K1834" s="57"/>
      <c r="L1834" s="106"/>
      <c r="M1834" s="56" t="s">
        <v>12</v>
      </c>
      <c r="N1834" s="57" t="s">
        <v>13</v>
      </c>
      <c r="O1834" s="57"/>
      <c r="S1834" s="56" t="s">
        <v>12</v>
      </c>
      <c r="T1834" s="58" t="s">
        <v>13</v>
      </c>
      <c r="U1834" s="58"/>
      <c r="V1834" s="101"/>
      <c r="W1834" s="56" t="s">
        <v>12</v>
      </c>
      <c r="X1834" s="58" t="s">
        <v>13</v>
      </c>
      <c r="Y1834" s="58"/>
      <c r="Z1834" s="101"/>
      <c r="AA1834" s="56" t="s">
        <v>12</v>
      </c>
      <c r="AB1834" s="58" t="s">
        <v>13</v>
      </c>
      <c r="AC1834" s="58"/>
      <c r="AD1834" s="107"/>
      <c r="AE1834" s="56" t="s">
        <v>12</v>
      </c>
      <c r="AF1834" s="58" t="s">
        <v>13</v>
      </c>
      <c r="AG1834" s="58"/>
      <c r="AH1834" s="1" t="str">
        <f aca="false">IF(AC1832="But Not Over",Y1829,"")</f>
        <v/>
      </c>
      <c r="AI1834" s="81" t="str">
        <f aca="false">IF(AC1832="But Not Over",VLOOKUP(AH1834,'CPI Data'!$A$19:$N$117,14),"")</f>
        <v/>
      </c>
    </row>
    <row r="1835" customFormat="false" ht="12" hidden="false" customHeight="false" outlineLevel="0" collapsed="false">
      <c r="A1835" s="59" t="s">
        <v>14</v>
      </c>
      <c r="B1835" s="60" t="s">
        <v>15</v>
      </c>
      <c r="C1835" s="60" t="s">
        <v>16</v>
      </c>
      <c r="D1835" s="100"/>
      <c r="E1835" s="59" t="s">
        <v>14</v>
      </c>
      <c r="F1835" s="60" t="s">
        <v>15</v>
      </c>
      <c r="G1835" s="60" t="s">
        <v>16</v>
      </c>
      <c r="H1835" s="100"/>
      <c r="I1835" s="59" t="s">
        <v>14</v>
      </c>
      <c r="J1835" s="60" t="s">
        <v>15</v>
      </c>
      <c r="K1835" s="60" t="s">
        <v>16</v>
      </c>
      <c r="L1835" s="106"/>
      <c r="M1835" s="59" t="s">
        <v>14</v>
      </c>
      <c r="N1835" s="60" t="s">
        <v>15</v>
      </c>
      <c r="O1835" s="60" t="s">
        <v>16</v>
      </c>
      <c r="S1835" s="59" t="s">
        <v>14</v>
      </c>
      <c r="T1835" s="61" t="s">
        <v>15</v>
      </c>
      <c r="U1835" s="61" t="s">
        <v>16</v>
      </c>
      <c r="V1835" s="101"/>
      <c r="W1835" s="59" t="s">
        <v>14</v>
      </c>
      <c r="X1835" s="61" t="s">
        <v>15</v>
      </c>
      <c r="Y1835" s="61" t="s">
        <v>16</v>
      </c>
      <c r="Z1835" s="101"/>
      <c r="AA1835" s="59" t="s">
        <v>14</v>
      </c>
      <c r="AB1835" s="61" t="s">
        <v>15</v>
      </c>
      <c r="AC1835" s="61" t="s">
        <v>16</v>
      </c>
      <c r="AD1835" s="107"/>
      <c r="AE1835" s="59" t="s">
        <v>14</v>
      </c>
      <c r="AF1835" s="61" t="s">
        <v>15</v>
      </c>
      <c r="AG1835" s="61" t="s">
        <v>16</v>
      </c>
      <c r="AH1835" s="1" t="str">
        <f aca="false">IF(AC1833="But Not Over",Y1830,"")</f>
        <v/>
      </c>
      <c r="AI1835" s="81" t="str">
        <f aca="false">IF(AC1833="But Not Over",VLOOKUP(AH1835,'CPI Data'!$A$19:$N$117,14),"")</f>
        <v/>
      </c>
    </row>
    <row r="1836" customFormat="false" ht="12" hidden="false" customHeight="false" outlineLevel="0" collapsed="false">
      <c r="A1836" s="91" t="n">
        <v>0.04</v>
      </c>
      <c r="B1836" s="95" t="n">
        <v>0</v>
      </c>
      <c r="C1836" s="95" t="n">
        <v>4000</v>
      </c>
      <c r="D1836" s="95"/>
      <c r="H1836" s="102"/>
      <c r="I1836" s="91"/>
      <c r="J1836" s="95"/>
      <c r="K1836" s="95"/>
      <c r="L1836" s="104"/>
      <c r="M1836" s="91"/>
      <c r="N1836" s="95"/>
      <c r="O1836" s="95"/>
      <c r="S1836" s="91" t="n">
        <v>0.04</v>
      </c>
      <c r="T1836" s="79" t="n">
        <f aca="false">B1836*$AI$23/$AI$1837</f>
        <v>0</v>
      </c>
      <c r="U1836" s="79" t="n">
        <f aca="false">C1836*$AI$23/$AI$1837</f>
        <v>66070.2158273381</v>
      </c>
      <c r="V1836" s="84"/>
      <c r="W1836" s="1"/>
      <c r="Z1836" s="80"/>
      <c r="AA1836" s="91"/>
      <c r="AB1836" s="79"/>
      <c r="AC1836" s="79"/>
      <c r="AD1836" s="105"/>
      <c r="AE1836" s="91"/>
      <c r="AF1836" s="79"/>
      <c r="AG1836" s="79"/>
      <c r="AH1836" s="1" t="str">
        <f aca="false">IF(AC1834="But Not Over",Y1831,"")</f>
        <v/>
      </c>
      <c r="AI1836" s="81" t="str">
        <f aca="false">IF(AC1834="But Not Over",VLOOKUP(AH1836,'CPI Data'!$A$19:$N$117,14),"")</f>
        <v/>
      </c>
    </row>
    <row r="1837" customFormat="false" ht="12" hidden="false" customHeight="false" outlineLevel="0" collapsed="false">
      <c r="A1837" s="91" t="n">
        <v>0.08</v>
      </c>
      <c r="B1837" s="95" t="n">
        <v>4000</v>
      </c>
      <c r="C1837" s="95" t="n">
        <v>6000</v>
      </c>
      <c r="D1837" s="95"/>
      <c r="E1837" s="64"/>
      <c r="F1837" s="74" t="s">
        <v>55</v>
      </c>
      <c r="H1837" s="102"/>
      <c r="I1837" s="64"/>
      <c r="J1837" s="74" t="s">
        <v>55</v>
      </c>
      <c r="L1837" s="104"/>
      <c r="M1837" s="64"/>
      <c r="N1837" s="74" t="s">
        <v>55</v>
      </c>
      <c r="S1837" s="91" t="n">
        <v>0.08</v>
      </c>
      <c r="T1837" s="79" t="n">
        <f aca="false">B1837*$AI$23/$AI$1837</f>
        <v>66070.2158273381</v>
      </c>
      <c r="U1837" s="79" t="n">
        <f aca="false">C1837*$AI$23/$AI$1837</f>
        <v>99105.3237410072</v>
      </c>
      <c r="V1837" s="84"/>
      <c r="W1837" s="64"/>
      <c r="X1837" s="77" t="s">
        <v>55</v>
      </c>
      <c r="Z1837" s="80"/>
      <c r="AA1837" s="64"/>
      <c r="AB1837" s="77" t="s">
        <v>55</v>
      </c>
      <c r="AD1837" s="105"/>
      <c r="AE1837" s="64"/>
      <c r="AF1837" s="77" t="s">
        <v>55</v>
      </c>
      <c r="AH1837" s="1" t="n">
        <f aca="false">IF(AC1835="But Not Over",Y1832,"")</f>
        <v>1939</v>
      </c>
      <c r="AI1837" s="81" t="n">
        <f aca="false">IF(AC1835="But Not Over",VLOOKUP(AH1837,'CPI Data'!$A$19:$N$117,14),"")</f>
        <v>13.9</v>
      </c>
    </row>
    <row r="1838" customFormat="false" ht="12" hidden="false" customHeight="false" outlineLevel="0" collapsed="false">
      <c r="A1838" s="91" t="n">
        <v>0.09</v>
      </c>
      <c r="B1838" s="95" t="n">
        <v>6000</v>
      </c>
      <c r="C1838" s="95" t="n">
        <v>8000</v>
      </c>
      <c r="D1838" s="95"/>
      <c r="E1838" s="64"/>
      <c r="F1838" s="74" t="s">
        <v>56</v>
      </c>
      <c r="H1838" s="102"/>
      <c r="I1838" s="64"/>
      <c r="J1838" s="74" t="s">
        <v>56</v>
      </c>
      <c r="L1838" s="104"/>
      <c r="M1838" s="64"/>
      <c r="N1838" s="74" t="s">
        <v>56</v>
      </c>
      <c r="S1838" s="91" t="n">
        <v>0.09</v>
      </c>
      <c r="T1838" s="79" t="n">
        <f aca="false">B1838*$AI$23/$AI$1837</f>
        <v>99105.3237410072</v>
      </c>
      <c r="U1838" s="79" t="n">
        <f aca="false">C1838*$AI$23/$AI$1837</f>
        <v>132140.431654676</v>
      </c>
      <c r="V1838" s="84"/>
      <c r="W1838" s="64"/>
      <c r="X1838" s="77" t="s">
        <v>56</v>
      </c>
      <c r="Z1838" s="80"/>
      <c r="AA1838" s="64"/>
      <c r="AB1838" s="77" t="s">
        <v>56</v>
      </c>
      <c r="AD1838" s="105"/>
      <c r="AE1838" s="64"/>
      <c r="AF1838" s="77" t="s">
        <v>56</v>
      </c>
      <c r="AH1838" s="1" t="str">
        <f aca="false">IF(AC1836="But Not Over",Y1833,"")</f>
        <v/>
      </c>
      <c r="AI1838" s="81" t="str">
        <f aca="false">IF(AC1836="But Not Over",VLOOKUP(AH1838,'CPI Data'!$A$19:$N$117,14),"")</f>
        <v/>
      </c>
    </row>
    <row r="1839" customFormat="false" ht="12" hidden="false" customHeight="false" outlineLevel="0" collapsed="false">
      <c r="A1839" s="91" t="n">
        <v>0.1</v>
      </c>
      <c r="B1839" s="95" t="n">
        <v>8000</v>
      </c>
      <c r="C1839" s="95" t="n">
        <v>10000</v>
      </c>
      <c r="D1839" s="95"/>
      <c r="H1839" s="102"/>
      <c r="I1839" s="91"/>
      <c r="J1839" s="95"/>
      <c r="K1839" s="95"/>
      <c r="L1839" s="104"/>
      <c r="M1839" s="91"/>
      <c r="N1839" s="95"/>
      <c r="O1839" s="95"/>
      <c r="S1839" s="91" t="n">
        <v>0.1</v>
      </c>
      <c r="T1839" s="79" t="n">
        <f aca="false">B1839*$AI$23/$AI$1837</f>
        <v>132140.431654676</v>
      </c>
      <c r="U1839" s="79" t="n">
        <f aca="false">C1839*$AI$23/$AI$1837</f>
        <v>165175.539568345</v>
      </c>
      <c r="V1839" s="84"/>
      <c r="W1839" s="1"/>
      <c r="Z1839" s="80"/>
      <c r="AA1839" s="91"/>
      <c r="AB1839" s="79"/>
      <c r="AC1839" s="79"/>
      <c r="AD1839" s="105"/>
      <c r="AE1839" s="91"/>
      <c r="AF1839" s="79"/>
      <c r="AG1839" s="79"/>
      <c r="AH1839" s="1" t="str">
        <f aca="false">IF(AC1837="But Not Over",Y1834,"")</f>
        <v/>
      </c>
      <c r="AI1839" s="81" t="str">
        <f aca="false">IF(AC1837="But Not Over",VLOOKUP(AH1839,'CPI Data'!$A$19:$N$117,14),"")</f>
        <v/>
      </c>
    </row>
    <row r="1840" customFormat="false" ht="12" hidden="false" customHeight="false" outlineLevel="0" collapsed="false">
      <c r="A1840" s="91" t="n">
        <v>0.11</v>
      </c>
      <c r="B1840" s="95" t="n">
        <v>10000</v>
      </c>
      <c r="C1840" s="95" t="n">
        <v>12000</v>
      </c>
      <c r="D1840" s="95"/>
      <c r="H1840" s="102"/>
      <c r="I1840" s="91"/>
      <c r="J1840" s="95"/>
      <c r="K1840" s="95"/>
      <c r="L1840" s="104"/>
      <c r="M1840" s="91"/>
      <c r="N1840" s="95"/>
      <c r="O1840" s="95"/>
      <c r="S1840" s="91" t="n">
        <v>0.11</v>
      </c>
      <c r="T1840" s="79" t="n">
        <f aca="false">B1840*$AI$23/$AI$1837</f>
        <v>165175.539568345</v>
      </c>
      <c r="U1840" s="79" t="n">
        <f aca="false">C1840*$AI$23/$AI$1837</f>
        <v>198210.647482014</v>
      </c>
      <c r="V1840" s="84"/>
      <c r="W1840" s="1"/>
      <c r="Z1840" s="80"/>
      <c r="AA1840" s="91"/>
      <c r="AB1840" s="79"/>
      <c r="AC1840" s="79"/>
      <c r="AD1840" s="105"/>
      <c r="AE1840" s="91"/>
      <c r="AF1840" s="79"/>
      <c r="AG1840" s="79"/>
      <c r="AH1840" s="1" t="str">
        <f aca="false">IF(AC1838="But Not Over",Y1835,"")</f>
        <v/>
      </c>
      <c r="AI1840" s="81" t="str">
        <f aca="false">IF(AC1838="But Not Over",VLOOKUP(AH1840,'CPI Data'!$A$19:$N$117,14),"")</f>
        <v/>
      </c>
    </row>
    <row r="1841" customFormat="false" ht="12" hidden="false" customHeight="false" outlineLevel="0" collapsed="false">
      <c r="A1841" s="91" t="n">
        <v>0.12</v>
      </c>
      <c r="B1841" s="95" t="n">
        <v>12000</v>
      </c>
      <c r="C1841" s="95" t="n">
        <v>14000</v>
      </c>
      <c r="D1841" s="95"/>
      <c r="H1841" s="102"/>
      <c r="I1841" s="91"/>
      <c r="J1841" s="95"/>
      <c r="K1841" s="95"/>
      <c r="L1841" s="104"/>
      <c r="M1841" s="91"/>
      <c r="N1841" s="95"/>
      <c r="O1841" s="95"/>
      <c r="S1841" s="91" t="n">
        <v>0.12</v>
      </c>
      <c r="T1841" s="79" t="n">
        <f aca="false">B1841*$AI$23/$AI$1837</f>
        <v>198210.647482014</v>
      </c>
      <c r="U1841" s="79" t="n">
        <f aca="false">C1841*$AI$23/$AI$1837</f>
        <v>231245.755395683</v>
      </c>
      <c r="V1841" s="84"/>
      <c r="W1841" s="1"/>
      <c r="Z1841" s="80"/>
      <c r="AA1841" s="91"/>
      <c r="AB1841" s="79"/>
      <c r="AC1841" s="79"/>
      <c r="AD1841" s="105"/>
      <c r="AE1841" s="91"/>
      <c r="AF1841" s="79"/>
      <c r="AG1841" s="79"/>
      <c r="AH1841" s="1" t="str">
        <f aca="false">IF(AC1839="But Not Over",Y1836,"")</f>
        <v/>
      </c>
      <c r="AI1841" s="81" t="str">
        <f aca="false">IF(AC1839="But Not Over",VLOOKUP(AH1841,'CPI Data'!$A$19:$N$117,14),"")</f>
        <v/>
      </c>
    </row>
    <row r="1842" customFormat="false" ht="12" hidden="false" customHeight="false" outlineLevel="0" collapsed="false">
      <c r="A1842" s="91" t="n">
        <v>0.13</v>
      </c>
      <c r="B1842" s="95" t="n">
        <v>14000</v>
      </c>
      <c r="C1842" s="95" t="n">
        <v>16000</v>
      </c>
      <c r="D1842" s="95"/>
      <c r="H1842" s="102"/>
      <c r="I1842" s="91"/>
      <c r="J1842" s="95"/>
      <c r="K1842" s="95"/>
      <c r="L1842" s="104"/>
      <c r="M1842" s="91"/>
      <c r="N1842" s="95"/>
      <c r="O1842" s="95"/>
      <c r="S1842" s="91" t="n">
        <v>0.13</v>
      </c>
      <c r="T1842" s="79" t="n">
        <f aca="false">B1842*$AI$23/$AI$1837</f>
        <v>231245.755395683</v>
      </c>
      <c r="U1842" s="79" t="n">
        <f aca="false">C1842*$AI$23/$AI$1837</f>
        <v>264280.863309352</v>
      </c>
      <c r="V1842" s="84"/>
      <c r="W1842" s="1"/>
      <c r="Z1842" s="80"/>
      <c r="AA1842" s="91"/>
      <c r="AB1842" s="79"/>
      <c r="AC1842" s="79"/>
      <c r="AD1842" s="105"/>
      <c r="AE1842" s="91"/>
      <c r="AF1842" s="79"/>
      <c r="AG1842" s="79"/>
      <c r="AH1842" s="1" t="str">
        <f aca="false">IF(AC1840="But Not Over",Y1837,"")</f>
        <v/>
      </c>
      <c r="AI1842" s="81" t="str">
        <f aca="false">IF(AC1840="But Not Over",VLOOKUP(AH1842,'CPI Data'!$A$19:$N$117,14),"")</f>
        <v/>
      </c>
    </row>
    <row r="1843" customFormat="false" ht="12" hidden="false" customHeight="false" outlineLevel="0" collapsed="false">
      <c r="A1843" s="91" t="n">
        <v>0.15</v>
      </c>
      <c r="B1843" s="95" t="n">
        <v>16000</v>
      </c>
      <c r="C1843" s="95" t="n">
        <v>18000</v>
      </c>
      <c r="D1843" s="95"/>
      <c r="H1843" s="102"/>
      <c r="I1843" s="91"/>
      <c r="J1843" s="95"/>
      <c r="K1843" s="95"/>
      <c r="L1843" s="104"/>
      <c r="M1843" s="91"/>
      <c r="N1843" s="95"/>
      <c r="O1843" s="95"/>
      <c r="S1843" s="91" t="n">
        <v>0.15</v>
      </c>
      <c r="T1843" s="79" t="n">
        <f aca="false">B1843*$AI$23/$AI$1837</f>
        <v>264280.863309352</v>
      </c>
      <c r="U1843" s="79" t="n">
        <f aca="false">C1843*$AI$23/$AI$1837</f>
        <v>297315.971223022</v>
      </c>
      <c r="V1843" s="84"/>
      <c r="W1843" s="1"/>
      <c r="Z1843" s="80"/>
      <c r="AA1843" s="91"/>
      <c r="AB1843" s="79"/>
      <c r="AC1843" s="79"/>
      <c r="AD1843" s="105"/>
      <c r="AE1843" s="91"/>
      <c r="AF1843" s="79"/>
      <c r="AG1843" s="79"/>
      <c r="AH1843" s="1" t="str">
        <f aca="false">IF(AC1841="But Not Over",Y1838,"")</f>
        <v/>
      </c>
      <c r="AI1843" s="81" t="str">
        <f aca="false">IF(AC1841="But Not Over",VLOOKUP(AH1843,'CPI Data'!$A$19:$N$117,14),"")</f>
        <v/>
      </c>
    </row>
    <row r="1844" customFormat="false" ht="12" hidden="false" customHeight="false" outlineLevel="0" collapsed="false">
      <c r="A1844" s="91" t="n">
        <v>0.17</v>
      </c>
      <c r="B1844" s="95" t="n">
        <v>18000</v>
      </c>
      <c r="C1844" s="95" t="n">
        <v>20000</v>
      </c>
      <c r="D1844" s="95"/>
      <c r="H1844" s="102"/>
      <c r="I1844" s="91"/>
      <c r="J1844" s="95"/>
      <c r="K1844" s="95"/>
      <c r="L1844" s="104"/>
      <c r="M1844" s="91"/>
      <c r="N1844" s="95"/>
      <c r="O1844" s="95"/>
      <c r="S1844" s="91" t="n">
        <v>0.17</v>
      </c>
      <c r="T1844" s="79" t="n">
        <f aca="false">B1844*$AI$23/$AI$1837</f>
        <v>297315.971223022</v>
      </c>
      <c r="U1844" s="79" t="n">
        <f aca="false">C1844*$AI$23/$AI$1837</f>
        <v>330351.079136691</v>
      </c>
      <c r="V1844" s="84"/>
      <c r="W1844" s="1"/>
      <c r="Z1844" s="80"/>
      <c r="AA1844" s="91"/>
      <c r="AB1844" s="79"/>
      <c r="AC1844" s="79"/>
      <c r="AD1844" s="105"/>
      <c r="AE1844" s="91"/>
      <c r="AF1844" s="79"/>
      <c r="AG1844" s="79"/>
      <c r="AH1844" s="1" t="str">
        <f aca="false">IF(AC1842="But Not Over",Y1839,"")</f>
        <v/>
      </c>
      <c r="AI1844" s="81" t="str">
        <f aca="false">IF(AC1842="But Not Over",VLOOKUP(AH1844,'CPI Data'!$A$19:$N$117,14),"")</f>
        <v/>
      </c>
    </row>
    <row r="1845" customFormat="false" ht="12" hidden="false" customHeight="false" outlineLevel="0" collapsed="false">
      <c r="A1845" s="91" t="n">
        <v>0.19</v>
      </c>
      <c r="B1845" s="95" t="n">
        <v>20000</v>
      </c>
      <c r="C1845" s="95" t="n">
        <v>22000</v>
      </c>
      <c r="D1845" s="95"/>
      <c r="H1845" s="102"/>
      <c r="I1845" s="91"/>
      <c r="J1845" s="95"/>
      <c r="K1845" s="95"/>
      <c r="L1845" s="104"/>
      <c r="M1845" s="91"/>
      <c r="N1845" s="95"/>
      <c r="O1845" s="95"/>
      <c r="S1845" s="91" t="n">
        <v>0.19</v>
      </c>
      <c r="T1845" s="79" t="n">
        <f aca="false">B1845*$AI$23/$AI$1837</f>
        <v>330351.079136691</v>
      </c>
      <c r="U1845" s="79" t="n">
        <f aca="false">C1845*$AI$23/$AI$1837</f>
        <v>363386.18705036</v>
      </c>
      <c r="V1845" s="84"/>
      <c r="W1845" s="1"/>
      <c r="Z1845" s="80"/>
      <c r="AA1845" s="91"/>
      <c r="AB1845" s="79"/>
      <c r="AC1845" s="79"/>
      <c r="AD1845" s="105"/>
      <c r="AE1845" s="91"/>
      <c r="AF1845" s="79"/>
      <c r="AG1845" s="79"/>
      <c r="AH1845" s="1" t="str">
        <f aca="false">IF(AC1843="But Not Over",Y1840,"")</f>
        <v/>
      </c>
      <c r="AI1845" s="81" t="str">
        <f aca="false">IF(AC1843="But Not Over",VLOOKUP(AH1845,'CPI Data'!$A$19:$N$117,14),"")</f>
        <v/>
      </c>
    </row>
    <row r="1846" customFormat="false" ht="12" hidden="false" customHeight="false" outlineLevel="0" collapsed="false">
      <c r="A1846" s="91" t="n">
        <v>0.21</v>
      </c>
      <c r="B1846" s="95" t="n">
        <v>22000</v>
      </c>
      <c r="C1846" s="95" t="n">
        <v>26000</v>
      </c>
      <c r="D1846" s="95"/>
      <c r="H1846" s="102"/>
      <c r="I1846" s="91"/>
      <c r="J1846" s="95"/>
      <c r="K1846" s="95"/>
      <c r="L1846" s="104"/>
      <c r="M1846" s="91"/>
      <c r="N1846" s="95"/>
      <c r="O1846" s="95"/>
      <c r="S1846" s="91" t="n">
        <v>0.21</v>
      </c>
      <c r="T1846" s="79" t="n">
        <f aca="false">B1846*$AI$23/$AI$1837</f>
        <v>363386.18705036</v>
      </c>
      <c r="U1846" s="79" t="n">
        <f aca="false">C1846*$AI$23/$AI$1837</f>
        <v>429456.402877698</v>
      </c>
      <c r="V1846" s="84"/>
      <c r="W1846" s="1"/>
      <c r="Z1846" s="80"/>
      <c r="AA1846" s="91"/>
      <c r="AB1846" s="79"/>
      <c r="AC1846" s="79"/>
      <c r="AD1846" s="105"/>
      <c r="AE1846" s="91"/>
      <c r="AF1846" s="79"/>
      <c r="AG1846" s="79"/>
      <c r="AH1846" s="1" t="str">
        <f aca="false">IF(AC1844="But Not Over",Y1841,"")</f>
        <v/>
      </c>
      <c r="AI1846" s="81" t="str">
        <f aca="false">IF(AC1844="But Not Over",VLOOKUP(AH1846,'CPI Data'!$A$19:$N$117,14),"")</f>
        <v/>
      </c>
    </row>
    <row r="1847" customFormat="false" ht="12" hidden="false" customHeight="false" outlineLevel="0" collapsed="false">
      <c r="A1847" s="91" t="n">
        <v>0.23</v>
      </c>
      <c r="B1847" s="95" t="n">
        <v>26000</v>
      </c>
      <c r="C1847" s="92" t="n">
        <v>32000</v>
      </c>
      <c r="D1847" s="95"/>
      <c r="H1847" s="102"/>
      <c r="I1847" s="91"/>
      <c r="J1847" s="95"/>
      <c r="K1847" s="95"/>
      <c r="L1847" s="104"/>
      <c r="M1847" s="91"/>
      <c r="N1847" s="95"/>
      <c r="O1847" s="95"/>
      <c r="S1847" s="91" t="n">
        <v>0.23</v>
      </c>
      <c r="T1847" s="79" t="n">
        <f aca="false">B1847*$AI$23/$AI$1837</f>
        <v>429456.402877698</v>
      </c>
      <c r="U1847" s="79" t="n">
        <f aca="false">C1847*$AI$23/$AI$1837</f>
        <v>528561.726618705</v>
      </c>
      <c r="V1847" s="84"/>
      <c r="W1847" s="1"/>
      <c r="Z1847" s="80"/>
      <c r="AA1847" s="91"/>
      <c r="AB1847" s="79"/>
      <c r="AC1847" s="79"/>
      <c r="AD1847" s="105"/>
      <c r="AE1847" s="91"/>
      <c r="AF1847" s="79"/>
      <c r="AG1847" s="79"/>
      <c r="AH1847" s="1" t="str">
        <f aca="false">IF(AC1845="But Not Over",Y1842,"")</f>
        <v/>
      </c>
      <c r="AI1847" s="81" t="str">
        <f aca="false">IF(AC1845="But Not Over",VLOOKUP(AH1847,'CPI Data'!$A$19:$N$117,14),"")</f>
        <v/>
      </c>
    </row>
    <row r="1848" customFormat="false" ht="12" hidden="false" customHeight="false" outlineLevel="0" collapsed="false">
      <c r="A1848" s="91" t="n">
        <v>0.25</v>
      </c>
      <c r="B1848" s="92" t="n">
        <v>32000</v>
      </c>
      <c r="C1848" s="92" t="n">
        <v>38000</v>
      </c>
      <c r="D1848" s="92"/>
      <c r="H1848" s="102"/>
      <c r="I1848" s="91"/>
      <c r="J1848" s="95"/>
      <c r="K1848" s="92"/>
      <c r="L1848" s="103"/>
      <c r="M1848" s="91"/>
      <c r="N1848" s="95"/>
      <c r="O1848" s="92"/>
      <c r="S1848" s="91" t="n">
        <v>0.25</v>
      </c>
      <c r="T1848" s="79" t="n">
        <f aca="false">B1848*$AI$23/$AI$1837</f>
        <v>528561.726618705</v>
      </c>
      <c r="U1848" s="79" t="n">
        <f aca="false">C1848*$AI$23/$AI$1837</f>
        <v>627667.050359712</v>
      </c>
      <c r="W1848" s="1"/>
      <c r="Z1848" s="80"/>
      <c r="AA1848" s="91"/>
      <c r="AB1848" s="79"/>
      <c r="AD1848" s="98"/>
      <c r="AE1848" s="91"/>
      <c r="AF1848" s="79"/>
      <c r="AH1848" s="1" t="str">
        <f aca="false">IF(AC1846="But Not Over",Y1843,"")</f>
        <v/>
      </c>
      <c r="AI1848" s="81" t="str">
        <f aca="false">IF(AC1846="But Not Over",VLOOKUP(AH1848,'CPI Data'!$A$19:$N$117,14),"")</f>
        <v/>
      </c>
    </row>
    <row r="1849" customFormat="false" ht="12" hidden="false" customHeight="false" outlineLevel="0" collapsed="false">
      <c r="A1849" s="91" t="n">
        <v>0.28</v>
      </c>
      <c r="B1849" s="92" t="n">
        <v>38000</v>
      </c>
      <c r="C1849" s="92" t="n">
        <v>44000</v>
      </c>
      <c r="D1849" s="92"/>
      <c r="H1849" s="102"/>
      <c r="I1849" s="91"/>
      <c r="J1849" s="92"/>
      <c r="K1849" s="92"/>
      <c r="L1849" s="103"/>
      <c r="M1849" s="91"/>
      <c r="N1849" s="92"/>
      <c r="O1849" s="92"/>
      <c r="S1849" s="91" t="n">
        <v>0.28</v>
      </c>
      <c r="T1849" s="79" t="n">
        <f aca="false">B1849*$AI$23/$AI$1837</f>
        <v>627667.050359712</v>
      </c>
      <c r="U1849" s="79" t="n">
        <f aca="false">C1849*$AI$23/$AI$1837</f>
        <v>726772.374100719</v>
      </c>
      <c r="W1849" s="1"/>
      <c r="Z1849" s="80"/>
      <c r="AA1849" s="91"/>
      <c r="AD1849" s="98"/>
      <c r="AE1849" s="91"/>
      <c r="AH1849" s="1" t="str">
        <f aca="false">IF(AC1847="But Not Over",Y1844,"")</f>
        <v/>
      </c>
      <c r="AI1849" s="81" t="str">
        <f aca="false">IF(AC1847="But Not Over",VLOOKUP(AH1849,'CPI Data'!$A$19:$N$117,14),"")</f>
        <v/>
      </c>
    </row>
    <row r="1850" customFormat="false" ht="12" hidden="false" customHeight="false" outlineLevel="0" collapsed="false">
      <c r="A1850" s="91" t="n">
        <v>0.31</v>
      </c>
      <c r="B1850" s="92" t="n">
        <v>44000</v>
      </c>
      <c r="C1850" s="92" t="n">
        <v>50000</v>
      </c>
      <c r="D1850" s="92"/>
      <c r="H1850" s="102"/>
      <c r="I1850" s="91"/>
      <c r="J1850" s="92"/>
      <c r="K1850" s="92"/>
      <c r="L1850" s="103"/>
      <c r="M1850" s="91"/>
      <c r="N1850" s="92"/>
      <c r="O1850" s="92"/>
      <c r="S1850" s="91" t="n">
        <v>0.31</v>
      </c>
      <c r="T1850" s="79" t="n">
        <f aca="false">B1850*$AI$23/$AI$1837</f>
        <v>726772.374100719</v>
      </c>
      <c r="U1850" s="79" t="n">
        <f aca="false">C1850*$AI$23/$AI$1837</f>
        <v>825877.697841727</v>
      </c>
      <c r="W1850" s="1"/>
      <c r="Z1850" s="80"/>
      <c r="AA1850" s="91"/>
      <c r="AD1850" s="98"/>
      <c r="AE1850" s="91"/>
      <c r="AH1850" s="1" t="str">
        <f aca="false">IF(AC1848="But Not Over",Y1845,"")</f>
        <v/>
      </c>
      <c r="AI1850" s="81" t="str">
        <f aca="false">IF(AC1848="But Not Over",VLOOKUP(AH1850,'CPI Data'!$A$19:$N$117,14),"")</f>
        <v/>
      </c>
    </row>
    <row r="1851" customFormat="false" ht="12" hidden="false" customHeight="false" outlineLevel="0" collapsed="false">
      <c r="A1851" s="91" t="n">
        <v>0.35</v>
      </c>
      <c r="B1851" s="92" t="n">
        <v>50000</v>
      </c>
      <c r="C1851" s="92" t="n">
        <v>56000</v>
      </c>
      <c r="D1851" s="95"/>
      <c r="H1851" s="102"/>
      <c r="I1851" s="91"/>
      <c r="J1851" s="92"/>
      <c r="K1851" s="92"/>
      <c r="L1851" s="104"/>
      <c r="M1851" s="91"/>
      <c r="N1851" s="92"/>
      <c r="O1851" s="92"/>
      <c r="S1851" s="91" t="n">
        <v>0.35</v>
      </c>
      <c r="T1851" s="79" t="n">
        <f aca="false">B1851*$AI$23/$AI$1837</f>
        <v>825877.697841727</v>
      </c>
      <c r="U1851" s="79" t="n">
        <f aca="false">C1851*$AI$23/$AI$1837</f>
        <v>924983.021582734</v>
      </c>
      <c r="V1851" s="84"/>
      <c r="W1851" s="1"/>
      <c r="Z1851" s="80"/>
      <c r="AA1851" s="91"/>
      <c r="AD1851" s="105"/>
      <c r="AE1851" s="91"/>
      <c r="AH1851" s="1" t="str">
        <f aca="false">IF(AC1849="But Not Over",Y1846,"")</f>
        <v/>
      </c>
      <c r="AI1851" s="81" t="str">
        <f aca="false">IF(AC1849="But Not Over",VLOOKUP(AH1851,'CPI Data'!$A$19:$N$117,14),"")</f>
        <v/>
      </c>
    </row>
    <row r="1852" customFormat="false" ht="12" hidden="false" customHeight="false" outlineLevel="0" collapsed="false">
      <c r="A1852" s="91" t="n">
        <v>0.39</v>
      </c>
      <c r="B1852" s="92" t="n">
        <v>56000</v>
      </c>
      <c r="C1852" s="92" t="n">
        <v>62000</v>
      </c>
      <c r="H1852" s="64"/>
      <c r="I1852" s="91"/>
      <c r="J1852" s="92"/>
      <c r="K1852" s="92"/>
      <c r="L1852" s="97"/>
      <c r="M1852" s="91"/>
      <c r="N1852" s="92"/>
      <c r="O1852" s="92"/>
      <c r="S1852" s="91" t="n">
        <v>0.39</v>
      </c>
      <c r="T1852" s="79" t="n">
        <f aca="false">B1852*$AI$23/$AI$1837</f>
        <v>924983.021582734</v>
      </c>
      <c r="U1852" s="125" t="n">
        <f aca="false">C1852*$AI$23/$AI$1837</f>
        <v>1024088.34532374</v>
      </c>
      <c r="W1852" s="1"/>
      <c r="Z1852" s="80"/>
      <c r="AA1852" s="91"/>
      <c r="AD1852" s="98"/>
      <c r="AE1852" s="91"/>
      <c r="AH1852" s="1" t="str">
        <f aca="false">IF(AC1850="But Not Over",Y1847,"")</f>
        <v/>
      </c>
      <c r="AI1852" s="81" t="str">
        <f aca="false">IF(AC1850="But Not Over",VLOOKUP(AH1852,'CPI Data'!$A$19:$N$117,14),"")</f>
        <v/>
      </c>
    </row>
    <row r="1853" customFormat="false" ht="12" hidden="false" customHeight="false" outlineLevel="0" collapsed="false">
      <c r="A1853" s="91" t="n">
        <v>0.43</v>
      </c>
      <c r="B1853" s="92" t="n">
        <v>62000</v>
      </c>
      <c r="C1853" s="92" t="n">
        <v>68000</v>
      </c>
      <c r="H1853" s="64"/>
      <c r="I1853" s="91"/>
      <c r="J1853" s="92"/>
      <c r="K1853" s="92"/>
      <c r="L1853" s="97"/>
      <c r="M1853" s="91"/>
      <c r="N1853" s="92"/>
      <c r="O1853" s="92"/>
      <c r="S1853" s="91" t="n">
        <v>0.43</v>
      </c>
      <c r="T1853" s="79" t="n">
        <f aca="false">B1853*$AI$23/$AI$1837</f>
        <v>1024088.34532374</v>
      </c>
      <c r="U1853" s="125" t="n">
        <f aca="false">C1853*$AI$23/$AI$1837</f>
        <v>1123193.66906475</v>
      </c>
      <c r="W1853" s="1"/>
      <c r="Z1853" s="80"/>
      <c r="AA1853" s="91"/>
      <c r="AD1853" s="98"/>
      <c r="AE1853" s="91"/>
      <c r="AH1853" s="1" t="str">
        <f aca="false">IF(AC1851="But Not Over",Y1848,"")</f>
        <v/>
      </c>
      <c r="AI1853" s="81" t="str">
        <f aca="false">IF(AC1851="But Not Over",VLOOKUP(AH1853,'CPI Data'!$A$19:$N$117,14),"")</f>
        <v/>
      </c>
    </row>
    <row r="1854" customFormat="false" ht="12" hidden="false" customHeight="false" outlineLevel="0" collapsed="false">
      <c r="A1854" s="91" t="n">
        <v>0.47</v>
      </c>
      <c r="B1854" s="92" t="n">
        <v>68000</v>
      </c>
      <c r="C1854" s="92" t="n">
        <v>74000</v>
      </c>
      <c r="H1854" s="64"/>
      <c r="I1854" s="91"/>
      <c r="J1854" s="92"/>
      <c r="K1854" s="92"/>
      <c r="L1854" s="97"/>
      <c r="M1854" s="91"/>
      <c r="N1854" s="92"/>
      <c r="O1854" s="92"/>
      <c r="S1854" s="91" t="n">
        <v>0.47</v>
      </c>
      <c r="T1854" s="79" t="n">
        <f aca="false">B1854*$AI$23/$AI$1837</f>
        <v>1123193.66906475</v>
      </c>
      <c r="U1854" s="125" t="n">
        <f aca="false">C1854*$AI$23/$AI$1837</f>
        <v>1222298.99280576</v>
      </c>
      <c r="W1854" s="1"/>
      <c r="Z1854" s="80"/>
      <c r="AA1854" s="91"/>
      <c r="AD1854" s="98"/>
      <c r="AE1854" s="91"/>
      <c r="AH1854" s="1" t="str">
        <f aca="false">IF(AC1852="But Not Over",Y1849,"")</f>
        <v/>
      </c>
      <c r="AI1854" s="81" t="str">
        <f aca="false">IF(AC1852="But Not Over",VLOOKUP(AH1854,'CPI Data'!$A$19:$N$117,14),"")</f>
        <v/>
      </c>
    </row>
    <row r="1855" customFormat="false" ht="12" hidden="false" customHeight="false" outlineLevel="0" collapsed="false">
      <c r="A1855" s="91" t="n">
        <v>0.51</v>
      </c>
      <c r="B1855" s="92" t="n">
        <v>74000</v>
      </c>
      <c r="C1855" s="92" t="n">
        <v>80000</v>
      </c>
      <c r="H1855" s="64"/>
      <c r="I1855" s="91"/>
      <c r="J1855" s="92"/>
      <c r="K1855" s="92"/>
      <c r="L1855" s="97"/>
      <c r="M1855" s="91"/>
      <c r="N1855" s="92"/>
      <c r="O1855" s="92"/>
      <c r="S1855" s="91" t="n">
        <v>0.51</v>
      </c>
      <c r="T1855" s="79" t="n">
        <f aca="false">B1855*$AI$23/$AI$1837</f>
        <v>1222298.99280576</v>
      </c>
      <c r="U1855" s="125" t="n">
        <f aca="false">C1855*$AI$23/$AI$1837</f>
        <v>1321404.31654676</v>
      </c>
      <c r="W1855" s="1"/>
      <c r="Z1855" s="80"/>
      <c r="AA1855" s="91"/>
      <c r="AD1855" s="98"/>
      <c r="AE1855" s="91"/>
      <c r="AH1855" s="1" t="str">
        <f aca="false">IF(AC1853="But Not Over",Y1850,"")</f>
        <v/>
      </c>
      <c r="AI1855" s="81" t="str">
        <f aca="false">IF(AC1853="But Not Over",VLOOKUP(AH1855,'CPI Data'!$A$19:$N$117,14),"")</f>
        <v/>
      </c>
    </row>
    <row r="1856" customFormat="false" ht="12" hidden="false" customHeight="false" outlineLevel="0" collapsed="false">
      <c r="A1856" s="91" t="n">
        <v>0.55</v>
      </c>
      <c r="B1856" s="92" t="n">
        <v>80000</v>
      </c>
      <c r="C1856" s="92" t="n">
        <v>90000</v>
      </c>
      <c r="H1856" s="64"/>
      <c r="I1856" s="91"/>
      <c r="J1856" s="92"/>
      <c r="K1856" s="92"/>
      <c r="L1856" s="97"/>
      <c r="M1856" s="91"/>
      <c r="N1856" s="92"/>
      <c r="O1856" s="92"/>
      <c r="S1856" s="91" t="n">
        <v>0.55</v>
      </c>
      <c r="T1856" s="79" t="n">
        <f aca="false">B1856*$AI$23/$AI$1837</f>
        <v>1321404.31654676</v>
      </c>
      <c r="U1856" s="125" t="n">
        <f aca="false">C1856*$AI$23/$AI$1837</f>
        <v>1486579.85611511</v>
      </c>
      <c r="W1856" s="1"/>
      <c r="Z1856" s="80"/>
      <c r="AA1856" s="91"/>
      <c r="AD1856" s="98"/>
      <c r="AE1856" s="91"/>
      <c r="AH1856" s="1" t="str">
        <f aca="false">IF(AC1854="But Not Over",Y1851,"")</f>
        <v/>
      </c>
      <c r="AI1856" s="81" t="str">
        <f aca="false">IF(AC1854="But Not Over",VLOOKUP(AH1856,'CPI Data'!$A$19:$N$117,14),"")</f>
        <v/>
      </c>
    </row>
    <row r="1857" customFormat="false" ht="12" hidden="false" customHeight="false" outlineLevel="0" collapsed="false">
      <c r="A1857" s="91" t="n">
        <v>0.59</v>
      </c>
      <c r="B1857" s="92" t="n">
        <v>90000</v>
      </c>
      <c r="C1857" s="92" t="n">
        <v>100000</v>
      </c>
      <c r="H1857" s="64"/>
      <c r="I1857" s="91"/>
      <c r="J1857" s="92"/>
      <c r="K1857" s="92"/>
      <c r="L1857" s="97"/>
      <c r="M1857" s="91"/>
      <c r="N1857" s="92"/>
      <c r="O1857" s="92"/>
      <c r="S1857" s="91" t="n">
        <v>0.59</v>
      </c>
      <c r="T1857" s="79" t="n">
        <f aca="false">B1857*$AI$23/$AI$1837</f>
        <v>1486579.85611511</v>
      </c>
      <c r="U1857" s="125" t="n">
        <f aca="false">C1857*$AI$23/$AI$1837</f>
        <v>1651755.39568345</v>
      </c>
      <c r="W1857" s="1"/>
      <c r="Z1857" s="80"/>
      <c r="AA1857" s="91"/>
      <c r="AD1857" s="98"/>
      <c r="AE1857" s="91"/>
      <c r="AH1857" s="1" t="str">
        <f aca="false">IF(AC1855="But Not Over",Y1852,"")</f>
        <v/>
      </c>
      <c r="AI1857" s="81" t="str">
        <f aca="false">IF(AC1855="But Not Over",VLOOKUP(AH1857,'CPI Data'!$A$19:$N$117,14),"")</f>
        <v/>
      </c>
    </row>
    <row r="1858" customFormat="false" ht="12" hidden="false" customHeight="false" outlineLevel="0" collapsed="false">
      <c r="A1858" s="91" t="n">
        <v>0.62</v>
      </c>
      <c r="B1858" s="92" t="n">
        <v>100000</v>
      </c>
      <c r="C1858" s="92" t="n">
        <v>150000</v>
      </c>
      <c r="H1858" s="64"/>
      <c r="I1858" s="91"/>
      <c r="J1858" s="92"/>
      <c r="K1858" s="92"/>
      <c r="L1858" s="97"/>
      <c r="M1858" s="91"/>
      <c r="N1858" s="92"/>
      <c r="O1858" s="92"/>
      <c r="S1858" s="91" t="n">
        <v>0.62</v>
      </c>
      <c r="T1858" s="79" t="n">
        <f aca="false">B1858*$AI$23/$AI$1837</f>
        <v>1651755.39568345</v>
      </c>
      <c r="U1858" s="125" t="n">
        <f aca="false">C1858*$AI$23/$AI$1837</f>
        <v>2477633.09352518</v>
      </c>
      <c r="W1858" s="1"/>
      <c r="Z1858" s="80"/>
      <c r="AA1858" s="91"/>
      <c r="AD1858" s="98"/>
      <c r="AE1858" s="91"/>
      <c r="AH1858" s="1" t="str">
        <f aca="false">IF(AC1856="But Not Over",Y1853,"")</f>
        <v/>
      </c>
      <c r="AI1858" s="81" t="str">
        <f aca="false">IF(AC1856="But Not Over",VLOOKUP(AH1858,'CPI Data'!$A$19:$N$117,14),"")</f>
        <v/>
      </c>
    </row>
    <row r="1859" customFormat="false" ht="12" hidden="false" customHeight="false" outlineLevel="0" collapsed="false">
      <c r="A1859" s="91" t="n">
        <v>0.64</v>
      </c>
      <c r="B1859" s="92" t="n">
        <v>150000</v>
      </c>
      <c r="C1859" s="92" t="n">
        <v>200000</v>
      </c>
      <c r="H1859" s="64"/>
      <c r="I1859" s="91"/>
      <c r="J1859" s="92"/>
      <c r="K1859" s="92"/>
      <c r="L1859" s="97"/>
      <c r="M1859" s="91"/>
      <c r="N1859" s="92"/>
      <c r="O1859" s="92"/>
      <c r="S1859" s="91" t="n">
        <v>0.64</v>
      </c>
      <c r="T1859" s="79" t="n">
        <f aca="false">B1859*$AI$23/$AI$1837</f>
        <v>2477633.09352518</v>
      </c>
      <c r="U1859" s="125" t="n">
        <f aca="false">C1859*$AI$23/$AI$1837</f>
        <v>3303510.79136691</v>
      </c>
      <c r="W1859" s="1"/>
      <c r="Z1859" s="80"/>
      <c r="AA1859" s="91"/>
      <c r="AD1859" s="98"/>
      <c r="AE1859" s="91"/>
      <c r="AH1859" s="1" t="str">
        <f aca="false">IF(AC1857="But Not Over",Y1854,"")</f>
        <v/>
      </c>
      <c r="AI1859" s="81" t="str">
        <f aca="false">IF(AC1857="But Not Over",VLOOKUP(AH1859,'CPI Data'!$A$19:$N$117,14),"")</f>
        <v/>
      </c>
    </row>
    <row r="1860" customFormat="false" ht="12" hidden="false" customHeight="false" outlineLevel="0" collapsed="false">
      <c r="A1860" s="91" t="n">
        <v>0.66</v>
      </c>
      <c r="B1860" s="92" t="n">
        <v>200000</v>
      </c>
      <c r="C1860" s="92" t="n">
        <v>250000</v>
      </c>
      <c r="H1860" s="64"/>
      <c r="I1860" s="64"/>
      <c r="L1860" s="97"/>
      <c r="M1860" s="64"/>
      <c r="S1860" s="91" t="n">
        <v>0.66</v>
      </c>
      <c r="T1860" s="79" t="n">
        <f aca="false">B1860*$AI$23/$AI$1837</f>
        <v>3303510.79136691</v>
      </c>
      <c r="U1860" s="125" t="n">
        <f aca="false">C1860*$AI$23/$AI$1837</f>
        <v>4129388.48920863</v>
      </c>
      <c r="W1860" s="1"/>
      <c r="Z1860" s="80"/>
      <c r="AA1860" s="64"/>
      <c r="AD1860" s="98"/>
      <c r="AE1860" s="64"/>
      <c r="AH1860" s="1" t="str">
        <f aca="false">IF(AC1858="But Not Over",Y1855,"")</f>
        <v/>
      </c>
      <c r="AI1860" s="81" t="str">
        <f aca="false">IF(AC1858="But Not Over",VLOOKUP(AH1860,'CPI Data'!$A$19:$N$117,14),"")</f>
        <v/>
      </c>
    </row>
    <row r="1861" customFormat="false" ht="12" hidden="false" customHeight="false" outlineLevel="0" collapsed="false">
      <c r="A1861" s="91" t="n">
        <v>0.68</v>
      </c>
      <c r="B1861" s="92" t="n">
        <v>250000</v>
      </c>
      <c r="C1861" s="92" t="n">
        <v>300000</v>
      </c>
      <c r="H1861" s="64"/>
      <c r="I1861" s="64"/>
      <c r="L1861" s="97"/>
      <c r="M1861" s="64"/>
      <c r="S1861" s="91" t="n">
        <v>0.68</v>
      </c>
      <c r="T1861" s="79" t="n">
        <f aca="false">B1861*$AI$23/$AI$1837</f>
        <v>4129388.48920863</v>
      </c>
      <c r="U1861" s="125" t="n">
        <f aca="false">C1861*$AI$23/$AI$1837</f>
        <v>4955266.18705036</v>
      </c>
      <c r="W1861" s="1"/>
      <c r="Z1861" s="80"/>
      <c r="AA1861" s="64"/>
      <c r="AD1861" s="98"/>
      <c r="AE1861" s="64"/>
      <c r="AH1861" s="1" t="str">
        <f aca="false">IF(AC1859="But Not Over",Y1856,"")</f>
        <v/>
      </c>
      <c r="AI1861" s="81" t="str">
        <f aca="false">IF(AC1859="But Not Over",VLOOKUP(AH1861,'CPI Data'!$A$19:$N$117,14),"")</f>
        <v/>
      </c>
    </row>
    <row r="1862" customFormat="false" ht="12" hidden="false" customHeight="false" outlineLevel="0" collapsed="false">
      <c r="A1862" s="91" t="n">
        <v>0.7</v>
      </c>
      <c r="B1862" s="92" t="n">
        <v>300000</v>
      </c>
      <c r="C1862" s="92" t="n">
        <v>400000</v>
      </c>
      <c r="H1862" s="64"/>
      <c r="I1862" s="64"/>
      <c r="L1862" s="97"/>
      <c r="M1862" s="64"/>
      <c r="S1862" s="91" t="n">
        <v>0.7</v>
      </c>
      <c r="T1862" s="79" t="n">
        <f aca="false">B1862*$AI$23/$AI$1837</f>
        <v>4955266.18705036</v>
      </c>
      <c r="U1862" s="125" t="n">
        <f aca="false">C1862*$AI$23/$AI$1837</f>
        <v>6607021.58273381</v>
      </c>
      <c r="W1862" s="1"/>
      <c r="Z1862" s="80"/>
      <c r="AA1862" s="64"/>
      <c r="AD1862" s="98"/>
      <c r="AE1862" s="64"/>
      <c r="AH1862" s="1" t="str">
        <f aca="false">IF(AC1860="But Not Over",Y1857,"")</f>
        <v/>
      </c>
      <c r="AI1862" s="81" t="str">
        <f aca="false">IF(AC1860="But Not Over",VLOOKUP(AH1862,'CPI Data'!$A$19:$N$117,14),"")</f>
        <v/>
      </c>
    </row>
    <row r="1863" customFormat="false" ht="12" hidden="false" customHeight="false" outlineLevel="0" collapsed="false">
      <c r="A1863" s="91" t="n">
        <v>0.72</v>
      </c>
      <c r="B1863" s="92" t="n">
        <v>400000</v>
      </c>
      <c r="C1863" s="92" t="n">
        <v>500000</v>
      </c>
      <c r="H1863" s="64"/>
      <c r="I1863" s="64"/>
      <c r="L1863" s="97"/>
      <c r="M1863" s="64"/>
      <c r="S1863" s="91" t="n">
        <v>0.72</v>
      </c>
      <c r="T1863" s="79" t="n">
        <f aca="false">B1863*$AI$23/$AI$1837</f>
        <v>6607021.58273381</v>
      </c>
      <c r="U1863" s="125" t="n">
        <f aca="false">C1863*$AI$23/$AI$1837</f>
        <v>8258776.97841727</v>
      </c>
      <c r="W1863" s="1"/>
      <c r="Z1863" s="80"/>
      <c r="AA1863" s="64"/>
      <c r="AD1863" s="98"/>
      <c r="AE1863" s="64"/>
      <c r="AH1863" s="1" t="str">
        <f aca="false">IF(AC1861="But Not Over",Y1858,"")</f>
        <v/>
      </c>
      <c r="AI1863" s="81" t="str">
        <f aca="false">IF(AC1861="But Not Over",VLOOKUP(AH1863,'CPI Data'!$A$19:$N$117,14),"")</f>
        <v/>
      </c>
    </row>
    <row r="1864" customFormat="false" ht="12" hidden="false" customHeight="false" outlineLevel="0" collapsed="false">
      <c r="A1864" s="91" t="n">
        <v>0.74</v>
      </c>
      <c r="B1864" s="92" t="n">
        <v>500000</v>
      </c>
      <c r="C1864" s="92" t="n">
        <v>750000</v>
      </c>
      <c r="H1864" s="64"/>
      <c r="I1864" s="64"/>
      <c r="L1864" s="97"/>
      <c r="M1864" s="64"/>
      <c r="S1864" s="91" t="n">
        <v>0.74</v>
      </c>
      <c r="T1864" s="79" t="n">
        <f aca="false">B1864*$AI$23/$AI$1837</f>
        <v>8258776.97841727</v>
      </c>
      <c r="U1864" s="125" t="n">
        <f aca="false">C1864*$AI$23/$AI$1837</f>
        <v>12388165.4676259</v>
      </c>
      <c r="W1864" s="1"/>
      <c r="Z1864" s="80"/>
      <c r="AA1864" s="64"/>
      <c r="AD1864" s="98"/>
      <c r="AE1864" s="64"/>
      <c r="AH1864" s="1" t="str">
        <f aca="false">IF(AC1862="But Not Over",Y1859,"")</f>
        <v/>
      </c>
      <c r="AI1864" s="81" t="str">
        <f aca="false">IF(AC1862="But Not Over",VLOOKUP(AH1864,'CPI Data'!$A$19:$N$117,14),"")</f>
        <v/>
      </c>
    </row>
    <row r="1865" customFormat="false" ht="12" hidden="false" customHeight="false" outlineLevel="0" collapsed="false">
      <c r="A1865" s="91" t="n">
        <v>0.76</v>
      </c>
      <c r="B1865" s="92" t="n">
        <v>750000</v>
      </c>
      <c r="C1865" s="92" t="n">
        <v>1000000</v>
      </c>
      <c r="H1865" s="64"/>
      <c r="I1865" s="64"/>
      <c r="L1865" s="97"/>
      <c r="M1865" s="64"/>
      <c r="S1865" s="91" t="n">
        <v>0.76</v>
      </c>
      <c r="T1865" s="125" t="n">
        <f aca="false">B1865*$AI$23/$AI$1837</f>
        <v>12388165.4676259</v>
      </c>
      <c r="U1865" s="125" t="n">
        <f aca="false">C1865*$AI$23/$AI$1837</f>
        <v>16517553.9568345</v>
      </c>
      <c r="W1865" s="1"/>
      <c r="Z1865" s="80"/>
      <c r="AA1865" s="64"/>
      <c r="AD1865" s="98"/>
      <c r="AE1865" s="64"/>
      <c r="AH1865" s="1" t="str">
        <f aca="false">IF(AC1863="But Not Over",Y1860,"")</f>
        <v/>
      </c>
      <c r="AI1865" s="81" t="str">
        <f aca="false">IF(AC1863="But Not Over",VLOOKUP(AH1865,'CPI Data'!$A$19:$N$117,14),"")</f>
        <v/>
      </c>
    </row>
    <row r="1866" customFormat="false" ht="12" hidden="false" customHeight="false" outlineLevel="0" collapsed="false">
      <c r="A1866" s="91" t="n">
        <v>0.77</v>
      </c>
      <c r="B1866" s="92" t="n">
        <v>1000000</v>
      </c>
      <c r="C1866" s="92" t="n">
        <v>2000000</v>
      </c>
      <c r="H1866" s="64"/>
      <c r="I1866" s="64"/>
      <c r="L1866" s="97"/>
      <c r="M1866" s="64"/>
      <c r="S1866" s="91" t="n">
        <v>0.77</v>
      </c>
      <c r="T1866" s="125" t="n">
        <f aca="false">B1866*$AI$23/$AI$1837</f>
        <v>16517553.9568345</v>
      </c>
      <c r="U1866" s="125" t="n">
        <f aca="false">C1866*$AI$23/$AI$1837</f>
        <v>33035107.9136691</v>
      </c>
      <c r="W1866" s="1"/>
      <c r="Z1866" s="80"/>
      <c r="AA1866" s="64"/>
      <c r="AD1866" s="98"/>
      <c r="AE1866" s="64"/>
      <c r="AH1866" s="1" t="str">
        <f aca="false">IF(AC1864="But Not Over",Y1861,"")</f>
        <v/>
      </c>
      <c r="AI1866" s="81" t="str">
        <f aca="false">IF(AC1864="But Not Over",VLOOKUP(AH1866,'CPI Data'!$A$19:$N$117,14),"")</f>
        <v/>
      </c>
    </row>
    <row r="1867" customFormat="false" ht="12" hidden="false" customHeight="false" outlineLevel="0" collapsed="false">
      <c r="A1867" s="91" t="n">
        <v>0.78</v>
      </c>
      <c r="B1867" s="92" t="n">
        <v>2000000</v>
      </c>
      <c r="C1867" s="92" t="n">
        <v>5000000</v>
      </c>
      <c r="H1867" s="64"/>
      <c r="I1867" s="64"/>
      <c r="L1867" s="97"/>
      <c r="M1867" s="64"/>
      <c r="S1867" s="91" t="n">
        <v>0.78</v>
      </c>
      <c r="T1867" s="125" t="n">
        <f aca="false">B1867*$AI$23/$AI$1837</f>
        <v>33035107.9136691</v>
      </c>
      <c r="U1867" s="125" t="n">
        <f aca="false">C1867*$AI$23/$AI$1837</f>
        <v>82587769.7841726</v>
      </c>
      <c r="W1867" s="1"/>
      <c r="Z1867" s="80"/>
      <c r="AA1867" s="64"/>
      <c r="AD1867" s="98"/>
      <c r="AE1867" s="64"/>
      <c r="AH1867" s="1" t="str">
        <f aca="false">IF(AC1865="But Not Over",Y1862,"")</f>
        <v/>
      </c>
      <c r="AI1867" s="81" t="str">
        <f aca="false">IF(AC1865="But Not Over",VLOOKUP(AH1867,'CPI Data'!$A$19:$N$117,14),"")</f>
        <v/>
      </c>
    </row>
    <row r="1868" customFormat="false" ht="12" hidden="false" customHeight="false" outlineLevel="0" collapsed="false">
      <c r="A1868" s="91" t="n">
        <v>0.79</v>
      </c>
      <c r="B1868" s="92" t="n">
        <v>5000000</v>
      </c>
      <c r="C1868" s="95" t="s">
        <v>18</v>
      </c>
      <c r="H1868" s="64"/>
      <c r="I1868" s="64"/>
      <c r="L1868" s="97"/>
      <c r="M1868" s="64"/>
      <c r="S1868" s="91" t="n">
        <v>0.79</v>
      </c>
      <c r="T1868" s="125" t="n">
        <f aca="false">B1868*$AI$23/$AI$1837</f>
        <v>82587769.7841726</v>
      </c>
      <c r="U1868" s="79" t="s">
        <v>18</v>
      </c>
      <c r="W1868" s="1"/>
      <c r="Z1868" s="80"/>
      <c r="AA1868" s="64"/>
      <c r="AD1868" s="98"/>
      <c r="AE1868" s="64"/>
      <c r="AH1868" s="1" t="str">
        <f aca="false">IF(AC1866="But Not Over",Y1863,"")</f>
        <v/>
      </c>
      <c r="AI1868" s="81" t="str">
        <f aca="false">IF(AC1866="But Not Over",VLOOKUP(AH1868,'CPI Data'!$A$19:$N$117,14),"")</f>
        <v/>
      </c>
    </row>
    <row r="1869" customFormat="false" ht="12" hidden="false" customHeight="false" outlineLevel="0" collapsed="false">
      <c r="A1869" s="130" t="s">
        <v>66</v>
      </c>
      <c r="H1869" s="64"/>
      <c r="I1869" s="64"/>
      <c r="L1869" s="97"/>
      <c r="M1869" s="64"/>
      <c r="S1869" s="130" t="s">
        <v>66</v>
      </c>
      <c r="W1869" s="1"/>
      <c r="Z1869" s="80"/>
      <c r="AA1869" s="64"/>
      <c r="AD1869" s="98"/>
      <c r="AE1869" s="64"/>
      <c r="AH1869" s="1" t="str">
        <f aca="false">IF(AC1867="But Not Over",Y1864,"")</f>
        <v/>
      </c>
      <c r="AI1869" s="81" t="str">
        <f aca="false">IF(AC1867="But Not Over",VLOOKUP(AH1869,'CPI Data'!$A$19:$N$117,14),"")</f>
        <v/>
      </c>
    </row>
    <row r="1870" customFormat="false" ht="12" hidden="false" customHeight="false" outlineLevel="0" collapsed="false">
      <c r="A1870" s="64"/>
      <c r="E1870" s="131"/>
      <c r="H1870" s="64"/>
      <c r="I1870" s="64"/>
      <c r="L1870" s="97"/>
      <c r="M1870" s="64"/>
      <c r="S1870" s="64"/>
      <c r="W1870" s="131"/>
      <c r="Z1870" s="80"/>
      <c r="AA1870" s="64"/>
      <c r="AD1870" s="98"/>
      <c r="AE1870" s="64"/>
      <c r="AH1870" s="1" t="str">
        <f aca="false">IF(AC1868="But Not Over",Y1865,"")</f>
        <v/>
      </c>
      <c r="AI1870" s="81" t="str">
        <f aca="false">IF(AC1868="But Not Over",VLOOKUP(AH1870,'CPI Data'!$A$19:$N$117,14),"")</f>
        <v/>
      </c>
    </row>
    <row r="1871" customFormat="false" ht="12.75" hidden="false" customHeight="false" outlineLevel="0" collapsed="false">
      <c r="A1871" s="64"/>
      <c r="B1871" s="74"/>
      <c r="C1871" s="43" t="s">
        <v>7</v>
      </c>
      <c r="E1871" s="64"/>
      <c r="F1871" s="74"/>
      <c r="G1871" s="75" t="n">
        <v>1938</v>
      </c>
      <c r="H1871" s="75"/>
      <c r="I1871" s="75"/>
      <c r="L1871" s="97"/>
      <c r="M1871" s="64"/>
      <c r="N1871" s="74"/>
      <c r="S1871" s="64"/>
      <c r="T1871" s="77"/>
      <c r="U1871" s="69" t="s">
        <v>21</v>
      </c>
      <c r="W1871" s="64"/>
      <c r="X1871" s="77"/>
      <c r="Y1871" s="75" t="n">
        <v>1938</v>
      </c>
      <c r="Z1871" s="75"/>
      <c r="AA1871" s="75"/>
      <c r="AB1871" s="46" t="str">
        <f aca="false">CONCATENATE("CPI: ",AI1876)</f>
        <v>CPI: 14.1</v>
      </c>
      <c r="AD1871" s="98"/>
      <c r="AE1871" s="64"/>
      <c r="AF1871" s="77"/>
      <c r="AH1871" s="1" t="str">
        <f aca="false">IF(AC1869="But Not Over",Y1866,"")</f>
        <v/>
      </c>
      <c r="AI1871" s="81" t="str">
        <f aca="false">IF(AC1869="But Not Over",VLOOKUP(AH1871,'CPI Data'!$A$19:$N$117,14),"")</f>
        <v/>
      </c>
    </row>
    <row r="1872" customFormat="false" ht="12" hidden="false" customHeight="false" outlineLevel="0" collapsed="false">
      <c r="A1872" s="49"/>
      <c r="B1872" s="49" t="s">
        <v>8</v>
      </c>
      <c r="C1872" s="50"/>
      <c r="D1872" s="50"/>
      <c r="E1872" s="49"/>
      <c r="F1872" s="49" t="s">
        <v>9</v>
      </c>
      <c r="G1872" s="50"/>
      <c r="H1872" s="49"/>
      <c r="I1872" s="49"/>
      <c r="J1872" s="49" t="s">
        <v>10</v>
      </c>
      <c r="K1872" s="48"/>
      <c r="L1872" s="48"/>
      <c r="M1872" s="48"/>
      <c r="N1872" s="49" t="s">
        <v>11</v>
      </c>
      <c r="O1872" s="50"/>
      <c r="S1872" s="49"/>
      <c r="T1872" s="51" t="s">
        <v>8</v>
      </c>
      <c r="U1872" s="99"/>
      <c r="V1872" s="53"/>
      <c r="W1872" s="49"/>
      <c r="X1872" s="51" t="s">
        <v>9</v>
      </c>
      <c r="Y1872" s="99"/>
      <c r="Z1872" s="54"/>
      <c r="AA1872" s="49"/>
      <c r="AB1872" s="51" t="s">
        <v>10</v>
      </c>
      <c r="AC1872" s="52"/>
      <c r="AD1872" s="55"/>
      <c r="AE1872" s="48"/>
      <c r="AF1872" s="51" t="s">
        <v>11</v>
      </c>
      <c r="AG1872" s="99"/>
      <c r="AH1872" s="1" t="str">
        <f aca="false">IF(AC1870="But Not Over",Y1867,"")</f>
        <v/>
      </c>
      <c r="AI1872" s="81" t="str">
        <f aca="false">IF(AC1870="But Not Over",VLOOKUP(AH1872,'CPI Data'!$A$19:$N$117,14),"")</f>
        <v/>
      </c>
    </row>
    <row r="1873" customFormat="false" ht="12" hidden="false" customHeight="false" outlineLevel="0" collapsed="false">
      <c r="A1873" s="56" t="s">
        <v>12</v>
      </c>
      <c r="B1873" s="57" t="s">
        <v>13</v>
      </c>
      <c r="C1873" s="57"/>
      <c r="D1873" s="100"/>
      <c r="E1873" s="56" t="s">
        <v>12</v>
      </c>
      <c r="F1873" s="57" t="s">
        <v>13</v>
      </c>
      <c r="G1873" s="57"/>
      <c r="H1873" s="100"/>
      <c r="I1873" s="56" t="s">
        <v>12</v>
      </c>
      <c r="J1873" s="57" t="s">
        <v>13</v>
      </c>
      <c r="K1873" s="57"/>
      <c r="L1873" s="106"/>
      <c r="M1873" s="56" t="s">
        <v>12</v>
      </c>
      <c r="N1873" s="57" t="s">
        <v>13</v>
      </c>
      <c r="O1873" s="57"/>
      <c r="S1873" s="56" t="s">
        <v>12</v>
      </c>
      <c r="T1873" s="58" t="s">
        <v>13</v>
      </c>
      <c r="U1873" s="58"/>
      <c r="V1873" s="101"/>
      <c r="W1873" s="56" t="s">
        <v>12</v>
      </c>
      <c r="X1873" s="58" t="s">
        <v>13</v>
      </c>
      <c r="Y1873" s="58"/>
      <c r="Z1873" s="101"/>
      <c r="AA1873" s="56" t="s">
        <v>12</v>
      </c>
      <c r="AB1873" s="58" t="s">
        <v>13</v>
      </c>
      <c r="AC1873" s="58"/>
      <c r="AD1873" s="107"/>
      <c r="AE1873" s="56" t="s">
        <v>12</v>
      </c>
      <c r="AF1873" s="58" t="s">
        <v>13</v>
      </c>
      <c r="AG1873" s="58"/>
      <c r="AH1873" s="1" t="str">
        <f aca="false">IF(AC1871="But Not Over",Y1868,"")</f>
        <v/>
      </c>
      <c r="AI1873" s="81" t="str">
        <f aca="false">IF(AC1871="But Not Over",VLOOKUP(AH1873,'CPI Data'!$A$19:$N$117,14),"")</f>
        <v/>
      </c>
    </row>
    <row r="1874" customFormat="false" ht="12" hidden="false" customHeight="false" outlineLevel="0" collapsed="false">
      <c r="A1874" s="59" t="s">
        <v>14</v>
      </c>
      <c r="B1874" s="60" t="s">
        <v>15</v>
      </c>
      <c r="C1874" s="60" t="s">
        <v>16</v>
      </c>
      <c r="D1874" s="100"/>
      <c r="E1874" s="59" t="s">
        <v>14</v>
      </c>
      <c r="F1874" s="60" t="s">
        <v>15</v>
      </c>
      <c r="G1874" s="60" t="s">
        <v>16</v>
      </c>
      <c r="H1874" s="100"/>
      <c r="I1874" s="59" t="s">
        <v>14</v>
      </c>
      <c r="J1874" s="60" t="s">
        <v>15</v>
      </c>
      <c r="K1874" s="60" t="s">
        <v>16</v>
      </c>
      <c r="L1874" s="106"/>
      <c r="M1874" s="59" t="s">
        <v>14</v>
      </c>
      <c r="N1874" s="60" t="s">
        <v>15</v>
      </c>
      <c r="O1874" s="60" t="s">
        <v>16</v>
      </c>
      <c r="S1874" s="59" t="s">
        <v>14</v>
      </c>
      <c r="T1874" s="61" t="s">
        <v>15</v>
      </c>
      <c r="U1874" s="61" t="s">
        <v>16</v>
      </c>
      <c r="V1874" s="101"/>
      <c r="W1874" s="59" t="s">
        <v>14</v>
      </c>
      <c r="X1874" s="61" t="s">
        <v>15</v>
      </c>
      <c r="Y1874" s="61" t="s">
        <v>16</v>
      </c>
      <c r="Z1874" s="101"/>
      <c r="AA1874" s="59" t="s">
        <v>14</v>
      </c>
      <c r="AB1874" s="61" t="s">
        <v>15</v>
      </c>
      <c r="AC1874" s="61" t="s">
        <v>16</v>
      </c>
      <c r="AD1874" s="107"/>
      <c r="AE1874" s="59" t="s">
        <v>14</v>
      </c>
      <c r="AF1874" s="61" t="s">
        <v>15</v>
      </c>
      <c r="AG1874" s="61" t="s">
        <v>16</v>
      </c>
      <c r="AH1874" s="1" t="str">
        <f aca="false">IF(AC1872="But Not Over",Y1869,"")</f>
        <v/>
      </c>
      <c r="AI1874" s="81" t="str">
        <f aca="false">IF(AC1872="But Not Over",VLOOKUP(AH1874,'CPI Data'!$A$19:$N$117,14),"")</f>
        <v/>
      </c>
    </row>
    <row r="1875" customFormat="false" ht="12" hidden="false" customHeight="false" outlineLevel="0" collapsed="false">
      <c r="A1875" s="91" t="n">
        <v>0.04</v>
      </c>
      <c r="B1875" s="95" t="n">
        <v>0</v>
      </c>
      <c r="C1875" s="95" t="n">
        <v>4000</v>
      </c>
      <c r="D1875" s="95"/>
      <c r="H1875" s="102"/>
      <c r="I1875" s="91"/>
      <c r="J1875" s="95"/>
      <c r="K1875" s="95"/>
      <c r="L1875" s="104"/>
      <c r="M1875" s="91"/>
      <c r="N1875" s="95"/>
      <c r="O1875" s="95"/>
      <c r="S1875" s="91" t="n">
        <v>0.04</v>
      </c>
      <c r="T1875" s="79" t="n">
        <f aca="false">B1875*$AI$23/$AI$1876</f>
        <v>0</v>
      </c>
      <c r="U1875" s="79" t="n">
        <f aca="false">C1875*$AI$23/$AI$1876</f>
        <v>65133.0496453901</v>
      </c>
      <c r="V1875" s="84"/>
      <c r="W1875" s="1"/>
      <c r="Z1875" s="80"/>
      <c r="AA1875" s="91"/>
      <c r="AB1875" s="79"/>
      <c r="AC1875" s="79"/>
      <c r="AD1875" s="105"/>
      <c r="AE1875" s="91"/>
      <c r="AF1875" s="79"/>
      <c r="AG1875" s="79"/>
      <c r="AH1875" s="1" t="str">
        <f aca="false">IF(AC1873="But Not Over",Y1870,"")</f>
        <v/>
      </c>
      <c r="AI1875" s="81" t="str">
        <f aca="false">IF(AC1873="But Not Over",VLOOKUP(AH1875,'CPI Data'!$A$19:$N$117,14),"")</f>
        <v/>
      </c>
    </row>
    <row r="1876" customFormat="false" ht="12" hidden="false" customHeight="false" outlineLevel="0" collapsed="false">
      <c r="A1876" s="91" t="n">
        <v>0.08</v>
      </c>
      <c r="B1876" s="95" t="n">
        <v>4000</v>
      </c>
      <c r="C1876" s="95" t="n">
        <v>6000</v>
      </c>
      <c r="D1876" s="95"/>
      <c r="E1876" s="64"/>
      <c r="F1876" s="74" t="s">
        <v>55</v>
      </c>
      <c r="H1876" s="102"/>
      <c r="I1876" s="64"/>
      <c r="J1876" s="74" t="s">
        <v>55</v>
      </c>
      <c r="L1876" s="104"/>
      <c r="M1876" s="64"/>
      <c r="N1876" s="74" t="s">
        <v>55</v>
      </c>
      <c r="S1876" s="91" t="n">
        <v>0.08</v>
      </c>
      <c r="T1876" s="79" t="n">
        <f aca="false">B1876*$AI$23/$AI$1876</f>
        <v>65133.0496453901</v>
      </c>
      <c r="U1876" s="79" t="n">
        <f aca="false">C1876*$AI$23/$AI$1876</f>
        <v>97699.5744680851</v>
      </c>
      <c r="V1876" s="84"/>
      <c r="W1876" s="64"/>
      <c r="X1876" s="77" t="s">
        <v>55</v>
      </c>
      <c r="Z1876" s="80"/>
      <c r="AA1876" s="64"/>
      <c r="AB1876" s="77" t="s">
        <v>55</v>
      </c>
      <c r="AD1876" s="105"/>
      <c r="AE1876" s="64"/>
      <c r="AF1876" s="77" t="s">
        <v>55</v>
      </c>
      <c r="AH1876" s="1" t="n">
        <f aca="false">IF(AC1874="But Not Over",Y1871,"")</f>
        <v>1938</v>
      </c>
      <c r="AI1876" s="81" t="n">
        <f aca="false">IF(AC1874="But Not Over",VLOOKUP(AH1876,'CPI Data'!$A$19:$N$117,14),"")</f>
        <v>14.1</v>
      </c>
    </row>
    <row r="1877" customFormat="false" ht="12" hidden="false" customHeight="false" outlineLevel="0" collapsed="false">
      <c r="A1877" s="91" t="n">
        <v>0.09</v>
      </c>
      <c r="B1877" s="95" t="n">
        <v>6000</v>
      </c>
      <c r="C1877" s="95" t="n">
        <v>8000</v>
      </c>
      <c r="D1877" s="95"/>
      <c r="E1877" s="64"/>
      <c r="F1877" s="74" t="s">
        <v>56</v>
      </c>
      <c r="H1877" s="102"/>
      <c r="I1877" s="64"/>
      <c r="J1877" s="74" t="s">
        <v>56</v>
      </c>
      <c r="L1877" s="104"/>
      <c r="M1877" s="64"/>
      <c r="N1877" s="74" t="s">
        <v>56</v>
      </c>
      <c r="S1877" s="91" t="n">
        <v>0.09</v>
      </c>
      <c r="T1877" s="79" t="n">
        <f aca="false">B1877*$AI$23/$AI$1876</f>
        <v>97699.5744680851</v>
      </c>
      <c r="U1877" s="79" t="n">
        <f aca="false">C1877*$AI$23/$AI$1876</f>
        <v>130266.09929078</v>
      </c>
      <c r="V1877" s="84"/>
      <c r="W1877" s="64"/>
      <c r="X1877" s="77" t="s">
        <v>56</v>
      </c>
      <c r="Z1877" s="80"/>
      <c r="AA1877" s="64"/>
      <c r="AB1877" s="77" t="s">
        <v>56</v>
      </c>
      <c r="AD1877" s="105"/>
      <c r="AE1877" s="64"/>
      <c r="AF1877" s="77" t="s">
        <v>56</v>
      </c>
      <c r="AH1877" s="1" t="str">
        <f aca="false">IF(AC1875="But Not Over",Y1872,"")</f>
        <v/>
      </c>
      <c r="AI1877" s="81" t="str">
        <f aca="false">IF(AC1875="But Not Over",VLOOKUP(AH1877,'CPI Data'!$A$19:$N$117,14),"")</f>
        <v/>
      </c>
    </row>
    <row r="1878" customFormat="false" ht="12" hidden="false" customHeight="false" outlineLevel="0" collapsed="false">
      <c r="A1878" s="91" t="n">
        <v>0.1</v>
      </c>
      <c r="B1878" s="95" t="n">
        <v>8000</v>
      </c>
      <c r="C1878" s="95" t="n">
        <v>10000</v>
      </c>
      <c r="D1878" s="95"/>
      <c r="H1878" s="102"/>
      <c r="I1878" s="91"/>
      <c r="J1878" s="95"/>
      <c r="K1878" s="95"/>
      <c r="L1878" s="104"/>
      <c r="M1878" s="91"/>
      <c r="N1878" s="95"/>
      <c r="O1878" s="95"/>
      <c r="S1878" s="91" t="n">
        <v>0.1</v>
      </c>
      <c r="T1878" s="79" t="n">
        <f aca="false">B1878*$AI$23/$AI$1876</f>
        <v>130266.09929078</v>
      </c>
      <c r="U1878" s="79" t="n">
        <f aca="false">C1878*$AI$23/$AI$1876</f>
        <v>162832.624113475</v>
      </c>
      <c r="V1878" s="84"/>
      <c r="W1878" s="1"/>
      <c r="Z1878" s="80"/>
      <c r="AA1878" s="91"/>
      <c r="AB1878" s="79"/>
      <c r="AC1878" s="79"/>
      <c r="AD1878" s="105"/>
      <c r="AE1878" s="91"/>
      <c r="AF1878" s="79"/>
      <c r="AG1878" s="79"/>
      <c r="AH1878" s="1" t="str">
        <f aca="false">IF(AC1876="But Not Over",Y1873,"")</f>
        <v/>
      </c>
      <c r="AI1878" s="81" t="str">
        <f aca="false">IF(AC1876="But Not Over",VLOOKUP(AH1878,'CPI Data'!$A$19:$N$117,14),"")</f>
        <v/>
      </c>
    </row>
    <row r="1879" customFormat="false" ht="12" hidden="false" customHeight="false" outlineLevel="0" collapsed="false">
      <c r="A1879" s="91" t="n">
        <v>0.11</v>
      </c>
      <c r="B1879" s="95" t="n">
        <v>10000</v>
      </c>
      <c r="C1879" s="95" t="n">
        <v>12000</v>
      </c>
      <c r="D1879" s="95"/>
      <c r="H1879" s="102"/>
      <c r="I1879" s="91"/>
      <c r="J1879" s="95"/>
      <c r="K1879" s="95"/>
      <c r="L1879" s="104"/>
      <c r="M1879" s="91"/>
      <c r="N1879" s="95"/>
      <c r="O1879" s="95"/>
      <c r="S1879" s="91" t="n">
        <v>0.11</v>
      </c>
      <c r="T1879" s="79" t="n">
        <f aca="false">B1879*$AI$23/$AI$1876</f>
        <v>162832.624113475</v>
      </c>
      <c r="U1879" s="79" t="n">
        <f aca="false">C1879*$AI$23/$AI$1876</f>
        <v>195399.14893617</v>
      </c>
      <c r="V1879" s="84"/>
      <c r="W1879" s="1"/>
      <c r="Z1879" s="80"/>
      <c r="AA1879" s="91"/>
      <c r="AB1879" s="79"/>
      <c r="AC1879" s="79"/>
      <c r="AD1879" s="105"/>
      <c r="AE1879" s="91"/>
      <c r="AF1879" s="79"/>
      <c r="AG1879" s="79"/>
      <c r="AH1879" s="1" t="str">
        <f aca="false">IF(AC1877="But Not Over",Y1874,"")</f>
        <v/>
      </c>
      <c r="AI1879" s="81" t="str">
        <f aca="false">IF(AC1877="But Not Over",VLOOKUP(AH1879,'CPI Data'!$A$19:$N$117,14),"")</f>
        <v/>
      </c>
    </row>
    <row r="1880" customFormat="false" ht="12" hidden="false" customHeight="false" outlineLevel="0" collapsed="false">
      <c r="A1880" s="91" t="n">
        <v>0.12</v>
      </c>
      <c r="B1880" s="95" t="n">
        <v>12000</v>
      </c>
      <c r="C1880" s="95" t="n">
        <v>14000</v>
      </c>
      <c r="D1880" s="95"/>
      <c r="H1880" s="102"/>
      <c r="I1880" s="91"/>
      <c r="J1880" s="95"/>
      <c r="K1880" s="95"/>
      <c r="L1880" s="104"/>
      <c r="M1880" s="91"/>
      <c r="N1880" s="95"/>
      <c r="O1880" s="95"/>
      <c r="S1880" s="91" t="n">
        <v>0.12</v>
      </c>
      <c r="T1880" s="79" t="n">
        <f aca="false">B1880*$AI$23/$AI$1876</f>
        <v>195399.14893617</v>
      </c>
      <c r="U1880" s="79" t="n">
        <f aca="false">C1880*$AI$23/$AI$1876</f>
        <v>227965.673758865</v>
      </c>
      <c r="V1880" s="84"/>
      <c r="W1880" s="1"/>
      <c r="Z1880" s="80"/>
      <c r="AA1880" s="91"/>
      <c r="AB1880" s="79"/>
      <c r="AC1880" s="79"/>
      <c r="AD1880" s="105"/>
      <c r="AE1880" s="91"/>
      <c r="AF1880" s="79"/>
      <c r="AG1880" s="79"/>
      <c r="AH1880" s="1" t="str">
        <f aca="false">IF(AC1878="But Not Over",Y1875,"")</f>
        <v/>
      </c>
      <c r="AI1880" s="81" t="str">
        <f aca="false">IF(AC1878="But Not Over",VLOOKUP(AH1880,'CPI Data'!$A$19:$N$117,14),"")</f>
        <v/>
      </c>
    </row>
    <row r="1881" customFormat="false" ht="12" hidden="false" customHeight="false" outlineLevel="0" collapsed="false">
      <c r="A1881" s="91" t="n">
        <v>0.13</v>
      </c>
      <c r="B1881" s="95" t="n">
        <v>14000</v>
      </c>
      <c r="C1881" s="95" t="n">
        <v>16000</v>
      </c>
      <c r="D1881" s="95"/>
      <c r="H1881" s="102"/>
      <c r="I1881" s="91"/>
      <c r="J1881" s="95"/>
      <c r="K1881" s="95"/>
      <c r="L1881" s="104"/>
      <c r="M1881" s="91"/>
      <c r="N1881" s="95"/>
      <c r="O1881" s="95"/>
      <c r="S1881" s="91" t="n">
        <v>0.13</v>
      </c>
      <c r="T1881" s="79" t="n">
        <f aca="false">B1881*$AI$23/$AI$1876</f>
        <v>227965.673758865</v>
      </c>
      <c r="U1881" s="79" t="n">
        <f aca="false">C1881*$AI$23/$AI$1876</f>
        <v>260532.19858156</v>
      </c>
      <c r="V1881" s="84"/>
      <c r="W1881" s="1"/>
      <c r="Z1881" s="80"/>
      <c r="AA1881" s="91"/>
      <c r="AB1881" s="79"/>
      <c r="AC1881" s="79"/>
      <c r="AD1881" s="105"/>
      <c r="AE1881" s="91"/>
      <c r="AF1881" s="79"/>
      <c r="AG1881" s="79"/>
      <c r="AH1881" s="1" t="str">
        <f aca="false">IF(AC1879="But Not Over",Y1876,"")</f>
        <v/>
      </c>
      <c r="AI1881" s="81" t="str">
        <f aca="false">IF(AC1879="But Not Over",VLOOKUP(AH1881,'CPI Data'!$A$19:$N$117,14),"")</f>
        <v/>
      </c>
    </row>
    <row r="1882" customFormat="false" ht="12" hidden="false" customHeight="false" outlineLevel="0" collapsed="false">
      <c r="A1882" s="91" t="n">
        <v>0.15</v>
      </c>
      <c r="B1882" s="95" t="n">
        <v>16000</v>
      </c>
      <c r="C1882" s="95" t="n">
        <v>18000</v>
      </c>
      <c r="D1882" s="95"/>
      <c r="H1882" s="102"/>
      <c r="I1882" s="91"/>
      <c r="J1882" s="95"/>
      <c r="K1882" s="95"/>
      <c r="L1882" s="104"/>
      <c r="M1882" s="91"/>
      <c r="N1882" s="95"/>
      <c r="O1882" s="95"/>
      <c r="S1882" s="91" t="n">
        <v>0.15</v>
      </c>
      <c r="T1882" s="79" t="n">
        <f aca="false">B1882*$AI$23/$AI$1876</f>
        <v>260532.19858156</v>
      </c>
      <c r="U1882" s="79" t="n">
        <f aca="false">C1882*$AI$23/$AI$1876</f>
        <v>293098.723404255</v>
      </c>
      <c r="V1882" s="84"/>
      <c r="W1882" s="1"/>
      <c r="Z1882" s="80"/>
      <c r="AA1882" s="91"/>
      <c r="AB1882" s="79"/>
      <c r="AC1882" s="79"/>
      <c r="AD1882" s="105"/>
      <c r="AE1882" s="91"/>
      <c r="AF1882" s="79"/>
      <c r="AG1882" s="79"/>
      <c r="AH1882" s="1" t="str">
        <f aca="false">IF(AC1880="But Not Over",Y1877,"")</f>
        <v/>
      </c>
      <c r="AI1882" s="81" t="str">
        <f aca="false">IF(AC1880="But Not Over",VLOOKUP(AH1882,'CPI Data'!$A$19:$N$117,14),"")</f>
        <v/>
      </c>
    </row>
    <row r="1883" customFormat="false" ht="12" hidden="false" customHeight="false" outlineLevel="0" collapsed="false">
      <c r="A1883" s="91" t="n">
        <v>0.17</v>
      </c>
      <c r="B1883" s="95" t="n">
        <v>18000</v>
      </c>
      <c r="C1883" s="95" t="n">
        <v>20000</v>
      </c>
      <c r="D1883" s="95"/>
      <c r="H1883" s="102"/>
      <c r="I1883" s="91"/>
      <c r="J1883" s="95"/>
      <c r="K1883" s="95"/>
      <c r="L1883" s="104"/>
      <c r="M1883" s="91"/>
      <c r="N1883" s="95"/>
      <c r="O1883" s="95"/>
      <c r="S1883" s="91" t="n">
        <v>0.17</v>
      </c>
      <c r="T1883" s="79" t="n">
        <f aca="false">B1883*$AI$23/$AI$1876</f>
        <v>293098.723404255</v>
      </c>
      <c r="U1883" s="79" t="n">
        <f aca="false">C1883*$AI$23/$AI$1876</f>
        <v>325665.24822695</v>
      </c>
      <c r="V1883" s="84"/>
      <c r="W1883" s="1"/>
      <c r="Z1883" s="80"/>
      <c r="AA1883" s="91"/>
      <c r="AB1883" s="79"/>
      <c r="AC1883" s="79"/>
      <c r="AD1883" s="105"/>
      <c r="AE1883" s="91"/>
      <c r="AF1883" s="79"/>
      <c r="AG1883" s="79"/>
      <c r="AH1883" s="1" t="str">
        <f aca="false">IF(AC1881="But Not Over",Y1878,"")</f>
        <v/>
      </c>
      <c r="AI1883" s="81" t="str">
        <f aca="false">IF(AC1881="But Not Over",VLOOKUP(AH1883,'CPI Data'!$A$19:$N$117,14),"")</f>
        <v/>
      </c>
    </row>
    <row r="1884" customFormat="false" ht="12" hidden="false" customHeight="false" outlineLevel="0" collapsed="false">
      <c r="A1884" s="91" t="n">
        <v>0.19</v>
      </c>
      <c r="B1884" s="95" t="n">
        <v>20000</v>
      </c>
      <c r="C1884" s="95" t="n">
        <v>22000</v>
      </c>
      <c r="D1884" s="95"/>
      <c r="H1884" s="102"/>
      <c r="I1884" s="91"/>
      <c r="J1884" s="95"/>
      <c r="K1884" s="95"/>
      <c r="L1884" s="104"/>
      <c r="M1884" s="91"/>
      <c r="N1884" s="95"/>
      <c r="O1884" s="95"/>
      <c r="S1884" s="91" t="n">
        <v>0.19</v>
      </c>
      <c r="T1884" s="79" t="n">
        <f aca="false">B1884*$AI$23/$AI$1876</f>
        <v>325665.24822695</v>
      </c>
      <c r="U1884" s="79" t="n">
        <f aca="false">C1884*$AI$23/$AI$1876</f>
        <v>358231.773049645</v>
      </c>
      <c r="V1884" s="84"/>
      <c r="W1884" s="1"/>
      <c r="Z1884" s="80"/>
      <c r="AA1884" s="91"/>
      <c r="AB1884" s="79"/>
      <c r="AC1884" s="79"/>
      <c r="AD1884" s="105"/>
      <c r="AE1884" s="91"/>
      <c r="AF1884" s="79"/>
      <c r="AG1884" s="79"/>
      <c r="AH1884" s="1" t="str">
        <f aca="false">IF(AC1882="But Not Over",Y1879,"")</f>
        <v/>
      </c>
      <c r="AI1884" s="81" t="str">
        <f aca="false">IF(AC1882="But Not Over",VLOOKUP(AH1884,'CPI Data'!$A$19:$N$117,14),"")</f>
        <v/>
      </c>
    </row>
    <row r="1885" customFormat="false" ht="12" hidden="false" customHeight="false" outlineLevel="0" collapsed="false">
      <c r="A1885" s="91" t="n">
        <v>0.21</v>
      </c>
      <c r="B1885" s="95" t="n">
        <v>22000</v>
      </c>
      <c r="C1885" s="95" t="n">
        <v>26000</v>
      </c>
      <c r="D1885" s="95"/>
      <c r="H1885" s="102"/>
      <c r="I1885" s="91"/>
      <c r="J1885" s="95"/>
      <c r="K1885" s="95"/>
      <c r="L1885" s="104"/>
      <c r="M1885" s="91"/>
      <c r="N1885" s="95"/>
      <c r="O1885" s="95"/>
      <c r="S1885" s="91" t="n">
        <v>0.21</v>
      </c>
      <c r="T1885" s="79" t="n">
        <f aca="false">B1885*$AI$23/$AI$1876</f>
        <v>358231.773049645</v>
      </c>
      <c r="U1885" s="79" t="n">
        <f aca="false">C1885*$AI$23/$AI$1876</f>
        <v>423364.822695036</v>
      </c>
      <c r="V1885" s="84"/>
      <c r="W1885" s="1"/>
      <c r="Z1885" s="80"/>
      <c r="AA1885" s="91"/>
      <c r="AB1885" s="79"/>
      <c r="AC1885" s="79"/>
      <c r="AD1885" s="105"/>
      <c r="AE1885" s="91"/>
      <c r="AF1885" s="79"/>
      <c r="AG1885" s="79"/>
      <c r="AH1885" s="1" t="str">
        <f aca="false">IF(AC1883="But Not Over",Y1880,"")</f>
        <v/>
      </c>
      <c r="AI1885" s="81" t="str">
        <f aca="false">IF(AC1883="But Not Over",VLOOKUP(AH1885,'CPI Data'!$A$19:$N$117,14),"")</f>
        <v/>
      </c>
    </row>
    <row r="1886" customFormat="false" ht="12" hidden="false" customHeight="false" outlineLevel="0" collapsed="false">
      <c r="A1886" s="91" t="n">
        <v>0.23</v>
      </c>
      <c r="B1886" s="95" t="n">
        <v>26000</v>
      </c>
      <c r="C1886" s="92" t="n">
        <v>32000</v>
      </c>
      <c r="D1886" s="95"/>
      <c r="H1886" s="102"/>
      <c r="I1886" s="91"/>
      <c r="J1886" s="95"/>
      <c r="K1886" s="95"/>
      <c r="L1886" s="104"/>
      <c r="M1886" s="91"/>
      <c r="N1886" s="95"/>
      <c r="O1886" s="95"/>
      <c r="S1886" s="91" t="n">
        <v>0.23</v>
      </c>
      <c r="T1886" s="79" t="n">
        <f aca="false">B1886*$AI$23/$AI$1876</f>
        <v>423364.822695036</v>
      </c>
      <c r="U1886" s="79" t="n">
        <f aca="false">C1886*$AI$23/$AI$1876</f>
        <v>521064.397163121</v>
      </c>
      <c r="V1886" s="84"/>
      <c r="W1886" s="1"/>
      <c r="Z1886" s="80"/>
      <c r="AA1886" s="91"/>
      <c r="AB1886" s="79"/>
      <c r="AC1886" s="79"/>
      <c r="AD1886" s="105"/>
      <c r="AE1886" s="91"/>
      <c r="AF1886" s="79"/>
      <c r="AG1886" s="79"/>
      <c r="AH1886" s="1" t="str">
        <f aca="false">IF(AC1884="But Not Over",Y1881,"")</f>
        <v/>
      </c>
      <c r="AI1886" s="81" t="str">
        <f aca="false">IF(AC1884="But Not Over",VLOOKUP(AH1886,'CPI Data'!$A$19:$N$117,14),"")</f>
        <v/>
      </c>
    </row>
    <row r="1887" customFormat="false" ht="12" hidden="false" customHeight="false" outlineLevel="0" collapsed="false">
      <c r="A1887" s="91" t="n">
        <v>0.25</v>
      </c>
      <c r="B1887" s="92" t="n">
        <v>32000</v>
      </c>
      <c r="C1887" s="92" t="n">
        <v>38000</v>
      </c>
      <c r="D1887" s="92"/>
      <c r="H1887" s="102"/>
      <c r="I1887" s="91"/>
      <c r="J1887" s="95"/>
      <c r="K1887" s="92"/>
      <c r="L1887" s="103"/>
      <c r="M1887" s="91"/>
      <c r="N1887" s="95"/>
      <c r="O1887" s="92"/>
      <c r="S1887" s="91" t="n">
        <v>0.25</v>
      </c>
      <c r="T1887" s="79" t="n">
        <f aca="false">B1887*$AI$23/$AI$1876</f>
        <v>521064.397163121</v>
      </c>
      <c r="U1887" s="79" t="n">
        <f aca="false">C1887*$AI$23/$AI$1876</f>
        <v>618763.971631206</v>
      </c>
      <c r="W1887" s="1"/>
      <c r="Z1887" s="80"/>
      <c r="AA1887" s="91"/>
      <c r="AB1887" s="79"/>
      <c r="AD1887" s="98"/>
      <c r="AE1887" s="91"/>
      <c r="AF1887" s="79"/>
      <c r="AH1887" s="1" t="str">
        <f aca="false">IF(AC1885="But Not Over",Y1882,"")</f>
        <v/>
      </c>
      <c r="AI1887" s="81" t="str">
        <f aca="false">IF(AC1885="But Not Over",VLOOKUP(AH1887,'CPI Data'!$A$19:$N$117,14),"")</f>
        <v/>
      </c>
    </row>
    <row r="1888" customFormat="false" ht="12" hidden="false" customHeight="false" outlineLevel="0" collapsed="false">
      <c r="A1888" s="91" t="n">
        <v>0.28</v>
      </c>
      <c r="B1888" s="92" t="n">
        <v>38000</v>
      </c>
      <c r="C1888" s="92" t="n">
        <v>44000</v>
      </c>
      <c r="D1888" s="92"/>
      <c r="H1888" s="102"/>
      <c r="I1888" s="91"/>
      <c r="J1888" s="92"/>
      <c r="K1888" s="92"/>
      <c r="L1888" s="103"/>
      <c r="M1888" s="91"/>
      <c r="N1888" s="92"/>
      <c r="O1888" s="92"/>
      <c r="S1888" s="91" t="n">
        <v>0.28</v>
      </c>
      <c r="T1888" s="79" t="n">
        <f aca="false">B1888*$AI$23/$AI$1876</f>
        <v>618763.971631206</v>
      </c>
      <c r="U1888" s="79" t="n">
        <f aca="false">C1888*$AI$23/$AI$1876</f>
        <v>716463.546099291</v>
      </c>
      <c r="W1888" s="1"/>
      <c r="Z1888" s="80"/>
      <c r="AA1888" s="91"/>
      <c r="AD1888" s="98"/>
      <c r="AE1888" s="91"/>
      <c r="AH1888" s="1" t="str">
        <f aca="false">IF(AC1886="But Not Over",Y1883,"")</f>
        <v/>
      </c>
      <c r="AI1888" s="81" t="str">
        <f aca="false">IF(AC1886="But Not Over",VLOOKUP(AH1888,'CPI Data'!$A$19:$N$117,14),"")</f>
        <v/>
      </c>
    </row>
    <row r="1889" customFormat="false" ht="12" hidden="false" customHeight="false" outlineLevel="0" collapsed="false">
      <c r="A1889" s="91" t="n">
        <v>0.31</v>
      </c>
      <c r="B1889" s="92" t="n">
        <v>44000</v>
      </c>
      <c r="C1889" s="92" t="n">
        <v>50000</v>
      </c>
      <c r="D1889" s="92"/>
      <c r="H1889" s="102"/>
      <c r="I1889" s="91"/>
      <c r="J1889" s="92"/>
      <c r="K1889" s="92"/>
      <c r="L1889" s="103"/>
      <c r="M1889" s="91"/>
      <c r="N1889" s="92"/>
      <c r="O1889" s="92"/>
      <c r="S1889" s="91" t="n">
        <v>0.31</v>
      </c>
      <c r="T1889" s="79" t="n">
        <f aca="false">B1889*$AI$23/$AI$1876</f>
        <v>716463.546099291</v>
      </c>
      <c r="U1889" s="79" t="n">
        <f aca="false">C1889*$AI$23/$AI$1876</f>
        <v>814163.120567376</v>
      </c>
      <c r="W1889" s="1"/>
      <c r="Z1889" s="80"/>
      <c r="AA1889" s="91"/>
      <c r="AD1889" s="98"/>
      <c r="AE1889" s="91"/>
      <c r="AH1889" s="1" t="str">
        <f aca="false">IF(AC1887="But Not Over",Y1884,"")</f>
        <v/>
      </c>
      <c r="AI1889" s="81" t="str">
        <f aca="false">IF(AC1887="But Not Over",VLOOKUP(AH1889,'CPI Data'!$A$19:$N$117,14),"")</f>
        <v/>
      </c>
    </row>
    <row r="1890" customFormat="false" ht="12" hidden="false" customHeight="false" outlineLevel="0" collapsed="false">
      <c r="A1890" s="91" t="n">
        <v>0.35</v>
      </c>
      <c r="B1890" s="92" t="n">
        <v>50000</v>
      </c>
      <c r="C1890" s="92" t="n">
        <v>56000</v>
      </c>
      <c r="D1890" s="95"/>
      <c r="H1890" s="102"/>
      <c r="I1890" s="91"/>
      <c r="J1890" s="92"/>
      <c r="K1890" s="92"/>
      <c r="L1890" s="104"/>
      <c r="M1890" s="91"/>
      <c r="N1890" s="92"/>
      <c r="O1890" s="92"/>
      <c r="S1890" s="91" t="n">
        <v>0.35</v>
      </c>
      <c r="T1890" s="79" t="n">
        <f aca="false">B1890*$AI$23/$AI$1876</f>
        <v>814163.120567376</v>
      </c>
      <c r="U1890" s="79" t="n">
        <f aca="false">C1890*$AI$23/$AI$1876</f>
        <v>911862.695035461</v>
      </c>
      <c r="V1890" s="84"/>
      <c r="W1890" s="1"/>
      <c r="Z1890" s="80"/>
      <c r="AA1890" s="91"/>
      <c r="AD1890" s="105"/>
      <c r="AE1890" s="91"/>
      <c r="AH1890" s="1" t="str">
        <f aca="false">IF(AC1888="But Not Over",Y1885,"")</f>
        <v/>
      </c>
      <c r="AI1890" s="81" t="str">
        <f aca="false">IF(AC1888="But Not Over",VLOOKUP(AH1890,'CPI Data'!$A$19:$N$117,14),"")</f>
        <v/>
      </c>
    </row>
    <row r="1891" customFormat="false" ht="12" hidden="false" customHeight="false" outlineLevel="0" collapsed="false">
      <c r="A1891" s="91" t="n">
        <v>0.39</v>
      </c>
      <c r="B1891" s="92" t="n">
        <v>56000</v>
      </c>
      <c r="C1891" s="92" t="n">
        <v>62000</v>
      </c>
      <c r="H1891" s="64"/>
      <c r="I1891" s="91"/>
      <c r="J1891" s="92"/>
      <c r="K1891" s="92"/>
      <c r="L1891" s="97"/>
      <c r="M1891" s="91"/>
      <c r="N1891" s="92"/>
      <c r="O1891" s="92"/>
      <c r="S1891" s="91" t="n">
        <v>0.39</v>
      </c>
      <c r="T1891" s="79" t="n">
        <f aca="false">B1891*$AI$23/$AI$1876</f>
        <v>911862.695035461</v>
      </c>
      <c r="U1891" s="125" t="n">
        <f aca="false">C1891*$AI$23/$AI$1876</f>
        <v>1009562.26950355</v>
      </c>
      <c r="W1891" s="1"/>
      <c r="Z1891" s="80"/>
      <c r="AA1891" s="91"/>
      <c r="AD1891" s="98"/>
      <c r="AE1891" s="91"/>
      <c r="AH1891" s="1" t="str">
        <f aca="false">IF(AC1889="But Not Over",Y1886,"")</f>
        <v/>
      </c>
      <c r="AI1891" s="81" t="str">
        <f aca="false">IF(AC1889="But Not Over",VLOOKUP(AH1891,'CPI Data'!$A$19:$N$117,14),"")</f>
        <v/>
      </c>
    </row>
    <row r="1892" customFormat="false" ht="12" hidden="false" customHeight="false" outlineLevel="0" collapsed="false">
      <c r="A1892" s="91" t="n">
        <v>0.43</v>
      </c>
      <c r="B1892" s="92" t="n">
        <v>62000</v>
      </c>
      <c r="C1892" s="92" t="n">
        <v>68000</v>
      </c>
      <c r="H1892" s="64"/>
      <c r="I1892" s="91"/>
      <c r="J1892" s="92"/>
      <c r="K1892" s="92"/>
      <c r="L1892" s="97"/>
      <c r="M1892" s="91"/>
      <c r="N1892" s="92"/>
      <c r="O1892" s="92"/>
      <c r="S1892" s="91" t="n">
        <v>0.43</v>
      </c>
      <c r="T1892" s="79" t="n">
        <f aca="false">B1892*$AI$23/$AI$1876</f>
        <v>1009562.26950355</v>
      </c>
      <c r="U1892" s="125" t="n">
        <f aca="false">C1892*$AI$23/$AI$1876</f>
        <v>1107261.84397163</v>
      </c>
      <c r="W1892" s="1"/>
      <c r="Z1892" s="80"/>
      <c r="AA1892" s="91"/>
      <c r="AD1892" s="98"/>
      <c r="AE1892" s="91"/>
      <c r="AH1892" s="1" t="str">
        <f aca="false">IF(AC1890="But Not Over",Y1887,"")</f>
        <v/>
      </c>
      <c r="AI1892" s="81" t="str">
        <f aca="false">IF(AC1890="But Not Over",VLOOKUP(AH1892,'CPI Data'!$A$19:$N$117,14),"")</f>
        <v/>
      </c>
    </row>
    <row r="1893" customFormat="false" ht="12" hidden="false" customHeight="false" outlineLevel="0" collapsed="false">
      <c r="A1893" s="91" t="n">
        <v>0.47</v>
      </c>
      <c r="B1893" s="92" t="n">
        <v>68000</v>
      </c>
      <c r="C1893" s="92" t="n">
        <v>74000</v>
      </c>
      <c r="H1893" s="64"/>
      <c r="I1893" s="91"/>
      <c r="J1893" s="92"/>
      <c r="K1893" s="92"/>
      <c r="L1893" s="97"/>
      <c r="M1893" s="91"/>
      <c r="N1893" s="92"/>
      <c r="O1893" s="92"/>
      <c r="S1893" s="91" t="n">
        <v>0.47</v>
      </c>
      <c r="T1893" s="79" t="n">
        <f aca="false">B1893*$AI$23/$AI$1876</f>
        <v>1107261.84397163</v>
      </c>
      <c r="U1893" s="125" t="n">
        <f aca="false">C1893*$AI$23/$AI$1876</f>
        <v>1204961.41843972</v>
      </c>
      <c r="W1893" s="1"/>
      <c r="Z1893" s="80"/>
      <c r="AA1893" s="91"/>
      <c r="AD1893" s="98"/>
      <c r="AE1893" s="91"/>
      <c r="AH1893" s="1" t="str">
        <f aca="false">IF(AC1891="But Not Over",Y1888,"")</f>
        <v/>
      </c>
      <c r="AI1893" s="81" t="str">
        <f aca="false">IF(AC1891="But Not Over",VLOOKUP(AH1893,'CPI Data'!$A$19:$N$117,14),"")</f>
        <v/>
      </c>
    </row>
    <row r="1894" customFormat="false" ht="12" hidden="false" customHeight="false" outlineLevel="0" collapsed="false">
      <c r="A1894" s="91" t="n">
        <v>0.51</v>
      </c>
      <c r="B1894" s="92" t="n">
        <v>74000</v>
      </c>
      <c r="C1894" s="92" t="n">
        <v>80000</v>
      </c>
      <c r="H1894" s="64"/>
      <c r="I1894" s="91"/>
      <c r="J1894" s="92"/>
      <c r="K1894" s="92"/>
      <c r="L1894" s="97"/>
      <c r="M1894" s="91"/>
      <c r="N1894" s="92"/>
      <c r="O1894" s="92"/>
      <c r="S1894" s="91" t="n">
        <v>0.51</v>
      </c>
      <c r="T1894" s="79" t="n">
        <f aca="false">B1894*$AI$23/$AI$1876</f>
        <v>1204961.41843972</v>
      </c>
      <c r="U1894" s="125" t="n">
        <f aca="false">C1894*$AI$23/$AI$1876</f>
        <v>1302660.9929078</v>
      </c>
      <c r="W1894" s="1"/>
      <c r="Z1894" s="80"/>
      <c r="AA1894" s="91"/>
      <c r="AD1894" s="98"/>
      <c r="AE1894" s="91"/>
      <c r="AH1894" s="1" t="str">
        <f aca="false">IF(AC1892="But Not Over",Y1889,"")</f>
        <v/>
      </c>
      <c r="AI1894" s="81" t="str">
        <f aca="false">IF(AC1892="But Not Over",VLOOKUP(AH1894,'CPI Data'!$A$19:$N$117,14),"")</f>
        <v/>
      </c>
    </row>
    <row r="1895" customFormat="false" ht="12" hidden="false" customHeight="false" outlineLevel="0" collapsed="false">
      <c r="A1895" s="91" t="n">
        <v>0.55</v>
      </c>
      <c r="B1895" s="92" t="n">
        <v>80000</v>
      </c>
      <c r="C1895" s="92" t="n">
        <v>90000</v>
      </c>
      <c r="H1895" s="64"/>
      <c r="I1895" s="91"/>
      <c r="J1895" s="92"/>
      <c r="K1895" s="92"/>
      <c r="L1895" s="97"/>
      <c r="M1895" s="91"/>
      <c r="N1895" s="92"/>
      <c r="O1895" s="92"/>
      <c r="S1895" s="91" t="n">
        <v>0.55</v>
      </c>
      <c r="T1895" s="79" t="n">
        <f aca="false">B1895*$AI$23/$AI$1876</f>
        <v>1302660.9929078</v>
      </c>
      <c r="U1895" s="125" t="n">
        <f aca="false">C1895*$AI$23/$AI$1876</f>
        <v>1465493.61702128</v>
      </c>
      <c r="W1895" s="1"/>
      <c r="Z1895" s="80"/>
      <c r="AA1895" s="91"/>
      <c r="AD1895" s="98"/>
      <c r="AE1895" s="91"/>
      <c r="AH1895" s="1" t="str">
        <f aca="false">IF(AC1893="But Not Over",Y1890,"")</f>
        <v/>
      </c>
      <c r="AI1895" s="81" t="str">
        <f aca="false">IF(AC1893="But Not Over",VLOOKUP(AH1895,'CPI Data'!$A$19:$N$117,14),"")</f>
        <v/>
      </c>
    </row>
    <row r="1896" customFormat="false" ht="12" hidden="false" customHeight="false" outlineLevel="0" collapsed="false">
      <c r="A1896" s="91" t="n">
        <v>0.59</v>
      </c>
      <c r="B1896" s="92" t="n">
        <v>90000</v>
      </c>
      <c r="C1896" s="92" t="n">
        <v>100000</v>
      </c>
      <c r="H1896" s="64"/>
      <c r="I1896" s="91"/>
      <c r="J1896" s="92"/>
      <c r="K1896" s="92"/>
      <c r="L1896" s="97"/>
      <c r="M1896" s="91"/>
      <c r="N1896" s="92"/>
      <c r="O1896" s="92"/>
      <c r="S1896" s="91" t="n">
        <v>0.59</v>
      </c>
      <c r="T1896" s="79" t="n">
        <f aca="false">B1896*$AI$23/$AI$1876</f>
        <v>1465493.61702128</v>
      </c>
      <c r="U1896" s="125" t="n">
        <f aca="false">C1896*$AI$23/$AI$1876</f>
        <v>1628326.24113475</v>
      </c>
      <c r="W1896" s="1"/>
      <c r="Z1896" s="80"/>
      <c r="AA1896" s="91"/>
      <c r="AD1896" s="98"/>
      <c r="AE1896" s="91"/>
      <c r="AH1896" s="1" t="str">
        <f aca="false">IF(AC1894="But Not Over",Y1891,"")</f>
        <v/>
      </c>
      <c r="AI1896" s="81" t="str">
        <f aca="false">IF(AC1894="But Not Over",VLOOKUP(AH1896,'CPI Data'!$A$19:$N$117,14),"")</f>
        <v/>
      </c>
    </row>
    <row r="1897" customFormat="false" ht="12" hidden="false" customHeight="false" outlineLevel="0" collapsed="false">
      <c r="A1897" s="91" t="n">
        <v>0.62</v>
      </c>
      <c r="B1897" s="92" t="n">
        <v>100000</v>
      </c>
      <c r="C1897" s="92" t="n">
        <v>150000</v>
      </c>
      <c r="H1897" s="64"/>
      <c r="I1897" s="91"/>
      <c r="J1897" s="92"/>
      <c r="K1897" s="92"/>
      <c r="L1897" s="97"/>
      <c r="M1897" s="91"/>
      <c r="N1897" s="92"/>
      <c r="O1897" s="92"/>
      <c r="S1897" s="91" t="n">
        <v>0.62</v>
      </c>
      <c r="T1897" s="79" t="n">
        <f aca="false">B1897*$AI$23/$AI$1876</f>
        <v>1628326.24113475</v>
      </c>
      <c r="U1897" s="125" t="n">
        <f aca="false">C1897*$AI$23/$AI$1876</f>
        <v>2442489.36170213</v>
      </c>
      <c r="W1897" s="1"/>
      <c r="Z1897" s="80"/>
      <c r="AA1897" s="91"/>
      <c r="AD1897" s="98"/>
      <c r="AE1897" s="91"/>
      <c r="AH1897" s="1" t="str">
        <f aca="false">IF(AC1895="But Not Over",Y1892,"")</f>
        <v/>
      </c>
      <c r="AI1897" s="81" t="str">
        <f aca="false">IF(AC1895="But Not Over",VLOOKUP(AH1897,'CPI Data'!$A$19:$N$117,14),"")</f>
        <v/>
      </c>
    </row>
    <row r="1898" customFormat="false" ht="12" hidden="false" customHeight="false" outlineLevel="0" collapsed="false">
      <c r="A1898" s="91" t="n">
        <v>0.64</v>
      </c>
      <c r="B1898" s="92" t="n">
        <v>150000</v>
      </c>
      <c r="C1898" s="92" t="n">
        <v>200000</v>
      </c>
      <c r="H1898" s="64"/>
      <c r="I1898" s="91"/>
      <c r="J1898" s="92"/>
      <c r="K1898" s="92"/>
      <c r="L1898" s="97"/>
      <c r="M1898" s="91"/>
      <c r="N1898" s="92"/>
      <c r="O1898" s="92"/>
      <c r="S1898" s="91" t="n">
        <v>0.64</v>
      </c>
      <c r="T1898" s="79" t="n">
        <f aca="false">B1898*$AI$23/$AI$1876</f>
        <v>2442489.36170213</v>
      </c>
      <c r="U1898" s="125" t="n">
        <f aca="false">C1898*$AI$23/$AI$1876</f>
        <v>3256652.4822695</v>
      </c>
      <c r="W1898" s="1"/>
      <c r="Z1898" s="80"/>
      <c r="AA1898" s="91"/>
      <c r="AD1898" s="98"/>
      <c r="AE1898" s="91"/>
      <c r="AH1898" s="1" t="str">
        <f aca="false">IF(AC1896="But Not Over",Y1893,"")</f>
        <v/>
      </c>
      <c r="AI1898" s="81" t="str">
        <f aca="false">IF(AC1896="But Not Over",VLOOKUP(AH1898,'CPI Data'!$A$19:$N$117,14),"")</f>
        <v/>
      </c>
    </row>
    <row r="1899" customFormat="false" ht="12" hidden="false" customHeight="false" outlineLevel="0" collapsed="false">
      <c r="A1899" s="91" t="n">
        <v>0.66</v>
      </c>
      <c r="B1899" s="92" t="n">
        <v>200000</v>
      </c>
      <c r="C1899" s="92" t="n">
        <v>250000</v>
      </c>
      <c r="H1899" s="64"/>
      <c r="I1899" s="64"/>
      <c r="L1899" s="97"/>
      <c r="M1899" s="64"/>
      <c r="S1899" s="91" t="n">
        <v>0.66</v>
      </c>
      <c r="T1899" s="79" t="n">
        <f aca="false">B1899*$AI$23/$AI$1876</f>
        <v>3256652.4822695</v>
      </c>
      <c r="U1899" s="125" t="n">
        <f aca="false">C1899*$AI$23/$AI$1876</f>
        <v>4070815.60283688</v>
      </c>
      <c r="W1899" s="1"/>
      <c r="Z1899" s="80"/>
      <c r="AA1899" s="64"/>
      <c r="AD1899" s="98"/>
      <c r="AE1899" s="64"/>
      <c r="AH1899" s="1" t="str">
        <f aca="false">IF(AC1897="But Not Over",Y1894,"")</f>
        <v/>
      </c>
      <c r="AI1899" s="81" t="str">
        <f aca="false">IF(AC1897="But Not Over",VLOOKUP(AH1899,'CPI Data'!$A$19:$N$117,14),"")</f>
        <v/>
      </c>
    </row>
    <row r="1900" customFormat="false" ht="12" hidden="false" customHeight="false" outlineLevel="0" collapsed="false">
      <c r="A1900" s="91" t="n">
        <v>0.68</v>
      </c>
      <c r="B1900" s="92" t="n">
        <v>250000</v>
      </c>
      <c r="C1900" s="92" t="n">
        <v>300000</v>
      </c>
      <c r="H1900" s="64"/>
      <c r="I1900" s="64"/>
      <c r="L1900" s="97"/>
      <c r="M1900" s="64"/>
      <c r="S1900" s="91" t="n">
        <v>0.68</v>
      </c>
      <c r="T1900" s="79" t="n">
        <f aca="false">B1900*$AI$23/$AI$1876</f>
        <v>4070815.60283688</v>
      </c>
      <c r="U1900" s="125" t="n">
        <f aca="false">C1900*$AI$23/$AI$1876</f>
        <v>4884978.72340426</v>
      </c>
      <c r="W1900" s="1"/>
      <c r="Z1900" s="80"/>
      <c r="AA1900" s="64"/>
      <c r="AD1900" s="98"/>
      <c r="AE1900" s="64"/>
      <c r="AH1900" s="1" t="str">
        <f aca="false">IF(AC1898="But Not Over",Y1895,"")</f>
        <v/>
      </c>
      <c r="AI1900" s="81" t="str">
        <f aca="false">IF(AC1898="But Not Over",VLOOKUP(AH1900,'CPI Data'!$A$19:$N$117,14),"")</f>
        <v/>
      </c>
    </row>
    <row r="1901" customFormat="false" ht="12" hidden="false" customHeight="false" outlineLevel="0" collapsed="false">
      <c r="A1901" s="91" t="n">
        <v>0.7</v>
      </c>
      <c r="B1901" s="92" t="n">
        <v>300000</v>
      </c>
      <c r="C1901" s="92" t="n">
        <v>400000</v>
      </c>
      <c r="H1901" s="64"/>
      <c r="I1901" s="64"/>
      <c r="L1901" s="97"/>
      <c r="M1901" s="64"/>
      <c r="S1901" s="91" t="n">
        <v>0.7</v>
      </c>
      <c r="T1901" s="79" t="n">
        <f aca="false">B1901*$AI$23/$AI$1876</f>
        <v>4884978.72340426</v>
      </c>
      <c r="U1901" s="125" t="n">
        <f aca="false">C1901*$AI$23/$AI$1876</f>
        <v>6513304.96453901</v>
      </c>
      <c r="W1901" s="1"/>
      <c r="Z1901" s="80"/>
      <c r="AA1901" s="64"/>
      <c r="AD1901" s="98"/>
      <c r="AE1901" s="64"/>
      <c r="AH1901" s="1" t="str">
        <f aca="false">IF(AC1899="But Not Over",Y1896,"")</f>
        <v/>
      </c>
      <c r="AI1901" s="81" t="str">
        <f aca="false">IF(AC1899="But Not Over",VLOOKUP(AH1901,'CPI Data'!$A$19:$N$117,14),"")</f>
        <v/>
      </c>
    </row>
    <row r="1902" customFormat="false" ht="12" hidden="false" customHeight="false" outlineLevel="0" collapsed="false">
      <c r="A1902" s="91" t="n">
        <v>0.72</v>
      </c>
      <c r="B1902" s="92" t="n">
        <v>400000</v>
      </c>
      <c r="C1902" s="92" t="n">
        <v>500000</v>
      </c>
      <c r="H1902" s="64"/>
      <c r="I1902" s="64"/>
      <c r="L1902" s="97"/>
      <c r="M1902" s="64"/>
      <c r="S1902" s="91" t="n">
        <v>0.72</v>
      </c>
      <c r="T1902" s="79" t="n">
        <f aca="false">B1902*$AI$23/$AI$1876</f>
        <v>6513304.96453901</v>
      </c>
      <c r="U1902" s="125" t="n">
        <f aca="false">C1902*$AI$23/$AI$1876</f>
        <v>8141631.20567376</v>
      </c>
      <c r="W1902" s="1"/>
      <c r="Z1902" s="80"/>
      <c r="AA1902" s="64"/>
      <c r="AD1902" s="98"/>
      <c r="AE1902" s="64"/>
      <c r="AH1902" s="1" t="str">
        <f aca="false">IF(AC1900="But Not Over",Y1897,"")</f>
        <v/>
      </c>
      <c r="AI1902" s="81" t="str">
        <f aca="false">IF(AC1900="But Not Over",VLOOKUP(AH1902,'CPI Data'!$A$19:$N$117,14),"")</f>
        <v/>
      </c>
    </row>
    <row r="1903" customFormat="false" ht="12" hidden="false" customHeight="false" outlineLevel="0" collapsed="false">
      <c r="A1903" s="91" t="n">
        <v>0.74</v>
      </c>
      <c r="B1903" s="92" t="n">
        <v>500000</v>
      </c>
      <c r="C1903" s="92" t="n">
        <v>750000</v>
      </c>
      <c r="H1903" s="64"/>
      <c r="I1903" s="64"/>
      <c r="L1903" s="97"/>
      <c r="M1903" s="64"/>
      <c r="S1903" s="91" t="n">
        <v>0.74</v>
      </c>
      <c r="T1903" s="79" t="n">
        <f aca="false">B1903*$AI$23/$AI$1876</f>
        <v>8141631.20567376</v>
      </c>
      <c r="U1903" s="125" t="n">
        <f aca="false">C1903*$AI$23/$AI$1876</f>
        <v>12212446.8085106</v>
      </c>
      <c r="W1903" s="1"/>
      <c r="Z1903" s="80"/>
      <c r="AA1903" s="64"/>
      <c r="AD1903" s="98"/>
      <c r="AE1903" s="64"/>
      <c r="AH1903" s="1" t="str">
        <f aca="false">IF(AC1901="But Not Over",Y1898,"")</f>
        <v/>
      </c>
      <c r="AI1903" s="81" t="str">
        <f aca="false">IF(AC1901="But Not Over",VLOOKUP(AH1903,'CPI Data'!$A$19:$N$117,14),"")</f>
        <v/>
      </c>
    </row>
    <row r="1904" customFormat="false" ht="12" hidden="false" customHeight="false" outlineLevel="0" collapsed="false">
      <c r="A1904" s="91" t="n">
        <v>0.76</v>
      </c>
      <c r="B1904" s="92" t="n">
        <v>750000</v>
      </c>
      <c r="C1904" s="92" t="n">
        <v>1000000</v>
      </c>
      <c r="H1904" s="64"/>
      <c r="I1904" s="64"/>
      <c r="L1904" s="97"/>
      <c r="M1904" s="64"/>
      <c r="S1904" s="91" t="n">
        <v>0.76</v>
      </c>
      <c r="T1904" s="125" t="n">
        <f aca="false">B1904*$AI$23/$AI$1876</f>
        <v>12212446.8085106</v>
      </c>
      <c r="U1904" s="125" t="n">
        <f aca="false">C1904*$AI$23/$AI$1876</f>
        <v>16283262.4113475</v>
      </c>
      <c r="W1904" s="1"/>
      <c r="Z1904" s="80"/>
      <c r="AA1904" s="64"/>
      <c r="AD1904" s="98"/>
      <c r="AE1904" s="64"/>
      <c r="AH1904" s="1" t="str">
        <f aca="false">IF(AC1902="But Not Over",Y1899,"")</f>
        <v/>
      </c>
      <c r="AI1904" s="81" t="str">
        <f aca="false">IF(AC1902="But Not Over",VLOOKUP(AH1904,'CPI Data'!$A$19:$N$117,14),"")</f>
        <v/>
      </c>
    </row>
    <row r="1905" customFormat="false" ht="12" hidden="false" customHeight="false" outlineLevel="0" collapsed="false">
      <c r="A1905" s="91" t="n">
        <v>0.77</v>
      </c>
      <c r="B1905" s="92" t="n">
        <v>1000000</v>
      </c>
      <c r="C1905" s="92" t="n">
        <v>2000000</v>
      </c>
      <c r="H1905" s="64"/>
      <c r="I1905" s="64"/>
      <c r="L1905" s="97"/>
      <c r="M1905" s="64"/>
      <c r="S1905" s="91" t="n">
        <v>0.77</v>
      </c>
      <c r="T1905" s="125" t="n">
        <f aca="false">B1905*$AI$23/$AI$1876</f>
        <v>16283262.4113475</v>
      </c>
      <c r="U1905" s="125" t="n">
        <f aca="false">C1905*$AI$23/$AI$1876</f>
        <v>32566524.822695</v>
      </c>
      <c r="W1905" s="1"/>
      <c r="Z1905" s="80"/>
      <c r="AA1905" s="64"/>
      <c r="AD1905" s="98"/>
      <c r="AE1905" s="64"/>
      <c r="AH1905" s="1" t="str">
        <f aca="false">IF(AC1903="But Not Over",Y1900,"")</f>
        <v/>
      </c>
      <c r="AI1905" s="81" t="str">
        <f aca="false">IF(AC1903="But Not Over",VLOOKUP(AH1905,'CPI Data'!$A$19:$N$117,14),"")</f>
        <v/>
      </c>
    </row>
    <row r="1906" customFormat="false" ht="12" hidden="false" customHeight="false" outlineLevel="0" collapsed="false">
      <c r="A1906" s="91" t="n">
        <v>0.78</v>
      </c>
      <c r="B1906" s="92" t="n">
        <v>2000000</v>
      </c>
      <c r="C1906" s="92" t="n">
        <v>5000000</v>
      </c>
      <c r="H1906" s="64"/>
      <c r="I1906" s="64"/>
      <c r="L1906" s="97"/>
      <c r="M1906" s="64"/>
      <c r="S1906" s="91" t="n">
        <v>0.78</v>
      </c>
      <c r="T1906" s="125" t="n">
        <f aca="false">B1906*$AI$23/$AI$1876</f>
        <v>32566524.822695</v>
      </c>
      <c r="U1906" s="125" t="n">
        <f aca="false">C1906*$AI$23/$AI$1876</f>
        <v>81416312.0567376</v>
      </c>
      <c r="W1906" s="1"/>
      <c r="Z1906" s="80"/>
      <c r="AA1906" s="64"/>
      <c r="AD1906" s="98"/>
      <c r="AE1906" s="64"/>
      <c r="AH1906" s="1" t="str">
        <f aca="false">IF(AC1904="But Not Over",Y1901,"")</f>
        <v/>
      </c>
      <c r="AI1906" s="81" t="str">
        <f aca="false">IF(AC1904="But Not Over",VLOOKUP(AH1906,'CPI Data'!$A$19:$N$117,14),"")</f>
        <v/>
      </c>
    </row>
    <row r="1907" customFormat="false" ht="12" hidden="false" customHeight="false" outlineLevel="0" collapsed="false">
      <c r="A1907" s="91" t="n">
        <v>0.79</v>
      </c>
      <c r="B1907" s="92" t="n">
        <v>5000000</v>
      </c>
      <c r="C1907" s="95" t="s">
        <v>18</v>
      </c>
      <c r="H1907" s="64"/>
      <c r="I1907" s="64"/>
      <c r="L1907" s="97"/>
      <c r="M1907" s="64"/>
      <c r="S1907" s="91" t="n">
        <v>0.79</v>
      </c>
      <c r="T1907" s="125" t="n">
        <f aca="false">B1907*$AI$23/$AI$1876</f>
        <v>81416312.0567376</v>
      </c>
      <c r="U1907" s="79" t="s">
        <v>18</v>
      </c>
      <c r="W1907" s="1"/>
      <c r="Z1907" s="80"/>
      <c r="AA1907" s="64"/>
      <c r="AD1907" s="98"/>
      <c r="AE1907" s="64"/>
      <c r="AH1907" s="1" t="str">
        <f aca="false">IF(AC1905="But Not Over",Y1902,"")</f>
        <v/>
      </c>
      <c r="AI1907" s="81" t="str">
        <f aca="false">IF(AC1905="But Not Over",VLOOKUP(AH1907,'CPI Data'!$A$19:$N$117,14),"")</f>
        <v/>
      </c>
    </row>
    <row r="1908" customFormat="false" ht="12" hidden="false" customHeight="false" outlineLevel="0" collapsed="false">
      <c r="A1908" s="130" t="s">
        <v>66</v>
      </c>
      <c r="H1908" s="64"/>
      <c r="I1908" s="64"/>
      <c r="L1908" s="97"/>
      <c r="M1908" s="64"/>
      <c r="S1908" s="130" t="s">
        <v>66</v>
      </c>
      <c r="W1908" s="1"/>
      <c r="Z1908" s="80"/>
      <c r="AA1908" s="64"/>
      <c r="AD1908" s="98"/>
      <c r="AE1908" s="64"/>
      <c r="AH1908" s="1" t="str">
        <f aca="false">IF(AC1906="But Not Over",Y1903,"")</f>
        <v/>
      </c>
      <c r="AI1908" s="81" t="str">
        <f aca="false">IF(AC1906="But Not Over",VLOOKUP(AH1908,'CPI Data'!$A$19:$N$117,14),"")</f>
        <v/>
      </c>
    </row>
    <row r="1909" customFormat="false" ht="12" hidden="false" customHeight="false" outlineLevel="0" collapsed="false">
      <c r="A1909" s="64"/>
      <c r="E1909" s="131"/>
      <c r="H1909" s="64"/>
      <c r="I1909" s="64"/>
      <c r="L1909" s="97"/>
      <c r="M1909" s="64"/>
      <c r="S1909" s="64"/>
      <c r="W1909" s="131"/>
      <c r="Z1909" s="80"/>
      <c r="AA1909" s="64"/>
      <c r="AD1909" s="98"/>
      <c r="AE1909" s="64"/>
      <c r="AH1909" s="1" t="str">
        <f aca="false">IF(AC1907="But Not Over",Y1904,"")</f>
        <v/>
      </c>
      <c r="AI1909" s="81" t="str">
        <f aca="false">IF(AC1907="But Not Over",VLOOKUP(AH1909,'CPI Data'!$A$19:$N$117,14),"")</f>
        <v/>
      </c>
    </row>
    <row r="1910" customFormat="false" ht="12.75" hidden="false" customHeight="false" outlineLevel="0" collapsed="false">
      <c r="A1910" s="64"/>
      <c r="B1910" s="74"/>
      <c r="C1910" s="43" t="s">
        <v>7</v>
      </c>
      <c r="E1910" s="64"/>
      <c r="F1910" s="74"/>
      <c r="G1910" s="75" t="n">
        <v>1937</v>
      </c>
      <c r="H1910" s="75"/>
      <c r="I1910" s="75"/>
      <c r="J1910" s="74"/>
      <c r="L1910" s="97"/>
      <c r="M1910" s="64"/>
      <c r="N1910" s="74"/>
      <c r="S1910" s="64"/>
      <c r="T1910" s="77"/>
      <c r="U1910" s="69" t="s">
        <v>21</v>
      </c>
      <c r="W1910" s="64"/>
      <c r="X1910" s="77"/>
      <c r="Y1910" s="75" t="n">
        <v>1937</v>
      </c>
      <c r="Z1910" s="75"/>
      <c r="AA1910" s="75"/>
      <c r="AB1910" s="46" t="str">
        <f aca="false">CONCATENATE("CPI: ",AI1915)</f>
        <v>CPI: 14.4</v>
      </c>
      <c r="AD1910" s="98"/>
      <c r="AE1910" s="64"/>
      <c r="AF1910" s="77"/>
      <c r="AH1910" s="1" t="str">
        <f aca="false">IF(AC1908="But Not Over",Y1905,"")</f>
        <v/>
      </c>
      <c r="AI1910" s="81" t="str">
        <f aca="false">IF(AC1908="But Not Over",VLOOKUP(AH1910,'CPI Data'!$A$19:$N$117,14),"")</f>
        <v/>
      </c>
    </row>
    <row r="1911" customFormat="false" ht="12" hidden="false" customHeight="false" outlineLevel="0" collapsed="false">
      <c r="A1911" s="49"/>
      <c r="B1911" s="49" t="s">
        <v>8</v>
      </c>
      <c r="C1911" s="50"/>
      <c r="D1911" s="50"/>
      <c r="E1911" s="49"/>
      <c r="F1911" s="49" t="s">
        <v>9</v>
      </c>
      <c r="G1911" s="50"/>
      <c r="H1911" s="49"/>
      <c r="I1911" s="49"/>
      <c r="J1911" s="49" t="s">
        <v>10</v>
      </c>
      <c r="K1911" s="48"/>
      <c r="L1911" s="48"/>
      <c r="M1911" s="48"/>
      <c r="N1911" s="49" t="s">
        <v>11</v>
      </c>
      <c r="O1911" s="50"/>
      <c r="S1911" s="49"/>
      <c r="T1911" s="51" t="s">
        <v>8</v>
      </c>
      <c r="U1911" s="99"/>
      <c r="V1911" s="53"/>
      <c r="W1911" s="49"/>
      <c r="X1911" s="51" t="s">
        <v>9</v>
      </c>
      <c r="Y1911" s="99"/>
      <c r="Z1911" s="54"/>
      <c r="AA1911" s="49"/>
      <c r="AB1911" s="51" t="s">
        <v>10</v>
      </c>
      <c r="AC1911" s="52"/>
      <c r="AD1911" s="55"/>
      <c r="AE1911" s="48"/>
      <c r="AF1911" s="51" t="s">
        <v>11</v>
      </c>
      <c r="AG1911" s="99"/>
      <c r="AH1911" s="1" t="str">
        <f aca="false">IF(AC1909="But Not Over",Y1906,"")</f>
        <v/>
      </c>
      <c r="AI1911" s="81" t="str">
        <f aca="false">IF(AC1909="But Not Over",VLOOKUP(AH1911,'CPI Data'!$A$19:$N$117,14),"")</f>
        <v/>
      </c>
    </row>
    <row r="1912" customFormat="false" ht="12" hidden="false" customHeight="false" outlineLevel="0" collapsed="false">
      <c r="A1912" s="57" t="s">
        <v>12</v>
      </c>
      <c r="B1912" s="57" t="s">
        <v>13</v>
      </c>
      <c r="C1912" s="57"/>
      <c r="D1912" s="100"/>
      <c r="E1912" s="57" t="s">
        <v>12</v>
      </c>
      <c r="F1912" s="57" t="s">
        <v>13</v>
      </c>
      <c r="G1912" s="57"/>
      <c r="H1912" s="100"/>
      <c r="I1912" s="57" t="s">
        <v>12</v>
      </c>
      <c r="J1912" s="57" t="s">
        <v>13</v>
      </c>
      <c r="K1912" s="57"/>
      <c r="L1912" s="106"/>
      <c r="M1912" s="57" t="s">
        <v>12</v>
      </c>
      <c r="N1912" s="57" t="s">
        <v>13</v>
      </c>
      <c r="O1912" s="57"/>
      <c r="S1912" s="57" t="s">
        <v>12</v>
      </c>
      <c r="T1912" s="58" t="s">
        <v>13</v>
      </c>
      <c r="U1912" s="58"/>
      <c r="V1912" s="101"/>
      <c r="W1912" s="57" t="s">
        <v>12</v>
      </c>
      <c r="X1912" s="58" t="s">
        <v>13</v>
      </c>
      <c r="Y1912" s="58"/>
      <c r="Z1912" s="101"/>
      <c r="AA1912" s="57" t="s">
        <v>12</v>
      </c>
      <c r="AB1912" s="58" t="s">
        <v>13</v>
      </c>
      <c r="AC1912" s="58"/>
      <c r="AD1912" s="107"/>
      <c r="AE1912" s="57" t="s">
        <v>12</v>
      </c>
      <c r="AF1912" s="58" t="s">
        <v>13</v>
      </c>
      <c r="AG1912" s="58"/>
      <c r="AH1912" s="1" t="str">
        <f aca="false">IF(AC1910="But Not Over",Y1907,"")</f>
        <v/>
      </c>
      <c r="AI1912" s="81" t="str">
        <f aca="false">IF(AC1910="But Not Over",VLOOKUP(AH1912,'CPI Data'!$A$19:$N$117,14),"")</f>
        <v/>
      </c>
    </row>
    <row r="1913" customFormat="false" ht="12" hidden="false" customHeight="false" outlineLevel="0" collapsed="false">
      <c r="A1913" s="60" t="s">
        <v>14</v>
      </c>
      <c r="B1913" s="60" t="s">
        <v>15</v>
      </c>
      <c r="C1913" s="60" t="s">
        <v>16</v>
      </c>
      <c r="D1913" s="100"/>
      <c r="E1913" s="60" t="s">
        <v>14</v>
      </c>
      <c r="F1913" s="60" t="s">
        <v>15</v>
      </c>
      <c r="G1913" s="60" t="s">
        <v>16</v>
      </c>
      <c r="H1913" s="100"/>
      <c r="I1913" s="60" t="s">
        <v>14</v>
      </c>
      <c r="J1913" s="60" t="s">
        <v>15</v>
      </c>
      <c r="K1913" s="60" t="s">
        <v>16</v>
      </c>
      <c r="L1913" s="106"/>
      <c r="M1913" s="60" t="s">
        <v>14</v>
      </c>
      <c r="N1913" s="60" t="s">
        <v>15</v>
      </c>
      <c r="O1913" s="60" t="s">
        <v>16</v>
      </c>
      <c r="S1913" s="60" t="s">
        <v>14</v>
      </c>
      <c r="T1913" s="61" t="s">
        <v>15</v>
      </c>
      <c r="U1913" s="61" t="s">
        <v>16</v>
      </c>
      <c r="V1913" s="101"/>
      <c r="W1913" s="60" t="s">
        <v>14</v>
      </c>
      <c r="X1913" s="61" t="s">
        <v>15</v>
      </c>
      <c r="Y1913" s="61" t="s">
        <v>16</v>
      </c>
      <c r="Z1913" s="101"/>
      <c r="AA1913" s="60" t="s">
        <v>14</v>
      </c>
      <c r="AB1913" s="61" t="s">
        <v>15</v>
      </c>
      <c r="AC1913" s="61" t="s">
        <v>16</v>
      </c>
      <c r="AD1913" s="107"/>
      <c r="AE1913" s="60" t="s">
        <v>14</v>
      </c>
      <c r="AF1913" s="61" t="s">
        <v>15</v>
      </c>
      <c r="AG1913" s="61" t="s">
        <v>16</v>
      </c>
      <c r="AH1913" s="1" t="str">
        <f aca="false">IF(AC1911="But Not Over",Y1908,"")</f>
        <v/>
      </c>
      <c r="AI1913" s="81" t="str">
        <f aca="false">IF(AC1911="But Not Over",VLOOKUP(AH1913,'CPI Data'!$A$19:$N$117,14),"")</f>
        <v/>
      </c>
    </row>
    <row r="1914" customFormat="false" ht="12" hidden="false" customHeight="false" outlineLevel="0" collapsed="false">
      <c r="A1914" s="91" t="n">
        <v>0.04</v>
      </c>
      <c r="B1914" s="95" t="n">
        <v>0</v>
      </c>
      <c r="C1914" s="95" t="n">
        <v>4000</v>
      </c>
      <c r="D1914" s="95"/>
      <c r="H1914" s="102"/>
      <c r="I1914" s="91"/>
      <c r="J1914" s="95"/>
      <c r="K1914" s="95"/>
      <c r="L1914" s="104"/>
      <c r="M1914" s="91"/>
      <c r="N1914" s="95"/>
      <c r="O1914" s="95"/>
      <c r="S1914" s="91" t="n">
        <v>0.04</v>
      </c>
      <c r="T1914" s="79" t="n">
        <f aca="false">B1914*$AI$23/$AI$1915</f>
        <v>0</v>
      </c>
      <c r="U1914" s="79" t="n">
        <f aca="false">C1914*$AI$23/$AI$1915</f>
        <v>63776.1111111111</v>
      </c>
      <c r="V1914" s="84"/>
      <c r="W1914" s="1"/>
      <c r="Z1914" s="80"/>
      <c r="AA1914" s="91"/>
      <c r="AB1914" s="79"/>
      <c r="AC1914" s="79"/>
      <c r="AD1914" s="105"/>
      <c r="AE1914" s="91"/>
      <c r="AF1914" s="79"/>
      <c r="AG1914" s="79"/>
      <c r="AH1914" s="1" t="str">
        <f aca="false">IF(AC1912="But Not Over",Y1909,"")</f>
        <v/>
      </c>
      <c r="AI1914" s="81" t="str">
        <f aca="false">IF(AC1912="But Not Over",VLOOKUP(AH1914,'CPI Data'!$A$19:$N$117,14),"")</f>
        <v/>
      </c>
    </row>
    <row r="1915" customFormat="false" ht="12" hidden="false" customHeight="false" outlineLevel="0" collapsed="false">
      <c r="A1915" s="91" t="n">
        <v>0.08</v>
      </c>
      <c r="B1915" s="95" t="n">
        <v>4000</v>
      </c>
      <c r="C1915" s="95" t="n">
        <v>6000</v>
      </c>
      <c r="D1915" s="95"/>
      <c r="E1915" s="64"/>
      <c r="F1915" s="74" t="s">
        <v>55</v>
      </c>
      <c r="H1915" s="102"/>
      <c r="I1915" s="64"/>
      <c r="J1915" s="74" t="s">
        <v>55</v>
      </c>
      <c r="L1915" s="104"/>
      <c r="M1915" s="64"/>
      <c r="N1915" s="74" t="s">
        <v>55</v>
      </c>
      <c r="S1915" s="91" t="n">
        <v>0.08</v>
      </c>
      <c r="T1915" s="79" t="n">
        <f aca="false">B1915*$AI$23/$AI$1915</f>
        <v>63776.1111111111</v>
      </c>
      <c r="U1915" s="79" t="n">
        <f aca="false">C1915*$AI$23/$AI$1915</f>
        <v>95664.1666666667</v>
      </c>
      <c r="V1915" s="84"/>
      <c r="W1915" s="64"/>
      <c r="X1915" s="77" t="s">
        <v>55</v>
      </c>
      <c r="Z1915" s="80"/>
      <c r="AA1915" s="64"/>
      <c r="AB1915" s="77" t="s">
        <v>55</v>
      </c>
      <c r="AD1915" s="105"/>
      <c r="AE1915" s="64"/>
      <c r="AF1915" s="77" t="s">
        <v>55</v>
      </c>
      <c r="AH1915" s="1" t="n">
        <f aca="false">IF(AC1913="But Not Over",Y1910,"")</f>
        <v>1937</v>
      </c>
      <c r="AI1915" s="81" t="n">
        <f aca="false">IF(AC1913="But Not Over",VLOOKUP(AH1915,'CPI Data'!$A$19:$N$117,14),"")</f>
        <v>14.4</v>
      </c>
    </row>
    <row r="1916" customFormat="false" ht="12" hidden="false" customHeight="false" outlineLevel="0" collapsed="false">
      <c r="A1916" s="91" t="n">
        <v>0.09</v>
      </c>
      <c r="B1916" s="95" t="n">
        <v>6000</v>
      </c>
      <c r="C1916" s="95" t="n">
        <v>8000</v>
      </c>
      <c r="D1916" s="95"/>
      <c r="E1916" s="64"/>
      <c r="F1916" s="74" t="s">
        <v>56</v>
      </c>
      <c r="H1916" s="102"/>
      <c r="I1916" s="64"/>
      <c r="J1916" s="74" t="s">
        <v>56</v>
      </c>
      <c r="L1916" s="104"/>
      <c r="M1916" s="64"/>
      <c r="N1916" s="74" t="s">
        <v>56</v>
      </c>
      <c r="S1916" s="91" t="n">
        <v>0.09</v>
      </c>
      <c r="T1916" s="79" t="n">
        <f aca="false">B1916*$AI$23/$AI$1915</f>
        <v>95664.1666666667</v>
      </c>
      <c r="U1916" s="79" t="n">
        <f aca="false">C1916*$AI$23/$AI$1915</f>
        <v>127552.222222222</v>
      </c>
      <c r="V1916" s="84"/>
      <c r="W1916" s="64"/>
      <c r="X1916" s="77" t="s">
        <v>56</v>
      </c>
      <c r="Z1916" s="80"/>
      <c r="AA1916" s="64"/>
      <c r="AB1916" s="77" t="s">
        <v>56</v>
      </c>
      <c r="AD1916" s="105"/>
      <c r="AE1916" s="64"/>
      <c r="AF1916" s="77" t="s">
        <v>56</v>
      </c>
      <c r="AH1916" s="1" t="str">
        <f aca="false">IF(AC1914="But Not Over",Y1911,"")</f>
        <v/>
      </c>
      <c r="AI1916" s="81" t="str">
        <f aca="false">IF(AC1914="But Not Over",VLOOKUP(AH1916,'CPI Data'!$A$19:$N$117,14),"")</f>
        <v/>
      </c>
    </row>
    <row r="1917" customFormat="false" ht="12" hidden="false" customHeight="false" outlineLevel="0" collapsed="false">
      <c r="A1917" s="91" t="n">
        <v>0.1</v>
      </c>
      <c r="B1917" s="95" t="n">
        <v>8000</v>
      </c>
      <c r="C1917" s="95" t="n">
        <v>10000</v>
      </c>
      <c r="D1917" s="95"/>
      <c r="H1917" s="102"/>
      <c r="I1917" s="91"/>
      <c r="J1917" s="95"/>
      <c r="K1917" s="95"/>
      <c r="L1917" s="104"/>
      <c r="M1917" s="91"/>
      <c r="N1917" s="95"/>
      <c r="O1917" s="95"/>
      <c r="S1917" s="91" t="n">
        <v>0.1</v>
      </c>
      <c r="T1917" s="79" t="n">
        <f aca="false">B1917*$AI$23/$AI$1915</f>
        <v>127552.222222222</v>
      </c>
      <c r="U1917" s="79" t="n">
        <f aca="false">C1917*$AI$23/$AI$1915</f>
        <v>159440.277777778</v>
      </c>
      <c r="V1917" s="84"/>
      <c r="W1917" s="1"/>
      <c r="Z1917" s="80"/>
      <c r="AA1917" s="91"/>
      <c r="AB1917" s="79"/>
      <c r="AC1917" s="79"/>
      <c r="AD1917" s="105"/>
      <c r="AE1917" s="91"/>
      <c r="AF1917" s="79"/>
      <c r="AG1917" s="79"/>
      <c r="AH1917" s="1" t="str">
        <f aca="false">IF(AC1915="But Not Over",Y1912,"")</f>
        <v/>
      </c>
      <c r="AI1917" s="81" t="str">
        <f aca="false">IF(AC1915="But Not Over",VLOOKUP(AH1917,'CPI Data'!$A$19:$N$117,14),"")</f>
        <v/>
      </c>
    </row>
    <row r="1918" customFormat="false" ht="12" hidden="false" customHeight="false" outlineLevel="0" collapsed="false">
      <c r="A1918" s="91" t="n">
        <v>0.11</v>
      </c>
      <c r="B1918" s="95" t="n">
        <v>10000</v>
      </c>
      <c r="C1918" s="95" t="n">
        <v>12000</v>
      </c>
      <c r="D1918" s="95"/>
      <c r="H1918" s="102"/>
      <c r="I1918" s="91"/>
      <c r="J1918" s="95"/>
      <c r="K1918" s="95"/>
      <c r="L1918" s="104"/>
      <c r="M1918" s="91"/>
      <c r="N1918" s="95"/>
      <c r="O1918" s="95"/>
      <c r="S1918" s="91" t="n">
        <v>0.11</v>
      </c>
      <c r="T1918" s="79" t="n">
        <f aca="false">B1918*$AI$23/$AI$1915</f>
        <v>159440.277777778</v>
      </c>
      <c r="U1918" s="79" t="n">
        <f aca="false">C1918*$AI$23/$AI$1915</f>
        <v>191328.333333333</v>
      </c>
      <c r="V1918" s="84"/>
      <c r="W1918" s="1"/>
      <c r="Z1918" s="80"/>
      <c r="AA1918" s="91"/>
      <c r="AB1918" s="79"/>
      <c r="AC1918" s="79"/>
      <c r="AD1918" s="105"/>
      <c r="AE1918" s="91"/>
      <c r="AF1918" s="79"/>
      <c r="AG1918" s="79"/>
      <c r="AH1918" s="1" t="str">
        <f aca="false">IF(AC1916="But Not Over",Y1913,"")</f>
        <v/>
      </c>
      <c r="AI1918" s="81" t="str">
        <f aca="false">IF(AC1916="But Not Over",VLOOKUP(AH1918,'CPI Data'!$A$19:$N$117,14),"")</f>
        <v/>
      </c>
    </row>
    <row r="1919" customFormat="false" ht="12" hidden="false" customHeight="false" outlineLevel="0" collapsed="false">
      <c r="A1919" s="91" t="n">
        <v>0.12</v>
      </c>
      <c r="B1919" s="95" t="n">
        <v>12000</v>
      </c>
      <c r="C1919" s="95" t="n">
        <v>14000</v>
      </c>
      <c r="D1919" s="95"/>
      <c r="H1919" s="102"/>
      <c r="I1919" s="91"/>
      <c r="J1919" s="95"/>
      <c r="K1919" s="95"/>
      <c r="L1919" s="104"/>
      <c r="M1919" s="91"/>
      <c r="N1919" s="95"/>
      <c r="O1919" s="95"/>
      <c r="S1919" s="91" t="n">
        <v>0.12</v>
      </c>
      <c r="T1919" s="79" t="n">
        <f aca="false">B1919*$AI$23/$AI$1915</f>
        <v>191328.333333333</v>
      </c>
      <c r="U1919" s="79" t="n">
        <f aca="false">C1919*$AI$23/$AI$1915</f>
        <v>223216.388888889</v>
      </c>
      <c r="V1919" s="84"/>
      <c r="W1919" s="1"/>
      <c r="Z1919" s="80"/>
      <c r="AA1919" s="91"/>
      <c r="AB1919" s="79"/>
      <c r="AC1919" s="79"/>
      <c r="AD1919" s="105"/>
      <c r="AE1919" s="91"/>
      <c r="AF1919" s="79"/>
      <c r="AG1919" s="79"/>
      <c r="AH1919" s="1" t="str">
        <f aca="false">IF(AC1917="But Not Over",Y1914,"")</f>
        <v/>
      </c>
      <c r="AI1919" s="81" t="str">
        <f aca="false">IF(AC1917="But Not Over",VLOOKUP(AH1919,'CPI Data'!$A$19:$N$117,14),"")</f>
        <v/>
      </c>
    </row>
    <row r="1920" customFormat="false" ht="12" hidden="false" customHeight="false" outlineLevel="0" collapsed="false">
      <c r="A1920" s="91" t="n">
        <v>0.13</v>
      </c>
      <c r="B1920" s="95" t="n">
        <v>14000</v>
      </c>
      <c r="C1920" s="95" t="n">
        <v>16000</v>
      </c>
      <c r="D1920" s="95"/>
      <c r="H1920" s="102"/>
      <c r="I1920" s="91"/>
      <c r="J1920" s="95"/>
      <c r="K1920" s="95"/>
      <c r="L1920" s="104"/>
      <c r="M1920" s="91"/>
      <c r="N1920" s="95"/>
      <c r="O1920" s="95"/>
      <c r="S1920" s="91" t="n">
        <v>0.13</v>
      </c>
      <c r="T1920" s="79" t="n">
        <f aca="false">B1920*$AI$23/$AI$1915</f>
        <v>223216.388888889</v>
      </c>
      <c r="U1920" s="79" t="n">
        <f aca="false">C1920*$AI$23/$AI$1915</f>
        <v>255104.444444444</v>
      </c>
      <c r="V1920" s="84"/>
      <c r="W1920" s="1"/>
      <c r="Z1920" s="80"/>
      <c r="AA1920" s="91"/>
      <c r="AB1920" s="79"/>
      <c r="AC1920" s="79"/>
      <c r="AD1920" s="105"/>
      <c r="AE1920" s="91"/>
      <c r="AF1920" s="79"/>
      <c r="AG1920" s="79"/>
      <c r="AH1920" s="1" t="str">
        <f aca="false">IF(AC1918="But Not Over",Y1915,"")</f>
        <v/>
      </c>
      <c r="AI1920" s="81" t="str">
        <f aca="false">IF(AC1918="But Not Over",VLOOKUP(AH1920,'CPI Data'!$A$19:$N$117,14),"")</f>
        <v/>
      </c>
    </row>
    <row r="1921" customFormat="false" ht="12" hidden="false" customHeight="false" outlineLevel="0" collapsed="false">
      <c r="A1921" s="91" t="n">
        <v>0.15</v>
      </c>
      <c r="B1921" s="95" t="n">
        <v>16000</v>
      </c>
      <c r="C1921" s="95" t="n">
        <v>18000</v>
      </c>
      <c r="D1921" s="95"/>
      <c r="H1921" s="102"/>
      <c r="I1921" s="91"/>
      <c r="J1921" s="95"/>
      <c r="K1921" s="95"/>
      <c r="L1921" s="104"/>
      <c r="M1921" s="91"/>
      <c r="N1921" s="95"/>
      <c r="O1921" s="95"/>
      <c r="S1921" s="91" t="n">
        <v>0.15</v>
      </c>
      <c r="T1921" s="79" t="n">
        <f aca="false">B1921*$AI$23/$AI$1915</f>
        <v>255104.444444444</v>
      </c>
      <c r="U1921" s="79" t="n">
        <f aca="false">C1921*$AI$23/$AI$1915</f>
        <v>286992.5</v>
      </c>
      <c r="V1921" s="84"/>
      <c r="W1921" s="1"/>
      <c r="Z1921" s="80"/>
      <c r="AA1921" s="91"/>
      <c r="AB1921" s="79"/>
      <c r="AC1921" s="79"/>
      <c r="AD1921" s="105"/>
      <c r="AE1921" s="91"/>
      <c r="AF1921" s="79"/>
      <c r="AG1921" s="79"/>
      <c r="AH1921" s="1" t="str">
        <f aca="false">IF(AC1919="But Not Over",Y1916,"")</f>
        <v/>
      </c>
      <c r="AI1921" s="81" t="str">
        <f aca="false">IF(AC1919="But Not Over",VLOOKUP(AH1921,'CPI Data'!$A$19:$N$117,14),"")</f>
        <v/>
      </c>
    </row>
    <row r="1922" customFormat="false" ht="12" hidden="false" customHeight="false" outlineLevel="0" collapsed="false">
      <c r="A1922" s="91" t="n">
        <v>0.17</v>
      </c>
      <c r="B1922" s="95" t="n">
        <v>18000</v>
      </c>
      <c r="C1922" s="95" t="n">
        <v>20000</v>
      </c>
      <c r="D1922" s="95"/>
      <c r="H1922" s="102"/>
      <c r="I1922" s="91"/>
      <c r="J1922" s="95"/>
      <c r="K1922" s="95"/>
      <c r="L1922" s="104"/>
      <c r="M1922" s="91"/>
      <c r="N1922" s="95"/>
      <c r="O1922" s="95"/>
      <c r="S1922" s="91" t="n">
        <v>0.17</v>
      </c>
      <c r="T1922" s="79" t="n">
        <f aca="false">B1922*$AI$23/$AI$1915</f>
        <v>286992.5</v>
      </c>
      <c r="U1922" s="79" t="n">
        <f aca="false">C1922*$AI$23/$AI$1915</f>
        <v>318880.555555556</v>
      </c>
      <c r="V1922" s="84"/>
      <c r="W1922" s="1"/>
      <c r="Z1922" s="80"/>
      <c r="AA1922" s="91"/>
      <c r="AB1922" s="79"/>
      <c r="AC1922" s="79"/>
      <c r="AD1922" s="105"/>
      <c r="AE1922" s="91"/>
      <c r="AF1922" s="79"/>
      <c r="AG1922" s="79"/>
      <c r="AH1922" s="1" t="str">
        <f aca="false">IF(AC1920="But Not Over",Y1917,"")</f>
        <v/>
      </c>
      <c r="AI1922" s="81" t="str">
        <f aca="false">IF(AC1920="But Not Over",VLOOKUP(AH1922,'CPI Data'!$A$19:$N$117,14),"")</f>
        <v/>
      </c>
    </row>
    <row r="1923" customFormat="false" ht="12" hidden="false" customHeight="false" outlineLevel="0" collapsed="false">
      <c r="A1923" s="91" t="n">
        <v>0.19</v>
      </c>
      <c r="B1923" s="95" t="n">
        <v>20000</v>
      </c>
      <c r="C1923" s="95" t="n">
        <v>22000</v>
      </c>
      <c r="D1923" s="95"/>
      <c r="H1923" s="102"/>
      <c r="I1923" s="91"/>
      <c r="J1923" s="95"/>
      <c r="K1923" s="95"/>
      <c r="L1923" s="104"/>
      <c r="M1923" s="91"/>
      <c r="N1923" s="95"/>
      <c r="O1923" s="95"/>
      <c r="S1923" s="91" t="n">
        <v>0.19</v>
      </c>
      <c r="T1923" s="79" t="n">
        <f aca="false">B1923*$AI$23/$AI$1915</f>
        <v>318880.555555556</v>
      </c>
      <c r="U1923" s="79" t="n">
        <f aca="false">C1923*$AI$23/$AI$1915</f>
        <v>350768.611111111</v>
      </c>
      <c r="V1923" s="84"/>
      <c r="W1923" s="1"/>
      <c r="Z1923" s="80"/>
      <c r="AA1923" s="91"/>
      <c r="AB1923" s="79"/>
      <c r="AC1923" s="79"/>
      <c r="AD1923" s="105"/>
      <c r="AE1923" s="91"/>
      <c r="AF1923" s="79"/>
      <c r="AG1923" s="79"/>
      <c r="AH1923" s="1" t="str">
        <f aca="false">IF(AC1921="But Not Over",Y1918,"")</f>
        <v/>
      </c>
      <c r="AI1923" s="81" t="str">
        <f aca="false">IF(AC1921="But Not Over",VLOOKUP(AH1923,'CPI Data'!$A$19:$N$117,14),"")</f>
        <v/>
      </c>
    </row>
    <row r="1924" customFormat="false" ht="12" hidden="false" customHeight="false" outlineLevel="0" collapsed="false">
      <c r="A1924" s="91" t="n">
        <v>0.21</v>
      </c>
      <c r="B1924" s="95" t="n">
        <v>22000</v>
      </c>
      <c r="C1924" s="95" t="n">
        <v>26000</v>
      </c>
      <c r="D1924" s="95"/>
      <c r="H1924" s="102"/>
      <c r="I1924" s="91"/>
      <c r="J1924" s="95"/>
      <c r="K1924" s="95"/>
      <c r="L1924" s="104"/>
      <c r="M1924" s="91"/>
      <c r="N1924" s="95"/>
      <c r="O1924" s="95"/>
      <c r="S1924" s="91" t="n">
        <v>0.21</v>
      </c>
      <c r="T1924" s="79" t="n">
        <f aca="false">B1924*$AI$23/$AI$1915</f>
        <v>350768.611111111</v>
      </c>
      <c r="U1924" s="79" t="n">
        <f aca="false">C1924*$AI$23/$AI$1915</f>
        <v>414544.722222222</v>
      </c>
      <c r="V1924" s="84"/>
      <c r="W1924" s="1"/>
      <c r="Z1924" s="80"/>
      <c r="AA1924" s="91"/>
      <c r="AB1924" s="79"/>
      <c r="AC1924" s="79"/>
      <c r="AD1924" s="105"/>
      <c r="AE1924" s="91"/>
      <c r="AF1924" s="79"/>
      <c r="AG1924" s="79"/>
      <c r="AH1924" s="1" t="str">
        <f aca="false">IF(AC1922="But Not Over",Y1919,"")</f>
        <v/>
      </c>
      <c r="AI1924" s="81" t="str">
        <f aca="false">IF(AC1922="But Not Over",VLOOKUP(AH1924,'CPI Data'!$A$19:$N$117,14),"")</f>
        <v/>
      </c>
    </row>
    <row r="1925" customFormat="false" ht="12" hidden="false" customHeight="false" outlineLevel="0" collapsed="false">
      <c r="A1925" s="91" t="n">
        <v>0.23</v>
      </c>
      <c r="B1925" s="95" t="n">
        <v>26000</v>
      </c>
      <c r="C1925" s="92" t="n">
        <v>32000</v>
      </c>
      <c r="D1925" s="95"/>
      <c r="H1925" s="102"/>
      <c r="I1925" s="91"/>
      <c r="J1925" s="95"/>
      <c r="K1925" s="95"/>
      <c r="L1925" s="104"/>
      <c r="M1925" s="91"/>
      <c r="N1925" s="95"/>
      <c r="O1925" s="95"/>
      <c r="S1925" s="91" t="n">
        <v>0.23</v>
      </c>
      <c r="T1925" s="79" t="n">
        <f aca="false">B1925*$AI$23/$AI$1915</f>
        <v>414544.722222222</v>
      </c>
      <c r="U1925" s="79" t="n">
        <f aca="false">C1925*$AI$23/$AI$1915</f>
        <v>510208.888888889</v>
      </c>
      <c r="V1925" s="84"/>
      <c r="W1925" s="1"/>
      <c r="Z1925" s="80"/>
      <c r="AA1925" s="91"/>
      <c r="AB1925" s="79"/>
      <c r="AC1925" s="79"/>
      <c r="AD1925" s="105"/>
      <c r="AE1925" s="91"/>
      <c r="AF1925" s="79"/>
      <c r="AG1925" s="79"/>
      <c r="AH1925" s="1" t="str">
        <f aca="false">IF(AC1923="But Not Over",Y1920,"")</f>
        <v/>
      </c>
      <c r="AI1925" s="81" t="str">
        <f aca="false">IF(AC1923="But Not Over",VLOOKUP(AH1925,'CPI Data'!$A$19:$N$117,14),"")</f>
        <v/>
      </c>
    </row>
    <row r="1926" customFormat="false" ht="12" hidden="false" customHeight="false" outlineLevel="0" collapsed="false">
      <c r="A1926" s="91" t="n">
        <v>0.25</v>
      </c>
      <c r="B1926" s="92" t="n">
        <v>32000</v>
      </c>
      <c r="C1926" s="92" t="n">
        <v>38000</v>
      </c>
      <c r="D1926" s="92"/>
      <c r="H1926" s="102"/>
      <c r="I1926" s="91"/>
      <c r="J1926" s="95"/>
      <c r="K1926" s="92"/>
      <c r="L1926" s="103"/>
      <c r="M1926" s="91"/>
      <c r="N1926" s="95"/>
      <c r="O1926" s="92"/>
      <c r="S1926" s="91" t="n">
        <v>0.25</v>
      </c>
      <c r="T1926" s="79" t="n">
        <f aca="false">B1926*$AI$23/$AI$1915</f>
        <v>510208.888888889</v>
      </c>
      <c r="U1926" s="79" t="n">
        <f aca="false">C1926*$AI$23/$AI$1915</f>
        <v>605873.055555556</v>
      </c>
      <c r="W1926" s="1"/>
      <c r="Z1926" s="80"/>
      <c r="AA1926" s="91"/>
      <c r="AB1926" s="79"/>
      <c r="AD1926" s="98"/>
      <c r="AE1926" s="91"/>
      <c r="AF1926" s="79"/>
      <c r="AH1926" s="1" t="str">
        <f aca="false">IF(AC1924="But Not Over",Y1921,"")</f>
        <v/>
      </c>
      <c r="AI1926" s="81" t="str">
        <f aca="false">IF(AC1924="But Not Over",VLOOKUP(AH1926,'CPI Data'!$A$19:$N$117,14),"")</f>
        <v/>
      </c>
    </row>
    <row r="1927" customFormat="false" ht="12" hidden="false" customHeight="false" outlineLevel="0" collapsed="false">
      <c r="A1927" s="91" t="n">
        <v>0.28</v>
      </c>
      <c r="B1927" s="92" t="n">
        <v>38000</v>
      </c>
      <c r="C1927" s="92" t="n">
        <v>44000</v>
      </c>
      <c r="D1927" s="92"/>
      <c r="H1927" s="102"/>
      <c r="I1927" s="91"/>
      <c r="J1927" s="92"/>
      <c r="K1927" s="92"/>
      <c r="L1927" s="103"/>
      <c r="M1927" s="91"/>
      <c r="N1927" s="92"/>
      <c r="O1927" s="92"/>
      <c r="S1927" s="91" t="n">
        <v>0.28</v>
      </c>
      <c r="T1927" s="79" t="n">
        <f aca="false">B1927*$AI$23/$AI$1915</f>
        <v>605873.055555556</v>
      </c>
      <c r="U1927" s="79" t="n">
        <f aca="false">C1927*$AI$23/$AI$1915</f>
        <v>701537.222222222</v>
      </c>
      <c r="W1927" s="1"/>
      <c r="Z1927" s="80"/>
      <c r="AA1927" s="91"/>
      <c r="AD1927" s="98"/>
      <c r="AE1927" s="91"/>
      <c r="AH1927" s="1" t="str">
        <f aca="false">IF(AC1925="But Not Over",Y1922,"")</f>
        <v/>
      </c>
      <c r="AI1927" s="81" t="str">
        <f aca="false">IF(AC1925="But Not Over",VLOOKUP(AH1927,'CPI Data'!$A$19:$N$117,14),"")</f>
        <v/>
      </c>
    </row>
    <row r="1928" customFormat="false" ht="12" hidden="false" customHeight="false" outlineLevel="0" collapsed="false">
      <c r="A1928" s="91" t="n">
        <v>0.31</v>
      </c>
      <c r="B1928" s="92" t="n">
        <v>44000</v>
      </c>
      <c r="C1928" s="92" t="n">
        <v>50000</v>
      </c>
      <c r="D1928" s="92"/>
      <c r="H1928" s="102"/>
      <c r="I1928" s="91"/>
      <c r="J1928" s="92"/>
      <c r="K1928" s="92"/>
      <c r="L1928" s="103"/>
      <c r="M1928" s="91"/>
      <c r="N1928" s="92"/>
      <c r="O1928" s="92"/>
      <c r="S1928" s="91" t="n">
        <v>0.31</v>
      </c>
      <c r="T1928" s="79" t="n">
        <f aca="false">B1928*$AI$23/$AI$1915</f>
        <v>701537.222222222</v>
      </c>
      <c r="U1928" s="79" t="n">
        <f aca="false">C1928*$AI$23/$AI$1915</f>
        <v>797201.388888889</v>
      </c>
      <c r="W1928" s="1"/>
      <c r="Z1928" s="80"/>
      <c r="AA1928" s="91"/>
      <c r="AD1928" s="98"/>
      <c r="AE1928" s="91"/>
      <c r="AH1928" s="1" t="str">
        <f aca="false">IF(AC1926="But Not Over",Y1923,"")</f>
        <v/>
      </c>
      <c r="AI1928" s="81" t="str">
        <f aca="false">IF(AC1926="But Not Over",VLOOKUP(AH1928,'CPI Data'!$A$19:$N$117,14),"")</f>
        <v/>
      </c>
    </row>
    <row r="1929" customFormat="false" ht="12" hidden="false" customHeight="false" outlineLevel="0" collapsed="false">
      <c r="A1929" s="91" t="n">
        <v>0.35</v>
      </c>
      <c r="B1929" s="92" t="n">
        <v>50000</v>
      </c>
      <c r="C1929" s="92" t="n">
        <v>56000</v>
      </c>
      <c r="D1929" s="95"/>
      <c r="H1929" s="102"/>
      <c r="I1929" s="91"/>
      <c r="J1929" s="92"/>
      <c r="K1929" s="92"/>
      <c r="L1929" s="104"/>
      <c r="M1929" s="91"/>
      <c r="N1929" s="92"/>
      <c r="O1929" s="92"/>
      <c r="S1929" s="91" t="n">
        <v>0.35</v>
      </c>
      <c r="T1929" s="79" t="n">
        <f aca="false">B1929*$AI$23/$AI$1915</f>
        <v>797201.388888889</v>
      </c>
      <c r="U1929" s="79" t="n">
        <f aca="false">C1929*$AI$23/$AI$1915</f>
        <v>892865.555555555</v>
      </c>
      <c r="V1929" s="84"/>
      <c r="W1929" s="1"/>
      <c r="Z1929" s="80"/>
      <c r="AA1929" s="91"/>
      <c r="AD1929" s="105"/>
      <c r="AE1929" s="91"/>
      <c r="AH1929" s="1" t="str">
        <f aca="false">IF(AC1927="But Not Over",Y1924,"")</f>
        <v/>
      </c>
      <c r="AI1929" s="81" t="str">
        <f aca="false">IF(AC1927="But Not Over",VLOOKUP(AH1929,'CPI Data'!$A$19:$N$117,14),"")</f>
        <v/>
      </c>
    </row>
    <row r="1930" customFormat="false" ht="12" hidden="false" customHeight="false" outlineLevel="0" collapsed="false">
      <c r="A1930" s="91" t="n">
        <v>0.39</v>
      </c>
      <c r="B1930" s="92" t="n">
        <v>56000</v>
      </c>
      <c r="C1930" s="92" t="n">
        <v>62000</v>
      </c>
      <c r="H1930" s="64"/>
      <c r="I1930" s="91"/>
      <c r="J1930" s="92"/>
      <c r="K1930" s="92"/>
      <c r="L1930" s="97"/>
      <c r="M1930" s="91"/>
      <c r="N1930" s="92"/>
      <c r="O1930" s="92"/>
      <c r="S1930" s="91" t="n">
        <v>0.39</v>
      </c>
      <c r="T1930" s="79" t="n">
        <f aca="false">B1930*$AI$23/$AI$1915</f>
        <v>892865.555555555</v>
      </c>
      <c r="U1930" s="79" t="n">
        <f aca="false">C1930*$AI$23/$AI$1915</f>
        <v>988529.722222222</v>
      </c>
      <c r="W1930" s="1"/>
      <c r="Z1930" s="80"/>
      <c r="AA1930" s="91"/>
      <c r="AD1930" s="98"/>
      <c r="AE1930" s="91"/>
      <c r="AH1930" s="1" t="str">
        <f aca="false">IF(AC1928="But Not Over",Y1925,"")</f>
        <v/>
      </c>
      <c r="AI1930" s="81" t="str">
        <f aca="false">IF(AC1928="But Not Over",VLOOKUP(AH1930,'CPI Data'!$A$19:$N$117,14),"")</f>
        <v/>
      </c>
    </row>
    <row r="1931" customFormat="false" ht="12" hidden="false" customHeight="false" outlineLevel="0" collapsed="false">
      <c r="A1931" s="91" t="n">
        <v>0.43</v>
      </c>
      <c r="B1931" s="92" t="n">
        <v>62000</v>
      </c>
      <c r="C1931" s="92" t="n">
        <v>68000</v>
      </c>
      <c r="H1931" s="64"/>
      <c r="I1931" s="91"/>
      <c r="J1931" s="92"/>
      <c r="K1931" s="92"/>
      <c r="L1931" s="97"/>
      <c r="M1931" s="91"/>
      <c r="N1931" s="92"/>
      <c r="O1931" s="92"/>
      <c r="S1931" s="91" t="n">
        <v>0.43</v>
      </c>
      <c r="T1931" s="79" t="n">
        <f aca="false">B1931*$AI$23/$AI$1915</f>
        <v>988529.722222222</v>
      </c>
      <c r="U1931" s="125" t="n">
        <f aca="false">C1931*$AI$23/$AI$1915</f>
        <v>1084193.88888889</v>
      </c>
      <c r="W1931" s="1"/>
      <c r="Z1931" s="80"/>
      <c r="AA1931" s="91"/>
      <c r="AD1931" s="98"/>
      <c r="AE1931" s="91"/>
      <c r="AH1931" s="1" t="str">
        <f aca="false">IF(AC1929="But Not Over",Y1926,"")</f>
        <v/>
      </c>
      <c r="AI1931" s="81" t="str">
        <f aca="false">IF(AC1929="But Not Over",VLOOKUP(AH1931,'CPI Data'!$A$19:$N$117,14),"")</f>
        <v/>
      </c>
    </row>
    <row r="1932" customFormat="false" ht="12" hidden="false" customHeight="false" outlineLevel="0" collapsed="false">
      <c r="A1932" s="91" t="n">
        <v>0.47</v>
      </c>
      <c r="B1932" s="92" t="n">
        <v>68000</v>
      </c>
      <c r="C1932" s="92" t="n">
        <v>74000</v>
      </c>
      <c r="H1932" s="64"/>
      <c r="I1932" s="91"/>
      <c r="J1932" s="92"/>
      <c r="K1932" s="92"/>
      <c r="L1932" s="97"/>
      <c r="M1932" s="91"/>
      <c r="N1932" s="92"/>
      <c r="O1932" s="92"/>
      <c r="S1932" s="91" t="n">
        <v>0.47</v>
      </c>
      <c r="T1932" s="79" t="n">
        <f aca="false">B1932*$AI$23/$AI$1915</f>
        <v>1084193.88888889</v>
      </c>
      <c r="U1932" s="125" t="n">
        <f aca="false">C1932*$AI$23/$AI$1915</f>
        <v>1179858.05555556</v>
      </c>
      <c r="W1932" s="1"/>
      <c r="Z1932" s="80"/>
      <c r="AA1932" s="91"/>
      <c r="AD1932" s="98"/>
      <c r="AE1932" s="91"/>
      <c r="AH1932" s="1" t="str">
        <f aca="false">IF(AC1930="But Not Over",Y1927,"")</f>
        <v/>
      </c>
      <c r="AI1932" s="81" t="str">
        <f aca="false">IF(AC1930="But Not Over",VLOOKUP(AH1932,'CPI Data'!$A$19:$N$117,14),"")</f>
        <v/>
      </c>
    </row>
    <row r="1933" customFormat="false" ht="12" hidden="false" customHeight="false" outlineLevel="0" collapsed="false">
      <c r="A1933" s="91" t="n">
        <v>0.51</v>
      </c>
      <c r="B1933" s="92" t="n">
        <v>74000</v>
      </c>
      <c r="C1933" s="92" t="n">
        <v>80000</v>
      </c>
      <c r="H1933" s="64"/>
      <c r="I1933" s="91"/>
      <c r="J1933" s="92"/>
      <c r="K1933" s="92"/>
      <c r="L1933" s="97"/>
      <c r="M1933" s="91"/>
      <c r="N1933" s="92"/>
      <c r="O1933" s="92"/>
      <c r="S1933" s="91" t="n">
        <v>0.51</v>
      </c>
      <c r="T1933" s="79" t="n">
        <f aca="false">B1933*$AI$23/$AI$1915</f>
        <v>1179858.05555556</v>
      </c>
      <c r="U1933" s="125" t="n">
        <f aca="false">C1933*$AI$23/$AI$1915</f>
        <v>1275522.22222222</v>
      </c>
      <c r="W1933" s="1"/>
      <c r="Z1933" s="80"/>
      <c r="AA1933" s="91"/>
      <c r="AD1933" s="98"/>
      <c r="AE1933" s="91"/>
      <c r="AH1933" s="1" t="str">
        <f aca="false">IF(AC1931="But Not Over",Y1928,"")</f>
        <v/>
      </c>
      <c r="AI1933" s="81" t="str">
        <f aca="false">IF(AC1931="But Not Over",VLOOKUP(AH1933,'CPI Data'!$A$19:$N$117,14),"")</f>
        <v/>
      </c>
    </row>
    <row r="1934" customFormat="false" ht="12" hidden="false" customHeight="false" outlineLevel="0" collapsed="false">
      <c r="A1934" s="91" t="n">
        <v>0.55</v>
      </c>
      <c r="B1934" s="92" t="n">
        <v>80000</v>
      </c>
      <c r="C1934" s="92" t="n">
        <v>90000</v>
      </c>
      <c r="H1934" s="64"/>
      <c r="I1934" s="91"/>
      <c r="J1934" s="92"/>
      <c r="K1934" s="92"/>
      <c r="L1934" s="97"/>
      <c r="M1934" s="91"/>
      <c r="N1934" s="92"/>
      <c r="O1934" s="92"/>
      <c r="S1934" s="91" t="n">
        <v>0.55</v>
      </c>
      <c r="T1934" s="79" t="n">
        <f aca="false">B1934*$AI$23/$AI$1915</f>
        <v>1275522.22222222</v>
      </c>
      <c r="U1934" s="125" t="n">
        <f aca="false">C1934*$AI$23/$AI$1915</f>
        <v>1434962.5</v>
      </c>
      <c r="W1934" s="1"/>
      <c r="Z1934" s="80"/>
      <c r="AA1934" s="91"/>
      <c r="AD1934" s="98"/>
      <c r="AE1934" s="91"/>
      <c r="AH1934" s="1" t="str">
        <f aca="false">IF(AC1932="But Not Over",Y1929,"")</f>
        <v/>
      </c>
      <c r="AI1934" s="81" t="str">
        <f aca="false">IF(AC1932="But Not Over",VLOOKUP(AH1934,'CPI Data'!$A$19:$N$117,14),"")</f>
        <v/>
      </c>
    </row>
    <row r="1935" customFormat="false" ht="12" hidden="false" customHeight="false" outlineLevel="0" collapsed="false">
      <c r="A1935" s="91" t="n">
        <v>0.59</v>
      </c>
      <c r="B1935" s="92" t="n">
        <v>90000</v>
      </c>
      <c r="C1935" s="92" t="n">
        <v>100000</v>
      </c>
      <c r="H1935" s="64"/>
      <c r="I1935" s="91"/>
      <c r="J1935" s="92"/>
      <c r="K1935" s="92"/>
      <c r="L1935" s="97"/>
      <c r="M1935" s="91"/>
      <c r="N1935" s="92"/>
      <c r="O1935" s="92"/>
      <c r="S1935" s="91" t="n">
        <v>0.59</v>
      </c>
      <c r="T1935" s="79" t="n">
        <f aca="false">B1935*$AI$23/$AI$1915</f>
        <v>1434962.5</v>
      </c>
      <c r="U1935" s="125" t="n">
        <f aca="false">C1935*$AI$23/$AI$1915</f>
        <v>1594402.77777778</v>
      </c>
      <c r="W1935" s="1"/>
      <c r="Z1935" s="80"/>
      <c r="AA1935" s="91"/>
      <c r="AD1935" s="98"/>
      <c r="AE1935" s="91"/>
      <c r="AH1935" s="1" t="str">
        <f aca="false">IF(AC1933="But Not Over",Y1930,"")</f>
        <v/>
      </c>
      <c r="AI1935" s="81" t="str">
        <f aca="false">IF(AC1933="But Not Over",VLOOKUP(AH1935,'CPI Data'!$A$19:$N$117,14),"")</f>
        <v/>
      </c>
    </row>
    <row r="1936" customFormat="false" ht="12" hidden="false" customHeight="false" outlineLevel="0" collapsed="false">
      <c r="A1936" s="91" t="n">
        <v>0.62</v>
      </c>
      <c r="B1936" s="92" t="n">
        <v>100000</v>
      </c>
      <c r="C1936" s="92" t="n">
        <v>150000</v>
      </c>
      <c r="H1936" s="64"/>
      <c r="I1936" s="91"/>
      <c r="J1936" s="92"/>
      <c r="K1936" s="92"/>
      <c r="L1936" s="97"/>
      <c r="M1936" s="91"/>
      <c r="N1936" s="92"/>
      <c r="O1936" s="92"/>
      <c r="S1936" s="91" t="n">
        <v>0.62</v>
      </c>
      <c r="T1936" s="79" t="n">
        <f aca="false">B1936*$AI$23/$AI$1915</f>
        <v>1594402.77777778</v>
      </c>
      <c r="U1936" s="125" t="n">
        <f aca="false">C1936*$AI$23/$AI$1915</f>
        <v>2391604.16666667</v>
      </c>
      <c r="W1936" s="1"/>
      <c r="Z1936" s="80"/>
      <c r="AA1936" s="91"/>
      <c r="AD1936" s="98"/>
      <c r="AE1936" s="91"/>
      <c r="AH1936" s="1" t="str">
        <f aca="false">IF(AC1934="But Not Over",Y1931,"")</f>
        <v/>
      </c>
      <c r="AI1936" s="81" t="str">
        <f aca="false">IF(AC1934="But Not Over",VLOOKUP(AH1936,'CPI Data'!$A$19:$N$117,14),"")</f>
        <v/>
      </c>
    </row>
    <row r="1937" customFormat="false" ht="12" hidden="false" customHeight="false" outlineLevel="0" collapsed="false">
      <c r="A1937" s="91" t="n">
        <v>0.64</v>
      </c>
      <c r="B1937" s="92" t="n">
        <v>150000</v>
      </c>
      <c r="C1937" s="92" t="n">
        <v>200000</v>
      </c>
      <c r="H1937" s="64"/>
      <c r="I1937" s="91"/>
      <c r="J1937" s="92"/>
      <c r="K1937" s="92"/>
      <c r="L1937" s="97"/>
      <c r="M1937" s="91"/>
      <c r="N1937" s="92"/>
      <c r="O1937" s="92"/>
      <c r="S1937" s="91" t="n">
        <v>0.64</v>
      </c>
      <c r="T1937" s="79" t="n">
        <f aca="false">B1937*$AI$23/$AI$1915</f>
        <v>2391604.16666667</v>
      </c>
      <c r="U1937" s="125" t="n">
        <f aca="false">C1937*$AI$23/$AI$1915</f>
        <v>3188805.55555556</v>
      </c>
      <c r="W1937" s="1"/>
      <c r="Z1937" s="80"/>
      <c r="AA1937" s="91"/>
      <c r="AD1937" s="98"/>
      <c r="AE1937" s="91"/>
      <c r="AH1937" s="1" t="str">
        <f aca="false">IF(AC1935="But Not Over",Y1932,"")</f>
        <v/>
      </c>
      <c r="AI1937" s="81" t="str">
        <f aca="false">IF(AC1935="But Not Over",VLOOKUP(AH1937,'CPI Data'!$A$19:$N$117,14),"")</f>
        <v/>
      </c>
    </row>
    <row r="1938" customFormat="false" ht="12" hidden="false" customHeight="false" outlineLevel="0" collapsed="false">
      <c r="A1938" s="91" t="n">
        <v>0.66</v>
      </c>
      <c r="B1938" s="92" t="n">
        <v>200000</v>
      </c>
      <c r="C1938" s="92" t="n">
        <v>250000</v>
      </c>
      <c r="H1938" s="64"/>
      <c r="I1938" s="64"/>
      <c r="L1938" s="97"/>
      <c r="M1938" s="64"/>
      <c r="S1938" s="91" t="n">
        <v>0.66</v>
      </c>
      <c r="T1938" s="79" t="n">
        <f aca="false">B1938*$AI$23/$AI$1915</f>
        <v>3188805.55555556</v>
      </c>
      <c r="U1938" s="125" t="n">
        <f aca="false">C1938*$AI$23/$AI$1915</f>
        <v>3986006.94444444</v>
      </c>
      <c r="W1938" s="1"/>
      <c r="Z1938" s="80"/>
      <c r="AA1938" s="64"/>
      <c r="AD1938" s="98"/>
      <c r="AE1938" s="64"/>
      <c r="AH1938" s="1" t="str">
        <f aca="false">IF(AC1936="But Not Over",Y1933,"")</f>
        <v/>
      </c>
      <c r="AI1938" s="81" t="str">
        <f aca="false">IF(AC1936="But Not Over",VLOOKUP(AH1938,'CPI Data'!$A$19:$N$117,14),"")</f>
        <v/>
      </c>
    </row>
    <row r="1939" customFormat="false" ht="12" hidden="false" customHeight="false" outlineLevel="0" collapsed="false">
      <c r="A1939" s="91" t="n">
        <v>0.68</v>
      </c>
      <c r="B1939" s="92" t="n">
        <v>250000</v>
      </c>
      <c r="C1939" s="92" t="n">
        <v>300000</v>
      </c>
      <c r="H1939" s="64"/>
      <c r="I1939" s="64"/>
      <c r="L1939" s="97"/>
      <c r="M1939" s="64"/>
      <c r="S1939" s="91" t="n">
        <v>0.68</v>
      </c>
      <c r="T1939" s="79" t="n">
        <f aca="false">B1939*$AI$23/$AI$1915</f>
        <v>3986006.94444444</v>
      </c>
      <c r="U1939" s="125" t="n">
        <f aca="false">C1939*$AI$23/$AI$1915</f>
        <v>4783208.33333333</v>
      </c>
      <c r="W1939" s="1"/>
      <c r="Z1939" s="80"/>
      <c r="AA1939" s="64"/>
      <c r="AD1939" s="98"/>
      <c r="AE1939" s="64"/>
      <c r="AH1939" s="1" t="str">
        <f aca="false">IF(AC1937="But Not Over",Y1934,"")</f>
        <v/>
      </c>
      <c r="AI1939" s="81" t="str">
        <f aca="false">IF(AC1937="But Not Over",VLOOKUP(AH1939,'CPI Data'!$A$19:$N$117,14),"")</f>
        <v/>
      </c>
    </row>
    <row r="1940" customFormat="false" ht="12" hidden="false" customHeight="false" outlineLevel="0" collapsed="false">
      <c r="A1940" s="91" t="n">
        <v>0.7</v>
      </c>
      <c r="B1940" s="92" t="n">
        <v>300000</v>
      </c>
      <c r="C1940" s="92" t="n">
        <v>400000</v>
      </c>
      <c r="H1940" s="64"/>
      <c r="I1940" s="64"/>
      <c r="L1940" s="97"/>
      <c r="M1940" s="64"/>
      <c r="S1940" s="91" t="n">
        <v>0.7</v>
      </c>
      <c r="T1940" s="79" t="n">
        <f aca="false">B1940*$AI$23/$AI$1915</f>
        <v>4783208.33333333</v>
      </c>
      <c r="U1940" s="125" t="n">
        <f aca="false">C1940*$AI$23/$AI$1915</f>
        <v>6377611.11111111</v>
      </c>
      <c r="W1940" s="1"/>
      <c r="Z1940" s="80"/>
      <c r="AA1940" s="64"/>
      <c r="AD1940" s="98"/>
      <c r="AE1940" s="64"/>
      <c r="AH1940" s="1" t="str">
        <f aca="false">IF(AC1938="But Not Over",Y1935,"")</f>
        <v/>
      </c>
      <c r="AI1940" s="81" t="str">
        <f aca="false">IF(AC1938="But Not Over",VLOOKUP(AH1940,'CPI Data'!$A$19:$N$117,14),"")</f>
        <v/>
      </c>
    </row>
    <row r="1941" customFormat="false" ht="12" hidden="false" customHeight="false" outlineLevel="0" collapsed="false">
      <c r="A1941" s="91" t="n">
        <v>0.72</v>
      </c>
      <c r="B1941" s="92" t="n">
        <v>400000</v>
      </c>
      <c r="C1941" s="92" t="n">
        <v>500000</v>
      </c>
      <c r="H1941" s="64"/>
      <c r="I1941" s="64"/>
      <c r="L1941" s="97"/>
      <c r="M1941" s="64"/>
      <c r="S1941" s="91" t="n">
        <v>0.72</v>
      </c>
      <c r="T1941" s="79" t="n">
        <f aca="false">B1941*$AI$23/$AI$1915</f>
        <v>6377611.11111111</v>
      </c>
      <c r="U1941" s="125" t="n">
        <f aca="false">C1941*$AI$23/$AI$1915</f>
        <v>7972013.88888889</v>
      </c>
      <c r="W1941" s="1"/>
      <c r="Z1941" s="80"/>
      <c r="AA1941" s="64"/>
      <c r="AD1941" s="98"/>
      <c r="AE1941" s="64"/>
      <c r="AH1941" s="1" t="str">
        <f aca="false">IF(AC1939="But Not Over",Y1936,"")</f>
        <v/>
      </c>
      <c r="AI1941" s="81" t="str">
        <f aca="false">IF(AC1939="But Not Over",VLOOKUP(AH1941,'CPI Data'!$A$19:$N$117,14),"")</f>
        <v/>
      </c>
    </row>
    <row r="1942" customFormat="false" ht="12" hidden="false" customHeight="false" outlineLevel="0" collapsed="false">
      <c r="A1942" s="91" t="n">
        <v>0.74</v>
      </c>
      <c r="B1942" s="92" t="n">
        <v>500000</v>
      </c>
      <c r="C1942" s="92" t="n">
        <v>750000</v>
      </c>
      <c r="H1942" s="64"/>
      <c r="I1942" s="64"/>
      <c r="L1942" s="97"/>
      <c r="M1942" s="64"/>
      <c r="S1942" s="91" t="n">
        <v>0.74</v>
      </c>
      <c r="T1942" s="79" t="n">
        <f aca="false">B1942*$AI$23/$AI$1915</f>
        <v>7972013.88888889</v>
      </c>
      <c r="U1942" s="125" t="n">
        <f aca="false">C1942*$AI$23/$AI$1915</f>
        <v>11958020.8333333</v>
      </c>
      <c r="W1942" s="1"/>
      <c r="Z1942" s="80"/>
      <c r="AA1942" s="64"/>
      <c r="AD1942" s="98"/>
      <c r="AE1942" s="64"/>
      <c r="AH1942" s="1" t="str">
        <f aca="false">IF(AC1940="But Not Over",Y1937,"")</f>
        <v/>
      </c>
      <c r="AI1942" s="81" t="str">
        <f aca="false">IF(AC1940="But Not Over",VLOOKUP(AH1942,'CPI Data'!$A$19:$N$117,14),"")</f>
        <v/>
      </c>
    </row>
    <row r="1943" customFormat="false" ht="12" hidden="false" customHeight="false" outlineLevel="0" collapsed="false">
      <c r="A1943" s="91" t="n">
        <v>0.76</v>
      </c>
      <c r="B1943" s="92" t="n">
        <v>750000</v>
      </c>
      <c r="C1943" s="92" t="n">
        <v>1000000</v>
      </c>
      <c r="H1943" s="64"/>
      <c r="I1943" s="64"/>
      <c r="L1943" s="97"/>
      <c r="M1943" s="64"/>
      <c r="S1943" s="91" t="n">
        <v>0.76</v>
      </c>
      <c r="T1943" s="125" t="n">
        <f aca="false">B1943*$AI$23/$AI$1915</f>
        <v>11958020.8333333</v>
      </c>
      <c r="U1943" s="125" t="n">
        <f aca="false">C1943*$AI$23/$AI$1915</f>
        <v>15944027.7777778</v>
      </c>
      <c r="W1943" s="1"/>
      <c r="Z1943" s="80"/>
      <c r="AA1943" s="64"/>
      <c r="AD1943" s="98"/>
      <c r="AE1943" s="64"/>
      <c r="AH1943" s="1" t="str">
        <f aca="false">IF(AC1941="But Not Over",Y1938,"")</f>
        <v/>
      </c>
      <c r="AI1943" s="81" t="str">
        <f aca="false">IF(AC1941="But Not Over",VLOOKUP(AH1943,'CPI Data'!$A$19:$N$117,14),"")</f>
        <v/>
      </c>
    </row>
    <row r="1944" customFormat="false" ht="12" hidden="false" customHeight="false" outlineLevel="0" collapsed="false">
      <c r="A1944" s="91" t="n">
        <v>0.77</v>
      </c>
      <c r="B1944" s="92" t="n">
        <v>1000000</v>
      </c>
      <c r="C1944" s="92" t="n">
        <v>2000000</v>
      </c>
      <c r="H1944" s="64"/>
      <c r="I1944" s="64"/>
      <c r="L1944" s="97"/>
      <c r="M1944" s="64"/>
      <c r="S1944" s="91" t="n">
        <v>0.77</v>
      </c>
      <c r="T1944" s="125" t="n">
        <f aca="false">B1944*$AI$23/$AI$1915</f>
        <v>15944027.7777778</v>
      </c>
      <c r="U1944" s="125" t="n">
        <f aca="false">C1944*$AI$23/$AI$1915</f>
        <v>31888055.5555556</v>
      </c>
      <c r="W1944" s="1"/>
      <c r="Z1944" s="80"/>
      <c r="AA1944" s="64"/>
      <c r="AD1944" s="98"/>
      <c r="AE1944" s="64"/>
      <c r="AH1944" s="1" t="str">
        <f aca="false">IF(AC1942="But Not Over",Y1939,"")</f>
        <v/>
      </c>
      <c r="AI1944" s="81" t="str">
        <f aca="false">IF(AC1942="But Not Over",VLOOKUP(AH1944,'CPI Data'!$A$19:$N$117,14),"")</f>
        <v/>
      </c>
    </row>
    <row r="1945" customFormat="false" ht="12" hidden="false" customHeight="false" outlineLevel="0" collapsed="false">
      <c r="A1945" s="91" t="n">
        <v>0.78</v>
      </c>
      <c r="B1945" s="92" t="n">
        <v>2000000</v>
      </c>
      <c r="C1945" s="92" t="n">
        <v>5000000</v>
      </c>
      <c r="H1945" s="64"/>
      <c r="I1945" s="64"/>
      <c r="L1945" s="97"/>
      <c r="M1945" s="64"/>
      <c r="S1945" s="91" t="n">
        <v>0.78</v>
      </c>
      <c r="T1945" s="125" t="n">
        <f aca="false">B1945*$AI$23/$AI$1915</f>
        <v>31888055.5555556</v>
      </c>
      <c r="U1945" s="125" t="n">
        <f aca="false">C1945*$AI$23/$AI$1915</f>
        <v>79720138.8888889</v>
      </c>
      <c r="W1945" s="1"/>
      <c r="Z1945" s="80"/>
      <c r="AA1945" s="64"/>
      <c r="AD1945" s="98"/>
      <c r="AE1945" s="64"/>
      <c r="AH1945" s="1" t="str">
        <f aca="false">IF(AC1943="But Not Over",Y1940,"")</f>
        <v/>
      </c>
      <c r="AI1945" s="81" t="str">
        <f aca="false">IF(AC1943="But Not Over",VLOOKUP(AH1945,'CPI Data'!$A$19:$N$117,14),"")</f>
        <v/>
      </c>
    </row>
    <row r="1946" customFormat="false" ht="12" hidden="false" customHeight="false" outlineLevel="0" collapsed="false">
      <c r="A1946" s="91" t="n">
        <v>0.79</v>
      </c>
      <c r="B1946" s="92" t="n">
        <v>5000000</v>
      </c>
      <c r="C1946" s="95" t="s">
        <v>18</v>
      </c>
      <c r="H1946" s="64"/>
      <c r="I1946" s="64"/>
      <c r="L1946" s="97"/>
      <c r="M1946" s="64"/>
      <c r="S1946" s="91" t="n">
        <v>0.79</v>
      </c>
      <c r="T1946" s="125" t="n">
        <f aca="false">B1946*$AI$23/$AI$1915</f>
        <v>79720138.8888889</v>
      </c>
      <c r="U1946" s="79" t="s">
        <v>18</v>
      </c>
      <c r="W1946" s="1"/>
      <c r="Z1946" s="80"/>
      <c r="AA1946" s="64"/>
      <c r="AD1946" s="98"/>
      <c r="AE1946" s="64"/>
      <c r="AH1946" s="1" t="str">
        <f aca="false">IF(AC1944="But Not Over",Y1941,"")</f>
        <v/>
      </c>
      <c r="AI1946" s="81" t="str">
        <f aca="false">IF(AC1944="But Not Over",VLOOKUP(AH1946,'CPI Data'!$A$19:$N$117,14),"")</f>
        <v/>
      </c>
    </row>
    <row r="1947" customFormat="false" ht="12" hidden="false" customHeight="false" outlineLevel="0" collapsed="false">
      <c r="A1947" s="130" t="s">
        <v>67</v>
      </c>
      <c r="H1947" s="64"/>
      <c r="I1947" s="64"/>
      <c r="L1947" s="97"/>
      <c r="M1947" s="64"/>
      <c r="S1947" s="130" t="s">
        <v>67</v>
      </c>
      <c r="W1947" s="1"/>
      <c r="Z1947" s="80"/>
      <c r="AA1947" s="64"/>
      <c r="AD1947" s="98"/>
      <c r="AE1947" s="64"/>
      <c r="AH1947" s="1" t="str">
        <f aca="false">IF(AC1945="But Not Over",Y1942,"")</f>
        <v/>
      </c>
      <c r="AI1947" s="81" t="str">
        <f aca="false">IF(AC1945="But Not Over",VLOOKUP(AH1947,'CPI Data'!$A$19:$N$117,14),"")</f>
        <v/>
      </c>
    </row>
    <row r="1948" customFormat="false" ht="12" hidden="false" customHeight="false" outlineLevel="0" collapsed="false">
      <c r="A1948" s="64"/>
      <c r="E1948" s="131"/>
      <c r="H1948" s="64"/>
      <c r="I1948" s="64"/>
      <c r="L1948" s="97"/>
      <c r="M1948" s="64"/>
      <c r="S1948" s="64"/>
      <c r="W1948" s="131"/>
      <c r="Z1948" s="80"/>
      <c r="AA1948" s="64"/>
      <c r="AD1948" s="98"/>
      <c r="AE1948" s="64"/>
      <c r="AH1948" s="1" t="str">
        <f aca="false">IF(AC1946="But Not Over",Y1943,"")</f>
        <v/>
      </c>
      <c r="AI1948" s="81" t="str">
        <f aca="false">IF(AC1946="But Not Over",VLOOKUP(AH1948,'CPI Data'!$A$19:$N$117,14),"")</f>
        <v/>
      </c>
    </row>
    <row r="1949" customFormat="false" ht="12.75" hidden="false" customHeight="false" outlineLevel="0" collapsed="false">
      <c r="A1949" s="64"/>
      <c r="B1949" s="74"/>
      <c r="C1949" s="43" t="s">
        <v>7</v>
      </c>
      <c r="E1949" s="64"/>
      <c r="F1949" s="74"/>
      <c r="G1949" s="75" t="n">
        <v>1936</v>
      </c>
      <c r="H1949" s="75"/>
      <c r="I1949" s="75"/>
      <c r="J1949" s="74"/>
      <c r="L1949" s="97"/>
      <c r="M1949" s="64"/>
      <c r="N1949" s="74"/>
      <c r="S1949" s="64"/>
      <c r="T1949" s="77"/>
      <c r="U1949" s="69" t="s">
        <v>21</v>
      </c>
      <c r="W1949" s="64"/>
      <c r="X1949" s="77"/>
      <c r="Y1949" s="75" t="n">
        <v>1936</v>
      </c>
      <c r="Z1949" s="75"/>
      <c r="AA1949" s="75"/>
      <c r="AB1949" s="46" t="str">
        <f aca="false">CONCATENATE("CPI: ",AI1954)</f>
        <v>CPI: 13.9</v>
      </c>
      <c r="AD1949" s="98"/>
      <c r="AE1949" s="64"/>
      <c r="AF1949" s="77"/>
      <c r="AH1949" s="1" t="str">
        <f aca="false">IF(AC1947="But Not Over",Y1944,"")</f>
        <v/>
      </c>
      <c r="AI1949" s="81" t="str">
        <f aca="false">IF(AC1947="But Not Over",VLOOKUP(AH1949,'CPI Data'!$A$19:$N$117,14),"")</f>
        <v/>
      </c>
    </row>
    <row r="1950" customFormat="false" ht="12" hidden="false" customHeight="false" outlineLevel="0" collapsed="false">
      <c r="A1950" s="49"/>
      <c r="B1950" s="49" t="s">
        <v>8</v>
      </c>
      <c r="C1950" s="50"/>
      <c r="D1950" s="50"/>
      <c r="E1950" s="49"/>
      <c r="F1950" s="49" t="s">
        <v>9</v>
      </c>
      <c r="G1950" s="50"/>
      <c r="H1950" s="49"/>
      <c r="I1950" s="49"/>
      <c r="J1950" s="49" t="s">
        <v>10</v>
      </c>
      <c r="K1950" s="48"/>
      <c r="L1950" s="48"/>
      <c r="M1950" s="48"/>
      <c r="N1950" s="49" t="s">
        <v>11</v>
      </c>
      <c r="O1950" s="50"/>
      <c r="S1950" s="49"/>
      <c r="T1950" s="51" t="s">
        <v>8</v>
      </c>
      <c r="U1950" s="99"/>
      <c r="V1950" s="53"/>
      <c r="W1950" s="49"/>
      <c r="X1950" s="51" t="s">
        <v>9</v>
      </c>
      <c r="Y1950" s="99"/>
      <c r="Z1950" s="54"/>
      <c r="AA1950" s="49"/>
      <c r="AB1950" s="51" t="s">
        <v>10</v>
      </c>
      <c r="AC1950" s="52"/>
      <c r="AD1950" s="55"/>
      <c r="AE1950" s="48"/>
      <c r="AF1950" s="51" t="s">
        <v>11</v>
      </c>
      <c r="AG1950" s="99"/>
      <c r="AH1950" s="1" t="str">
        <f aca="false">IF(AC1948="But Not Over",Y1945,"")</f>
        <v/>
      </c>
      <c r="AI1950" s="81" t="str">
        <f aca="false">IF(AC1948="But Not Over",VLOOKUP(AH1950,'CPI Data'!$A$19:$N$117,14),"")</f>
        <v/>
      </c>
    </row>
    <row r="1951" customFormat="false" ht="12" hidden="false" customHeight="false" outlineLevel="0" collapsed="false">
      <c r="A1951" s="56" t="s">
        <v>12</v>
      </c>
      <c r="B1951" s="57" t="s">
        <v>13</v>
      </c>
      <c r="C1951" s="57"/>
      <c r="D1951" s="100"/>
      <c r="E1951" s="56" t="s">
        <v>12</v>
      </c>
      <c r="F1951" s="57" t="s">
        <v>13</v>
      </c>
      <c r="G1951" s="57"/>
      <c r="H1951" s="100"/>
      <c r="I1951" s="56" t="s">
        <v>12</v>
      </c>
      <c r="J1951" s="57" t="s">
        <v>13</v>
      </c>
      <c r="K1951" s="57"/>
      <c r="L1951" s="106"/>
      <c r="M1951" s="56" t="s">
        <v>12</v>
      </c>
      <c r="N1951" s="57" t="s">
        <v>13</v>
      </c>
      <c r="O1951" s="57"/>
      <c r="S1951" s="56" t="s">
        <v>12</v>
      </c>
      <c r="T1951" s="58" t="s">
        <v>13</v>
      </c>
      <c r="U1951" s="58"/>
      <c r="V1951" s="101"/>
      <c r="W1951" s="56" t="s">
        <v>12</v>
      </c>
      <c r="X1951" s="58" t="s">
        <v>13</v>
      </c>
      <c r="Y1951" s="58"/>
      <c r="Z1951" s="101"/>
      <c r="AA1951" s="56" t="s">
        <v>12</v>
      </c>
      <c r="AB1951" s="58" t="s">
        <v>13</v>
      </c>
      <c r="AC1951" s="58"/>
      <c r="AD1951" s="107"/>
      <c r="AE1951" s="56" t="s">
        <v>12</v>
      </c>
      <c r="AF1951" s="58" t="s">
        <v>13</v>
      </c>
      <c r="AG1951" s="58"/>
      <c r="AH1951" s="1" t="str">
        <f aca="false">IF(AC1949="But Not Over",Y1946,"")</f>
        <v/>
      </c>
      <c r="AI1951" s="81" t="str">
        <f aca="false">IF(AC1949="But Not Over",VLOOKUP(AH1951,'CPI Data'!$A$19:$N$117,14),"")</f>
        <v/>
      </c>
    </row>
    <row r="1952" customFormat="false" ht="12" hidden="false" customHeight="false" outlineLevel="0" collapsed="false">
      <c r="A1952" s="59" t="s">
        <v>14</v>
      </c>
      <c r="B1952" s="60" t="s">
        <v>15</v>
      </c>
      <c r="C1952" s="60" t="s">
        <v>16</v>
      </c>
      <c r="D1952" s="100"/>
      <c r="E1952" s="59" t="s">
        <v>14</v>
      </c>
      <c r="F1952" s="60" t="s">
        <v>15</v>
      </c>
      <c r="G1952" s="60" t="s">
        <v>16</v>
      </c>
      <c r="H1952" s="100"/>
      <c r="I1952" s="59" t="s">
        <v>14</v>
      </c>
      <c r="J1952" s="60" t="s">
        <v>15</v>
      </c>
      <c r="K1952" s="60" t="s">
        <v>16</v>
      </c>
      <c r="L1952" s="106"/>
      <c r="M1952" s="59" t="s">
        <v>14</v>
      </c>
      <c r="N1952" s="60" t="s">
        <v>15</v>
      </c>
      <c r="O1952" s="60" t="s">
        <v>16</v>
      </c>
      <c r="S1952" s="59" t="s">
        <v>14</v>
      </c>
      <c r="T1952" s="61" t="s">
        <v>15</v>
      </c>
      <c r="U1952" s="61" t="s">
        <v>16</v>
      </c>
      <c r="V1952" s="101"/>
      <c r="W1952" s="59" t="s">
        <v>14</v>
      </c>
      <c r="X1952" s="61" t="s">
        <v>15</v>
      </c>
      <c r="Y1952" s="61" t="s">
        <v>16</v>
      </c>
      <c r="Z1952" s="101"/>
      <c r="AA1952" s="59" t="s">
        <v>14</v>
      </c>
      <c r="AB1952" s="61" t="s">
        <v>15</v>
      </c>
      <c r="AC1952" s="61" t="s">
        <v>16</v>
      </c>
      <c r="AD1952" s="107"/>
      <c r="AE1952" s="59" t="s">
        <v>14</v>
      </c>
      <c r="AF1952" s="61" t="s">
        <v>15</v>
      </c>
      <c r="AG1952" s="61" t="s">
        <v>16</v>
      </c>
      <c r="AH1952" s="1" t="str">
        <f aca="false">IF(AC1950="But Not Over",Y1947,"")</f>
        <v/>
      </c>
      <c r="AI1952" s="81" t="str">
        <f aca="false">IF(AC1950="But Not Over",VLOOKUP(AH1952,'CPI Data'!$A$19:$N$117,14),"")</f>
        <v/>
      </c>
    </row>
    <row r="1953" customFormat="false" ht="12" hidden="false" customHeight="false" outlineLevel="0" collapsed="false">
      <c r="A1953" s="91" t="n">
        <v>0.04</v>
      </c>
      <c r="B1953" s="95" t="n">
        <v>0</v>
      </c>
      <c r="C1953" s="95" t="n">
        <v>4000</v>
      </c>
      <c r="D1953" s="95"/>
      <c r="H1953" s="102"/>
      <c r="I1953" s="91"/>
      <c r="J1953" s="95"/>
      <c r="K1953" s="95"/>
      <c r="L1953" s="104"/>
      <c r="M1953" s="91"/>
      <c r="N1953" s="95"/>
      <c r="O1953" s="95"/>
      <c r="S1953" s="91" t="n">
        <v>0.04</v>
      </c>
      <c r="T1953" s="79" t="n">
        <f aca="false">B1953*$AI$23/$AI$1954</f>
        <v>0</v>
      </c>
      <c r="U1953" s="79" t="n">
        <f aca="false">C1953*$AI$23/$AI$1954</f>
        <v>66070.2158273381</v>
      </c>
      <c r="V1953" s="84"/>
      <c r="W1953" s="1"/>
      <c r="Z1953" s="80"/>
      <c r="AA1953" s="91"/>
      <c r="AB1953" s="79"/>
      <c r="AC1953" s="79"/>
      <c r="AD1953" s="105"/>
      <c r="AE1953" s="91"/>
      <c r="AF1953" s="79"/>
      <c r="AG1953" s="79"/>
      <c r="AH1953" s="1" t="str">
        <f aca="false">IF(AC1951="But Not Over",Y1948,"")</f>
        <v/>
      </c>
      <c r="AI1953" s="81" t="str">
        <f aca="false">IF(AC1951="But Not Over",VLOOKUP(AH1953,'CPI Data'!$A$19:$N$117,14),"")</f>
        <v/>
      </c>
    </row>
    <row r="1954" customFormat="false" ht="12" hidden="false" customHeight="false" outlineLevel="0" collapsed="false">
      <c r="A1954" s="91" t="n">
        <v>0.08</v>
      </c>
      <c r="B1954" s="95" t="n">
        <v>4000</v>
      </c>
      <c r="C1954" s="95" t="n">
        <v>6000</v>
      </c>
      <c r="D1954" s="95"/>
      <c r="E1954" s="64"/>
      <c r="F1954" s="74" t="s">
        <v>55</v>
      </c>
      <c r="H1954" s="102"/>
      <c r="I1954" s="64"/>
      <c r="J1954" s="74" t="s">
        <v>55</v>
      </c>
      <c r="L1954" s="104"/>
      <c r="M1954" s="64"/>
      <c r="N1954" s="74" t="s">
        <v>55</v>
      </c>
      <c r="S1954" s="91" t="n">
        <v>0.08</v>
      </c>
      <c r="T1954" s="79" t="n">
        <f aca="false">B1954*$AI$23/$AI$1954</f>
        <v>66070.2158273381</v>
      </c>
      <c r="U1954" s="79" t="n">
        <f aca="false">C1954*$AI$23/$AI$1954</f>
        <v>99105.3237410072</v>
      </c>
      <c r="V1954" s="84"/>
      <c r="W1954" s="64"/>
      <c r="X1954" s="77" t="s">
        <v>55</v>
      </c>
      <c r="Z1954" s="80"/>
      <c r="AA1954" s="64"/>
      <c r="AB1954" s="77" t="s">
        <v>55</v>
      </c>
      <c r="AD1954" s="105"/>
      <c r="AE1954" s="64"/>
      <c r="AF1954" s="77" t="s">
        <v>55</v>
      </c>
      <c r="AH1954" s="1" t="n">
        <f aca="false">IF(AC1952="But Not Over",Y1949,"")</f>
        <v>1936</v>
      </c>
      <c r="AI1954" s="81" t="n">
        <f aca="false">IF(AC1952="But Not Over",VLOOKUP(AH1954,'CPI Data'!$A$19:$N$117,14),"")</f>
        <v>13.9</v>
      </c>
    </row>
    <row r="1955" customFormat="false" ht="12" hidden="false" customHeight="false" outlineLevel="0" collapsed="false">
      <c r="A1955" s="91" t="n">
        <v>0.09</v>
      </c>
      <c r="B1955" s="95" t="n">
        <v>6000</v>
      </c>
      <c r="C1955" s="95" t="n">
        <v>8000</v>
      </c>
      <c r="D1955" s="95"/>
      <c r="E1955" s="64"/>
      <c r="F1955" s="74" t="s">
        <v>56</v>
      </c>
      <c r="H1955" s="102"/>
      <c r="I1955" s="64"/>
      <c r="J1955" s="74" t="s">
        <v>56</v>
      </c>
      <c r="L1955" s="104"/>
      <c r="M1955" s="64"/>
      <c r="N1955" s="74" t="s">
        <v>56</v>
      </c>
      <c r="S1955" s="91" t="n">
        <v>0.09</v>
      </c>
      <c r="T1955" s="79" t="n">
        <f aca="false">B1955*$AI$23/$AI$1954</f>
        <v>99105.3237410072</v>
      </c>
      <c r="U1955" s="79" t="n">
        <f aca="false">C1955*$AI$23/$AI$1954</f>
        <v>132140.431654676</v>
      </c>
      <c r="V1955" s="84"/>
      <c r="W1955" s="64"/>
      <c r="X1955" s="77" t="s">
        <v>56</v>
      </c>
      <c r="Z1955" s="80"/>
      <c r="AA1955" s="64"/>
      <c r="AB1955" s="77" t="s">
        <v>56</v>
      </c>
      <c r="AD1955" s="105"/>
      <c r="AE1955" s="64"/>
      <c r="AF1955" s="77" t="s">
        <v>56</v>
      </c>
      <c r="AH1955" s="1" t="str">
        <f aca="false">IF(AC1953="But Not Over",Y1950,"")</f>
        <v/>
      </c>
      <c r="AI1955" s="81" t="str">
        <f aca="false">IF(AC1953="But Not Over",VLOOKUP(AH1955,'CPI Data'!$A$19:$N$117,14),"")</f>
        <v/>
      </c>
    </row>
    <row r="1956" customFormat="false" ht="12" hidden="false" customHeight="false" outlineLevel="0" collapsed="false">
      <c r="A1956" s="91" t="n">
        <v>0.1</v>
      </c>
      <c r="B1956" s="95" t="n">
        <v>8000</v>
      </c>
      <c r="C1956" s="95" t="n">
        <v>10000</v>
      </c>
      <c r="D1956" s="95"/>
      <c r="H1956" s="102"/>
      <c r="I1956" s="91"/>
      <c r="J1956" s="95"/>
      <c r="K1956" s="95"/>
      <c r="L1956" s="104"/>
      <c r="M1956" s="91"/>
      <c r="N1956" s="95"/>
      <c r="O1956" s="95"/>
      <c r="S1956" s="91" t="n">
        <v>0.1</v>
      </c>
      <c r="T1956" s="79" t="n">
        <f aca="false">B1956*$AI$23/$AI$1954</f>
        <v>132140.431654676</v>
      </c>
      <c r="U1956" s="79" t="n">
        <f aca="false">C1956*$AI$23/$AI$1954</f>
        <v>165175.539568345</v>
      </c>
      <c r="V1956" s="84"/>
      <c r="W1956" s="1"/>
      <c r="Z1956" s="80"/>
      <c r="AA1956" s="91"/>
      <c r="AB1956" s="79"/>
      <c r="AC1956" s="79"/>
      <c r="AD1956" s="105"/>
      <c r="AE1956" s="91"/>
      <c r="AF1956" s="79"/>
      <c r="AG1956" s="79"/>
      <c r="AH1956" s="1" t="str">
        <f aca="false">IF(AC1954="But Not Over",Y1951,"")</f>
        <v/>
      </c>
      <c r="AI1956" s="81" t="str">
        <f aca="false">IF(AC1954="But Not Over",VLOOKUP(AH1956,'CPI Data'!$A$19:$N$117,14),"")</f>
        <v/>
      </c>
    </row>
    <row r="1957" customFormat="false" ht="12" hidden="false" customHeight="false" outlineLevel="0" collapsed="false">
      <c r="A1957" s="91" t="n">
        <v>0.11</v>
      </c>
      <c r="B1957" s="95" t="n">
        <v>10000</v>
      </c>
      <c r="C1957" s="95" t="n">
        <v>12000</v>
      </c>
      <c r="D1957" s="95"/>
      <c r="H1957" s="102"/>
      <c r="I1957" s="91"/>
      <c r="J1957" s="95"/>
      <c r="K1957" s="95"/>
      <c r="L1957" s="104"/>
      <c r="M1957" s="91"/>
      <c r="N1957" s="95"/>
      <c r="O1957" s="95"/>
      <c r="S1957" s="91" t="n">
        <v>0.11</v>
      </c>
      <c r="T1957" s="79" t="n">
        <f aca="false">B1957*$AI$23/$AI$1954</f>
        <v>165175.539568345</v>
      </c>
      <c r="U1957" s="79" t="n">
        <f aca="false">C1957*$AI$23/$AI$1954</f>
        <v>198210.647482014</v>
      </c>
      <c r="V1957" s="84"/>
      <c r="W1957" s="1"/>
      <c r="Z1957" s="80"/>
      <c r="AA1957" s="91"/>
      <c r="AB1957" s="79"/>
      <c r="AC1957" s="79"/>
      <c r="AD1957" s="105"/>
      <c r="AE1957" s="91"/>
      <c r="AF1957" s="79"/>
      <c r="AG1957" s="79"/>
      <c r="AH1957" s="1" t="str">
        <f aca="false">IF(AC1955="But Not Over",Y1952,"")</f>
        <v/>
      </c>
      <c r="AI1957" s="81" t="str">
        <f aca="false">IF(AC1955="But Not Over",VLOOKUP(AH1957,'CPI Data'!$A$19:$N$117,14),"")</f>
        <v/>
      </c>
    </row>
    <row r="1958" customFormat="false" ht="12" hidden="false" customHeight="false" outlineLevel="0" collapsed="false">
      <c r="A1958" s="91" t="n">
        <v>0.12</v>
      </c>
      <c r="B1958" s="95" t="n">
        <v>12000</v>
      </c>
      <c r="C1958" s="95" t="n">
        <v>14000</v>
      </c>
      <c r="D1958" s="95"/>
      <c r="H1958" s="102"/>
      <c r="I1958" s="91"/>
      <c r="J1958" s="95"/>
      <c r="K1958" s="95"/>
      <c r="L1958" s="104"/>
      <c r="M1958" s="91"/>
      <c r="N1958" s="95"/>
      <c r="O1958" s="95"/>
      <c r="S1958" s="91" t="n">
        <v>0.12</v>
      </c>
      <c r="T1958" s="79" t="n">
        <f aca="false">B1958*$AI$23/$AI$1954</f>
        <v>198210.647482014</v>
      </c>
      <c r="U1958" s="79" t="n">
        <f aca="false">C1958*$AI$23/$AI$1954</f>
        <v>231245.755395683</v>
      </c>
      <c r="V1958" s="84"/>
      <c r="W1958" s="1"/>
      <c r="Z1958" s="80"/>
      <c r="AA1958" s="91"/>
      <c r="AB1958" s="79"/>
      <c r="AC1958" s="79"/>
      <c r="AD1958" s="105"/>
      <c r="AE1958" s="91"/>
      <c r="AF1958" s="79"/>
      <c r="AG1958" s="79"/>
      <c r="AH1958" s="1" t="str">
        <f aca="false">IF(AC1956="But Not Over",Y1953,"")</f>
        <v/>
      </c>
      <c r="AI1958" s="81" t="str">
        <f aca="false">IF(AC1956="But Not Over",VLOOKUP(AH1958,'CPI Data'!$A$19:$N$117,14),"")</f>
        <v/>
      </c>
    </row>
    <row r="1959" customFormat="false" ht="12" hidden="false" customHeight="false" outlineLevel="0" collapsed="false">
      <c r="A1959" s="91" t="n">
        <v>0.13</v>
      </c>
      <c r="B1959" s="95" t="n">
        <v>14000</v>
      </c>
      <c r="C1959" s="95" t="n">
        <v>16000</v>
      </c>
      <c r="D1959" s="95"/>
      <c r="H1959" s="102"/>
      <c r="I1959" s="91"/>
      <c r="J1959" s="95"/>
      <c r="K1959" s="95"/>
      <c r="L1959" s="104"/>
      <c r="M1959" s="91"/>
      <c r="N1959" s="95"/>
      <c r="O1959" s="95"/>
      <c r="S1959" s="91" t="n">
        <v>0.13</v>
      </c>
      <c r="T1959" s="79" t="n">
        <f aca="false">B1959*$AI$23/$AI$1954</f>
        <v>231245.755395683</v>
      </c>
      <c r="U1959" s="79" t="n">
        <f aca="false">C1959*$AI$23/$AI$1954</f>
        <v>264280.863309352</v>
      </c>
      <c r="V1959" s="84"/>
      <c r="W1959" s="1"/>
      <c r="Z1959" s="80"/>
      <c r="AA1959" s="91"/>
      <c r="AB1959" s="79"/>
      <c r="AC1959" s="79"/>
      <c r="AD1959" s="105"/>
      <c r="AE1959" s="91"/>
      <c r="AF1959" s="79"/>
      <c r="AG1959" s="79"/>
      <c r="AH1959" s="1" t="str">
        <f aca="false">IF(AC1957="But Not Over",Y1954,"")</f>
        <v/>
      </c>
      <c r="AI1959" s="81" t="str">
        <f aca="false">IF(AC1957="But Not Over",VLOOKUP(AH1959,'CPI Data'!$A$19:$N$117,14),"")</f>
        <v/>
      </c>
    </row>
    <row r="1960" customFormat="false" ht="12" hidden="false" customHeight="false" outlineLevel="0" collapsed="false">
      <c r="A1960" s="91" t="n">
        <v>0.15</v>
      </c>
      <c r="B1960" s="95" t="n">
        <v>16000</v>
      </c>
      <c r="C1960" s="95" t="n">
        <v>18000</v>
      </c>
      <c r="D1960" s="95"/>
      <c r="H1960" s="102"/>
      <c r="I1960" s="91"/>
      <c r="J1960" s="95"/>
      <c r="K1960" s="95"/>
      <c r="L1960" s="104"/>
      <c r="M1960" s="91"/>
      <c r="N1960" s="95"/>
      <c r="O1960" s="95"/>
      <c r="S1960" s="91" t="n">
        <v>0.15</v>
      </c>
      <c r="T1960" s="79" t="n">
        <f aca="false">B1960*$AI$23/$AI$1954</f>
        <v>264280.863309352</v>
      </c>
      <c r="U1960" s="79" t="n">
        <f aca="false">C1960*$AI$23/$AI$1954</f>
        <v>297315.971223022</v>
      </c>
      <c r="V1960" s="84"/>
      <c r="W1960" s="1"/>
      <c r="Z1960" s="80"/>
      <c r="AA1960" s="91"/>
      <c r="AB1960" s="79"/>
      <c r="AC1960" s="79"/>
      <c r="AD1960" s="105"/>
      <c r="AE1960" s="91"/>
      <c r="AF1960" s="79"/>
      <c r="AG1960" s="79"/>
      <c r="AH1960" s="1" t="str">
        <f aca="false">IF(AC1958="But Not Over",Y1955,"")</f>
        <v/>
      </c>
      <c r="AI1960" s="81" t="str">
        <f aca="false">IF(AC1958="But Not Over",VLOOKUP(AH1960,'CPI Data'!$A$19:$N$117,14),"")</f>
        <v/>
      </c>
    </row>
    <row r="1961" customFormat="false" ht="12" hidden="false" customHeight="false" outlineLevel="0" collapsed="false">
      <c r="A1961" s="91" t="n">
        <v>0.17</v>
      </c>
      <c r="B1961" s="95" t="n">
        <v>18000</v>
      </c>
      <c r="C1961" s="95" t="n">
        <v>20000</v>
      </c>
      <c r="D1961" s="95"/>
      <c r="H1961" s="102"/>
      <c r="I1961" s="91"/>
      <c r="J1961" s="95"/>
      <c r="K1961" s="95"/>
      <c r="L1961" s="104"/>
      <c r="M1961" s="91"/>
      <c r="N1961" s="95"/>
      <c r="O1961" s="95"/>
      <c r="S1961" s="91" t="n">
        <v>0.17</v>
      </c>
      <c r="T1961" s="79" t="n">
        <f aca="false">B1961*$AI$23/$AI$1954</f>
        <v>297315.971223022</v>
      </c>
      <c r="U1961" s="79" t="n">
        <f aca="false">C1961*$AI$23/$AI$1954</f>
        <v>330351.079136691</v>
      </c>
      <c r="V1961" s="84"/>
      <c r="W1961" s="1"/>
      <c r="Z1961" s="80"/>
      <c r="AA1961" s="91"/>
      <c r="AB1961" s="79"/>
      <c r="AC1961" s="79"/>
      <c r="AD1961" s="105"/>
      <c r="AE1961" s="91"/>
      <c r="AF1961" s="79"/>
      <c r="AG1961" s="79"/>
      <c r="AH1961" s="1" t="str">
        <f aca="false">IF(AC1959="But Not Over",Y1956,"")</f>
        <v/>
      </c>
      <c r="AI1961" s="81" t="str">
        <f aca="false">IF(AC1959="But Not Over",VLOOKUP(AH1961,'CPI Data'!$A$19:$N$117,14),"")</f>
        <v/>
      </c>
    </row>
    <row r="1962" customFormat="false" ht="12" hidden="false" customHeight="false" outlineLevel="0" collapsed="false">
      <c r="A1962" s="91" t="n">
        <v>0.19</v>
      </c>
      <c r="B1962" s="95" t="n">
        <v>20000</v>
      </c>
      <c r="C1962" s="95" t="n">
        <v>22000</v>
      </c>
      <c r="D1962" s="95"/>
      <c r="H1962" s="102"/>
      <c r="I1962" s="91"/>
      <c r="J1962" s="95"/>
      <c r="K1962" s="95"/>
      <c r="L1962" s="104"/>
      <c r="M1962" s="91"/>
      <c r="N1962" s="95"/>
      <c r="O1962" s="95"/>
      <c r="S1962" s="91" t="n">
        <v>0.19</v>
      </c>
      <c r="T1962" s="79" t="n">
        <f aca="false">B1962*$AI$23/$AI$1954</f>
        <v>330351.079136691</v>
      </c>
      <c r="U1962" s="79" t="n">
        <f aca="false">C1962*$AI$23/$AI$1954</f>
        <v>363386.18705036</v>
      </c>
      <c r="V1962" s="84"/>
      <c r="W1962" s="1"/>
      <c r="Z1962" s="80"/>
      <c r="AA1962" s="91"/>
      <c r="AB1962" s="79"/>
      <c r="AC1962" s="79"/>
      <c r="AD1962" s="105"/>
      <c r="AE1962" s="91"/>
      <c r="AF1962" s="79"/>
      <c r="AG1962" s="79"/>
      <c r="AH1962" s="1" t="str">
        <f aca="false">IF(AC1960="But Not Over",Y1957,"")</f>
        <v/>
      </c>
      <c r="AI1962" s="81" t="str">
        <f aca="false">IF(AC1960="But Not Over",VLOOKUP(AH1962,'CPI Data'!$A$19:$N$117,14),"")</f>
        <v/>
      </c>
    </row>
    <row r="1963" customFormat="false" ht="12" hidden="false" customHeight="false" outlineLevel="0" collapsed="false">
      <c r="A1963" s="91" t="n">
        <v>0.21</v>
      </c>
      <c r="B1963" s="95" t="n">
        <v>22000</v>
      </c>
      <c r="C1963" s="95" t="n">
        <v>26000</v>
      </c>
      <c r="D1963" s="95"/>
      <c r="H1963" s="102"/>
      <c r="I1963" s="91"/>
      <c r="J1963" s="95"/>
      <c r="K1963" s="95"/>
      <c r="L1963" s="104"/>
      <c r="M1963" s="91"/>
      <c r="N1963" s="95"/>
      <c r="O1963" s="95"/>
      <c r="S1963" s="91" t="n">
        <v>0.21</v>
      </c>
      <c r="T1963" s="79" t="n">
        <f aca="false">B1963*$AI$23/$AI$1954</f>
        <v>363386.18705036</v>
      </c>
      <c r="U1963" s="79" t="n">
        <f aca="false">C1963*$AI$23/$AI$1954</f>
        <v>429456.402877698</v>
      </c>
      <c r="V1963" s="84"/>
      <c r="W1963" s="1"/>
      <c r="Z1963" s="80"/>
      <c r="AA1963" s="91"/>
      <c r="AB1963" s="79"/>
      <c r="AC1963" s="79"/>
      <c r="AD1963" s="105"/>
      <c r="AE1963" s="91"/>
      <c r="AF1963" s="79"/>
      <c r="AG1963" s="79"/>
      <c r="AH1963" s="1" t="str">
        <f aca="false">IF(AC1961="But Not Over",Y1958,"")</f>
        <v/>
      </c>
      <c r="AI1963" s="81" t="str">
        <f aca="false">IF(AC1961="But Not Over",VLOOKUP(AH1963,'CPI Data'!$A$19:$N$117,14),"")</f>
        <v/>
      </c>
    </row>
    <row r="1964" customFormat="false" ht="12" hidden="false" customHeight="false" outlineLevel="0" collapsed="false">
      <c r="A1964" s="91" t="n">
        <v>0.23</v>
      </c>
      <c r="B1964" s="95" t="n">
        <v>26000</v>
      </c>
      <c r="C1964" s="92" t="n">
        <v>32000</v>
      </c>
      <c r="D1964" s="95"/>
      <c r="H1964" s="102"/>
      <c r="I1964" s="91"/>
      <c r="J1964" s="95"/>
      <c r="K1964" s="95"/>
      <c r="L1964" s="104"/>
      <c r="M1964" s="91"/>
      <c r="N1964" s="95"/>
      <c r="O1964" s="95"/>
      <c r="S1964" s="91" t="n">
        <v>0.23</v>
      </c>
      <c r="T1964" s="79" t="n">
        <f aca="false">B1964*$AI$23/$AI$1954</f>
        <v>429456.402877698</v>
      </c>
      <c r="U1964" s="79" t="n">
        <f aca="false">C1964*$AI$23/$AI$1954</f>
        <v>528561.726618705</v>
      </c>
      <c r="V1964" s="84"/>
      <c r="W1964" s="1"/>
      <c r="Z1964" s="80"/>
      <c r="AA1964" s="91"/>
      <c r="AB1964" s="79"/>
      <c r="AC1964" s="79"/>
      <c r="AD1964" s="105"/>
      <c r="AE1964" s="91"/>
      <c r="AF1964" s="79"/>
      <c r="AG1964" s="79"/>
      <c r="AH1964" s="1" t="str">
        <f aca="false">IF(AC1962="But Not Over",Y1959,"")</f>
        <v/>
      </c>
      <c r="AI1964" s="81" t="str">
        <f aca="false">IF(AC1962="But Not Over",VLOOKUP(AH1964,'CPI Data'!$A$19:$N$117,14),"")</f>
        <v/>
      </c>
    </row>
    <row r="1965" customFormat="false" ht="12" hidden="false" customHeight="false" outlineLevel="0" collapsed="false">
      <c r="A1965" s="91" t="n">
        <v>0.25</v>
      </c>
      <c r="B1965" s="92" t="n">
        <v>32000</v>
      </c>
      <c r="C1965" s="92" t="n">
        <v>38000</v>
      </c>
      <c r="D1965" s="92"/>
      <c r="H1965" s="102"/>
      <c r="I1965" s="91"/>
      <c r="J1965" s="95"/>
      <c r="K1965" s="92"/>
      <c r="L1965" s="103"/>
      <c r="M1965" s="91"/>
      <c r="N1965" s="95"/>
      <c r="O1965" s="92"/>
      <c r="S1965" s="91" t="n">
        <v>0.25</v>
      </c>
      <c r="T1965" s="79" t="n">
        <f aca="false">B1965*$AI$23/$AI$1954</f>
        <v>528561.726618705</v>
      </c>
      <c r="U1965" s="79" t="n">
        <f aca="false">C1965*$AI$23/$AI$1954</f>
        <v>627667.050359712</v>
      </c>
      <c r="W1965" s="1"/>
      <c r="Z1965" s="80"/>
      <c r="AA1965" s="91"/>
      <c r="AB1965" s="79"/>
      <c r="AD1965" s="98"/>
      <c r="AE1965" s="91"/>
      <c r="AF1965" s="79"/>
      <c r="AH1965" s="1" t="str">
        <f aca="false">IF(AC1963="But Not Over",Y1960,"")</f>
        <v/>
      </c>
      <c r="AI1965" s="81" t="str">
        <f aca="false">IF(AC1963="But Not Over",VLOOKUP(AH1965,'CPI Data'!$A$19:$N$117,14),"")</f>
        <v/>
      </c>
    </row>
    <row r="1966" customFormat="false" ht="12" hidden="false" customHeight="false" outlineLevel="0" collapsed="false">
      <c r="A1966" s="91" t="n">
        <v>0.28</v>
      </c>
      <c r="B1966" s="92" t="n">
        <v>38000</v>
      </c>
      <c r="C1966" s="92" t="n">
        <v>44000</v>
      </c>
      <c r="D1966" s="92"/>
      <c r="H1966" s="102"/>
      <c r="I1966" s="91"/>
      <c r="J1966" s="92"/>
      <c r="K1966" s="92"/>
      <c r="L1966" s="103"/>
      <c r="M1966" s="91"/>
      <c r="N1966" s="92"/>
      <c r="O1966" s="92"/>
      <c r="S1966" s="91" t="n">
        <v>0.28</v>
      </c>
      <c r="T1966" s="79" t="n">
        <f aca="false">B1966*$AI$23/$AI$1954</f>
        <v>627667.050359712</v>
      </c>
      <c r="U1966" s="79" t="n">
        <f aca="false">C1966*$AI$23/$AI$1954</f>
        <v>726772.374100719</v>
      </c>
      <c r="W1966" s="1"/>
      <c r="Z1966" s="80"/>
      <c r="AA1966" s="91"/>
      <c r="AD1966" s="98"/>
      <c r="AE1966" s="91"/>
      <c r="AH1966" s="1" t="str">
        <f aca="false">IF(AC1964="But Not Over",Y1961,"")</f>
        <v/>
      </c>
      <c r="AI1966" s="81" t="str">
        <f aca="false">IF(AC1964="But Not Over",VLOOKUP(AH1966,'CPI Data'!$A$19:$N$117,14),"")</f>
        <v/>
      </c>
    </row>
    <row r="1967" customFormat="false" ht="12" hidden="false" customHeight="false" outlineLevel="0" collapsed="false">
      <c r="A1967" s="91" t="n">
        <v>0.31</v>
      </c>
      <c r="B1967" s="92" t="n">
        <v>44000</v>
      </c>
      <c r="C1967" s="92" t="n">
        <v>50000</v>
      </c>
      <c r="D1967" s="92"/>
      <c r="H1967" s="102"/>
      <c r="I1967" s="91"/>
      <c r="J1967" s="92"/>
      <c r="K1967" s="92"/>
      <c r="L1967" s="103"/>
      <c r="M1967" s="91"/>
      <c r="N1967" s="92"/>
      <c r="O1967" s="92"/>
      <c r="S1967" s="91" t="n">
        <v>0.31</v>
      </c>
      <c r="T1967" s="79" t="n">
        <f aca="false">B1967*$AI$23/$AI$1954</f>
        <v>726772.374100719</v>
      </c>
      <c r="U1967" s="79" t="n">
        <f aca="false">C1967*$AI$23/$AI$1954</f>
        <v>825877.697841727</v>
      </c>
      <c r="W1967" s="1"/>
      <c r="Z1967" s="80"/>
      <c r="AA1967" s="91"/>
      <c r="AD1967" s="98"/>
      <c r="AE1967" s="91"/>
      <c r="AH1967" s="1" t="str">
        <f aca="false">IF(AC1965="But Not Over",Y1962,"")</f>
        <v/>
      </c>
      <c r="AI1967" s="81" t="str">
        <f aca="false">IF(AC1965="But Not Over",VLOOKUP(AH1967,'CPI Data'!$A$19:$N$117,14),"")</f>
        <v/>
      </c>
    </row>
    <row r="1968" customFormat="false" ht="12" hidden="false" customHeight="false" outlineLevel="0" collapsed="false">
      <c r="A1968" s="91" t="n">
        <v>0.35</v>
      </c>
      <c r="B1968" s="92" t="n">
        <v>50000</v>
      </c>
      <c r="C1968" s="92" t="n">
        <v>56000</v>
      </c>
      <c r="D1968" s="95"/>
      <c r="H1968" s="102"/>
      <c r="I1968" s="91"/>
      <c r="J1968" s="92"/>
      <c r="K1968" s="92"/>
      <c r="L1968" s="104"/>
      <c r="M1968" s="91"/>
      <c r="N1968" s="92"/>
      <c r="O1968" s="92"/>
      <c r="S1968" s="91" t="n">
        <v>0.35</v>
      </c>
      <c r="T1968" s="79" t="n">
        <f aca="false">B1968*$AI$23/$AI$1954</f>
        <v>825877.697841727</v>
      </c>
      <c r="U1968" s="79" t="n">
        <f aca="false">C1968*$AI$23/$AI$1954</f>
        <v>924983.021582734</v>
      </c>
      <c r="V1968" s="84"/>
      <c r="W1968" s="1"/>
      <c r="Z1968" s="80"/>
      <c r="AA1968" s="91"/>
      <c r="AD1968" s="105"/>
      <c r="AE1968" s="91"/>
      <c r="AH1968" s="1" t="str">
        <f aca="false">IF(AC1966="But Not Over",Y1963,"")</f>
        <v/>
      </c>
      <c r="AI1968" s="81" t="str">
        <f aca="false">IF(AC1966="But Not Over",VLOOKUP(AH1968,'CPI Data'!$A$19:$N$117,14),"")</f>
        <v/>
      </c>
    </row>
    <row r="1969" customFormat="false" ht="12" hidden="false" customHeight="false" outlineLevel="0" collapsed="false">
      <c r="A1969" s="91" t="n">
        <v>0.39</v>
      </c>
      <c r="B1969" s="92" t="n">
        <v>56000</v>
      </c>
      <c r="C1969" s="92" t="n">
        <v>62000</v>
      </c>
      <c r="H1969" s="64"/>
      <c r="I1969" s="91"/>
      <c r="J1969" s="92"/>
      <c r="K1969" s="92"/>
      <c r="L1969" s="97"/>
      <c r="M1969" s="91"/>
      <c r="N1969" s="92"/>
      <c r="O1969" s="92"/>
      <c r="S1969" s="91" t="n">
        <v>0.39</v>
      </c>
      <c r="T1969" s="79" t="n">
        <f aca="false">B1969*$AI$23/$AI$1954</f>
        <v>924983.021582734</v>
      </c>
      <c r="U1969" s="125" t="n">
        <f aca="false">C1969*$AI$23/$AI$1954</f>
        <v>1024088.34532374</v>
      </c>
      <c r="W1969" s="1"/>
      <c r="Z1969" s="80"/>
      <c r="AA1969" s="91"/>
      <c r="AD1969" s="98"/>
      <c r="AE1969" s="91"/>
      <c r="AH1969" s="1" t="str">
        <f aca="false">IF(AC1967="But Not Over",Y1964,"")</f>
        <v/>
      </c>
      <c r="AI1969" s="81" t="str">
        <f aca="false">IF(AC1967="But Not Over",VLOOKUP(AH1969,'CPI Data'!$A$19:$N$117,14),"")</f>
        <v/>
      </c>
    </row>
    <row r="1970" customFormat="false" ht="12" hidden="false" customHeight="false" outlineLevel="0" collapsed="false">
      <c r="A1970" s="91" t="n">
        <v>0.43</v>
      </c>
      <c r="B1970" s="92" t="n">
        <v>62000</v>
      </c>
      <c r="C1970" s="92" t="n">
        <v>68000</v>
      </c>
      <c r="H1970" s="64"/>
      <c r="I1970" s="91"/>
      <c r="J1970" s="92"/>
      <c r="K1970" s="92"/>
      <c r="L1970" s="97"/>
      <c r="M1970" s="91"/>
      <c r="N1970" s="92"/>
      <c r="O1970" s="92"/>
      <c r="S1970" s="91" t="n">
        <v>0.43</v>
      </c>
      <c r="T1970" s="79" t="n">
        <f aca="false">B1970*$AI$23/$AI$1954</f>
        <v>1024088.34532374</v>
      </c>
      <c r="U1970" s="125" t="n">
        <f aca="false">C1970*$AI$23/$AI$1954</f>
        <v>1123193.66906475</v>
      </c>
      <c r="W1970" s="1"/>
      <c r="Z1970" s="80"/>
      <c r="AA1970" s="91"/>
      <c r="AD1970" s="98"/>
      <c r="AE1970" s="91"/>
      <c r="AH1970" s="1" t="str">
        <f aca="false">IF(AC1968="But Not Over",Y1965,"")</f>
        <v/>
      </c>
      <c r="AI1970" s="81" t="str">
        <f aca="false">IF(AC1968="But Not Over",VLOOKUP(AH1970,'CPI Data'!$A$19:$N$117,14),"")</f>
        <v/>
      </c>
    </row>
    <row r="1971" customFormat="false" ht="12" hidden="false" customHeight="false" outlineLevel="0" collapsed="false">
      <c r="A1971" s="91" t="n">
        <v>0.47</v>
      </c>
      <c r="B1971" s="92" t="n">
        <v>68000</v>
      </c>
      <c r="C1971" s="92" t="n">
        <v>74000</v>
      </c>
      <c r="H1971" s="64"/>
      <c r="I1971" s="91"/>
      <c r="J1971" s="92"/>
      <c r="K1971" s="92"/>
      <c r="L1971" s="97"/>
      <c r="M1971" s="91"/>
      <c r="N1971" s="92"/>
      <c r="O1971" s="92"/>
      <c r="S1971" s="91" t="n">
        <v>0.47</v>
      </c>
      <c r="T1971" s="79" t="n">
        <f aca="false">B1971*$AI$23/$AI$1954</f>
        <v>1123193.66906475</v>
      </c>
      <c r="U1971" s="125" t="n">
        <f aca="false">C1971*$AI$23/$AI$1954</f>
        <v>1222298.99280576</v>
      </c>
      <c r="W1971" s="1"/>
      <c r="Z1971" s="80"/>
      <c r="AA1971" s="91"/>
      <c r="AD1971" s="98"/>
      <c r="AE1971" s="91"/>
      <c r="AH1971" s="1" t="str">
        <f aca="false">IF(AC1969="But Not Over",Y1966,"")</f>
        <v/>
      </c>
      <c r="AI1971" s="81" t="str">
        <f aca="false">IF(AC1969="But Not Over",VLOOKUP(AH1971,'CPI Data'!$A$19:$N$117,14),"")</f>
        <v/>
      </c>
    </row>
    <row r="1972" customFormat="false" ht="12" hidden="false" customHeight="false" outlineLevel="0" collapsed="false">
      <c r="A1972" s="91" t="n">
        <v>0.51</v>
      </c>
      <c r="B1972" s="92" t="n">
        <v>74000</v>
      </c>
      <c r="C1972" s="92" t="n">
        <v>80000</v>
      </c>
      <c r="H1972" s="64"/>
      <c r="I1972" s="91"/>
      <c r="J1972" s="92"/>
      <c r="K1972" s="92"/>
      <c r="L1972" s="97"/>
      <c r="M1972" s="91"/>
      <c r="N1972" s="92"/>
      <c r="O1972" s="92"/>
      <c r="S1972" s="91" t="n">
        <v>0.51</v>
      </c>
      <c r="T1972" s="79" t="n">
        <f aca="false">B1972*$AI$23/$AI$1954</f>
        <v>1222298.99280576</v>
      </c>
      <c r="U1972" s="125" t="n">
        <f aca="false">C1972*$AI$23/$AI$1954</f>
        <v>1321404.31654676</v>
      </c>
      <c r="W1972" s="1"/>
      <c r="Z1972" s="80"/>
      <c r="AA1972" s="91"/>
      <c r="AD1972" s="98"/>
      <c r="AE1972" s="91"/>
      <c r="AH1972" s="1" t="str">
        <f aca="false">IF(AC1970="But Not Over",Y1967,"")</f>
        <v/>
      </c>
      <c r="AI1972" s="81" t="str">
        <f aca="false">IF(AC1970="But Not Over",VLOOKUP(AH1972,'CPI Data'!$A$19:$N$117,14),"")</f>
        <v/>
      </c>
    </row>
    <row r="1973" customFormat="false" ht="12" hidden="false" customHeight="false" outlineLevel="0" collapsed="false">
      <c r="A1973" s="91" t="n">
        <v>0.55</v>
      </c>
      <c r="B1973" s="92" t="n">
        <v>80000</v>
      </c>
      <c r="C1973" s="92" t="n">
        <v>90000</v>
      </c>
      <c r="H1973" s="64"/>
      <c r="I1973" s="91"/>
      <c r="J1973" s="92"/>
      <c r="K1973" s="92"/>
      <c r="L1973" s="97"/>
      <c r="M1973" s="91"/>
      <c r="N1973" s="92"/>
      <c r="O1973" s="92"/>
      <c r="S1973" s="91" t="n">
        <v>0.55</v>
      </c>
      <c r="T1973" s="79" t="n">
        <f aca="false">B1973*$AI$23/$AI$1954</f>
        <v>1321404.31654676</v>
      </c>
      <c r="U1973" s="125" t="n">
        <f aca="false">C1973*$AI$23/$AI$1954</f>
        <v>1486579.85611511</v>
      </c>
      <c r="W1973" s="1"/>
      <c r="Z1973" s="80"/>
      <c r="AA1973" s="91"/>
      <c r="AD1973" s="98"/>
      <c r="AE1973" s="91"/>
      <c r="AH1973" s="1" t="str">
        <f aca="false">IF(AC1971="But Not Over",Y1968,"")</f>
        <v/>
      </c>
      <c r="AI1973" s="81" t="str">
        <f aca="false">IF(AC1971="But Not Over",VLOOKUP(AH1973,'CPI Data'!$A$19:$N$117,14),"")</f>
        <v/>
      </c>
    </row>
    <row r="1974" customFormat="false" ht="12" hidden="false" customHeight="false" outlineLevel="0" collapsed="false">
      <c r="A1974" s="91" t="n">
        <v>0.59</v>
      </c>
      <c r="B1974" s="92" t="n">
        <v>90000</v>
      </c>
      <c r="C1974" s="92" t="n">
        <v>100000</v>
      </c>
      <c r="H1974" s="64"/>
      <c r="I1974" s="91"/>
      <c r="J1974" s="92"/>
      <c r="K1974" s="92"/>
      <c r="L1974" s="97"/>
      <c r="M1974" s="91"/>
      <c r="N1974" s="92"/>
      <c r="O1974" s="92"/>
      <c r="S1974" s="91" t="n">
        <v>0.59</v>
      </c>
      <c r="T1974" s="79" t="n">
        <f aca="false">B1974*$AI$23/$AI$1954</f>
        <v>1486579.85611511</v>
      </c>
      <c r="U1974" s="125" t="n">
        <f aca="false">C1974*$AI$23/$AI$1954</f>
        <v>1651755.39568345</v>
      </c>
      <c r="W1974" s="1"/>
      <c r="Z1974" s="80"/>
      <c r="AA1974" s="91"/>
      <c r="AD1974" s="98"/>
      <c r="AE1974" s="91"/>
      <c r="AH1974" s="1" t="str">
        <f aca="false">IF(AC1972="But Not Over",Y1969,"")</f>
        <v/>
      </c>
      <c r="AI1974" s="81" t="str">
        <f aca="false">IF(AC1972="But Not Over",VLOOKUP(AH1974,'CPI Data'!$A$19:$N$117,14),"")</f>
        <v/>
      </c>
    </row>
    <row r="1975" customFormat="false" ht="12" hidden="false" customHeight="false" outlineLevel="0" collapsed="false">
      <c r="A1975" s="91" t="n">
        <v>0.62</v>
      </c>
      <c r="B1975" s="92" t="n">
        <v>100000</v>
      </c>
      <c r="C1975" s="92" t="n">
        <v>150000</v>
      </c>
      <c r="H1975" s="64"/>
      <c r="I1975" s="91"/>
      <c r="J1975" s="92"/>
      <c r="K1975" s="92"/>
      <c r="L1975" s="97"/>
      <c r="M1975" s="91"/>
      <c r="N1975" s="92"/>
      <c r="O1975" s="92"/>
      <c r="S1975" s="91" t="n">
        <v>0.62</v>
      </c>
      <c r="T1975" s="79" t="n">
        <f aca="false">B1975*$AI$23/$AI$1954</f>
        <v>1651755.39568345</v>
      </c>
      <c r="U1975" s="125" t="n">
        <f aca="false">C1975*$AI$23/$AI$1954</f>
        <v>2477633.09352518</v>
      </c>
      <c r="W1975" s="1"/>
      <c r="Z1975" s="80"/>
      <c r="AA1975" s="91"/>
      <c r="AD1975" s="98"/>
      <c r="AE1975" s="91"/>
      <c r="AH1975" s="1" t="str">
        <f aca="false">IF(AC1973="But Not Over",Y1970,"")</f>
        <v/>
      </c>
      <c r="AI1975" s="81" t="str">
        <f aca="false">IF(AC1973="But Not Over",VLOOKUP(AH1975,'CPI Data'!$A$19:$N$117,14),"")</f>
        <v/>
      </c>
    </row>
    <row r="1976" customFormat="false" ht="12" hidden="false" customHeight="false" outlineLevel="0" collapsed="false">
      <c r="A1976" s="91" t="n">
        <v>0.64</v>
      </c>
      <c r="B1976" s="92" t="n">
        <v>150000</v>
      </c>
      <c r="C1976" s="92" t="n">
        <v>200000</v>
      </c>
      <c r="H1976" s="64"/>
      <c r="I1976" s="91"/>
      <c r="J1976" s="92"/>
      <c r="K1976" s="92"/>
      <c r="L1976" s="97"/>
      <c r="M1976" s="91"/>
      <c r="N1976" s="92"/>
      <c r="O1976" s="92"/>
      <c r="S1976" s="91" t="n">
        <v>0.64</v>
      </c>
      <c r="T1976" s="79" t="n">
        <f aca="false">B1976*$AI$23/$AI$1954</f>
        <v>2477633.09352518</v>
      </c>
      <c r="U1976" s="125" t="n">
        <f aca="false">C1976*$AI$23/$AI$1954</f>
        <v>3303510.79136691</v>
      </c>
      <c r="W1976" s="1"/>
      <c r="Z1976" s="80"/>
      <c r="AA1976" s="91"/>
      <c r="AD1976" s="98"/>
      <c r="AE1976" s="91"/>
      <c r="AH1976" s="1" t="str">
        <f aca="false">IF(AC1974="But Not Over",Y1971,"")</f>
        <v/>
      </c>
      <c r="AI1976" s="81" t="str">
        <f aca="false">IF(AC1974="But Not Over",VLOOKUP(AH1976,'CPI Data'!$A$19:$N$117,14),"")</f>
        <v/>
      </c>
    </row>
    <row r="1977" customFormat="false" ht="12" hidden="false" customHeight="false" outlineLevel="0" collapsed="false">
      <c r="A1977" s="91" t="n">
        <v>0.66</v>
      </c>
      <c r="B1977" s="92" t="n">
        <v>200000</v>
      </c>
      <c r="C1977" s="92" t="n">
        <v>250000</v>
      </c>
      <c r="H1977" s="64"/>
      <c r="I1977" s="64"/>
      <c r="L1977" s="97"/>
      <c r="M1977" s="64"/>
      <c r="S1977" s="91" t="n">
        <v>0.66</v>
      </c>
      <c r="T1977" s="79" t="n">
        <f aca="false">B1977*$AI$23/$AI$1954</f>
        <v>3303510.79136691</v>
      </c>
      <c r="U1977" s="125" t="n">
        <f aca="false">C1977*$AI$23/$AI$1954</f>
        <v>4129388.48920863</v>
      </c>
      <c r="W1977" s="1"/>
      <c r="Z1977" s="80"/>
      <c r="AA1977" s="64"/>
      <c r="AD1977" s="98"/>
      <c r="AE1977" s="64"/>
      <c r="AH1977" s="1" t="str">
        <f aca="false">IF(AC1975="But Not Over",Y1972,"")</f>
        <v/>
      </c>
      <c r="AI1977" s="81" t="str">
        <f aca="false">IF(AC1975="But Not Over",VLOOKUP(AH1977,'CPI Data'!$A$19:$N$117,14),"")</f>
        <v/>
      </c>
    </row>
    <row r="1978" customFormat="false" ht="12" hidden="false" customHeight="false" outlineLevel="0" collapsed="false">
      <c r="A1978" s="91" t="n">
        <v>0.68</v>
      </c>
      <c r="B1978" s="92" t="n">
        <v>250000</v>
      </c>
      <c r="C1978" s="92" t="n">
        <v>300000</v>
      </c>
      <c r="H1978" s="64"/>
      <c r="I1978" s="64"/>
      <c r="L1978" s="97"/>
      <c r="M1978" s="64"/>
      <c r="S1978" s="91" t="n">
        <v>0.68</v>
      </c>
      <c r="T1978" s="79" t="n">
        <f aca="false">B1978*$AI$23/$AI$1954</f>
        <v>4129388.48920863</v>
      </c>
      <c r="U1978" s="125" t="n">
        <f aca="false">C1978*$AI$23/$AI$1954</f>
        <v>4955266.18705036</v>
      </c>
      <c r="W1978" s="1"/>
      <c r="Z1978" s="80"/>
      <c r="AA1978" s="64"/>
      <c r="AD1978" s="98"/>
      <c r="AE1978" s="64"/>
      <c r="AH1978" s="1" t="str">
        <f aca="false">IF(AC1976="But Not Over",Y1973,"")</f>
        <v/>
      </c>
      <c r="AI1978" s="81" t="str">
        <f aca="false">IF(AC1976="But Not Over",VLOOKUP(AH1978,'CPI Data'!$A$19:$N$117,14),"")</f>
        <v/>
      </c>
    </row>
    <row r="1979" customFormat="false" ht="12" hidden="false" customHeight="false" outlineLevel="0" collapsed="false">
      <c r="A1979" s="91" t="n">
        <v>0.7</v>
      </c>
      <c r="B1979" s="92" t="n">
        <v>300000</v>
      </c>
      <c r="C1979" s="92" t="n">
        <v>400000</v>
      </c>
      <c r="H1979" s="64"/>
      <c r="I1979" s="64"/>
      <c r="L1979" s="97"/>
      <c r="M1979" s="64"/>
      <c r="S1979" s="91" t="n">
        <v>0.7</v>
      </c>
      <c r="T1979" s="79" t="n">
        <f aca="false">B1979*$AI$23/$AI$1954</f>
        <v>4955266.18705036</v>
      </c>
      <c r="U1979" s="125" t="n">
        <f aca="false">C1979*$AI$23/$AI$1954</f>
        <v>6607021.58273381</v>
      </c>
      <c r="W1979" s="1"/>
      <c r="Z1979" s="80"/>
      <c r="AA1979" s="64"/>
      <c r="AD1979" s="98"/>
      <c r="AE1979" s="64"/>
      <c r="AH1979" s="1" t="str">
        <f aca="false">IF(AC1977="But Not Over",Y1974,"")</f>
        <v/>
      </c>
      <c r="AI1979" s="81" t="str">
        <f aca="false">IF(AC1977="But Not Over",VLOOKUP(AH1979,'CPI Data'!$A$19:$N$117,14),"")</f>
        <v/>
      </c>
    </row>
    <row r="1980" customFormat="false" ht="12" hidden="false" customHeight="false" outlineLevel="0" collapsed="false">
      <c r="A1980" s="91" t="n">
        <v>0.72</v>
      </c>
      <c r="B1980" s="92" t="n">
        <v>400000</v>
      </c>
      <c r="C1980" s="92" t="n">
        <v>500000</v>
      </c>
      <c r="H1980" s="64"/>
      <c r="I1980" s="64"/>
      <c r="L1980" s="97"/>
      <c r="M1980" s="64"/>
      <c r="S1980" s="91" t="n">
        <v>0.72</v>
      </c>
      <c r="T1980" s="79" t="n">
        <f aca="false">B1980*$AI$23/$AI$1954</f>
        <v>6607021.58273381</v>
      </c>
      <c r="U1980" s="125" t="n">
        <f aca="false">C1980*$AI$23/$AI$1954</f>
        <v>8258776.97841727</v>
      </c>
      <c r="W1980" s="1"/>
      <c r="Z1980" s="80"/>
      <c r="AA1980" s="64"/>
      <c r="AD1980" s="98"/>
      <c r="AE1980" s="64"/>
      <c r="AH1980" s="1" t="str">
        <f aca="false">IF(AC1978="But Not Over",Y1975,"")</f>
        <v/>
      </c>
      <c r="AI1980" s="81" t="str">
        <f aca="false">IF(AC1978="But Not Over",VLOOKUP(AH1980,'CPI Data'!$A$19:$N$117,14),"")</f>
        <v/>
      </c>
    </row>
    <row r="1981" customFormat="false" ht="12" hidden="false" customHeight="false" outlineLevel="0" collapsed="false">
      <c r="A1981" s="91" t="n">
        <v>0.74</v>
      </c>
      <c r="B1981" s="92" t="n">
        <v>500000</v>
      </c>
      <c r="C1981" s="92" t="n">
        <v>750000</v>
      </c>
      <c r="H1981" s="64"/>
      <c r="I1981" s="64"/>
      <c r="L1981" s="97"/>
      <c r="M1981" s="64"/>
      <c r="S1981" s="91" t="n">
        <v>0.74</v>
      </c>
      <c r="T1981" s="79" t="n">
        <f aca="false">B1981*$AI$23/$AI$1954</f>
        <v>8258776.97841727</v>
      </c>
      <c r="U1981" s="125" t="n">
        <f aca="false">C1981*$AI$23/$AI$1954</f>
        <v>12388165.4676259</v>
      </c>
      <c r="W1981" s="1"/>
      <c r="Z1981" s="80"/>
      <c r="AA1981" s="64"/>
      <c r="AD1981" s="98"/>
      <c r="AE1981" s="64"/>
      <c r="AH1981" s="1" t="str">
        <f aca="false">IF(AC1979="But Not Over",Y1976,"")</f>
        <v/>
      </c>
      <c r="AI1981" s="81" t="str">
        <f aca="false">IF(AC1979="But Not Over",VLOOKUP(AH1981,'CPI Data'!$A$19:$N$117,14),"")</f>
        <v/>
      </c>
    </row>
    <row r="1982" customFormat="false" ht="12" hidden="false" customHeight="false" outlineLevel="0" collapsed="false">
      <c r="A1982" s="91" t="n">
        <v>0.76</v>
      </c>
      <c r="B1982" s="92" t="n">
        <v>750000</v>
      </c>
      <c r="C1982" s="92" t="n">
        <v>1000000</v>
      </c>
      <c r="H1982" s="64"/>
      <c r="I1982" s="64"/>
      <c r="L1982" s="97"/>
      <c r="M1982" s="64"/>
      <c r="S1982" s="91" t="n">
        <v>0.76</v>
      </c>
      <c r="T1982" s="125" t="n">
        <f aca="false">B1982*$AI$23/$AI$1954</f>
        <v>12388165.4676259</v>
      </c>
      <c r="U1982" s="125" t="n">
        <f aca="false">C1982*$AI$23/$AI$1954</f>
        <v>16517553.9568345</v>
      </c>
      <c r="W1982" s="1"/>
      <c r="Z1982" s="80"/>
      <c r="AA1982" s="64"/>
      <c r="AD1982" s="98"/>
      <c r="AE1982" s="64"/>
      <c r="AH1982" s="1" t="str">
        <f aca="false">IF(AC1980="But Not Over",Y1977,"")</f>
        <v/>
      </c>
      <c r="AI1982" s="81" t="str">
        <f aca="false">IF(AC1980="But Not Over",VLOOKUP(AH1982,'CPI Data'!$A$19:$N$117,14),"")</f>
        <v/>
      </c>
    </row>
    <row r="1983" customFormat="false" ht="12" hidden="false" customHeight="false" outlineLevel="0" collapsed="false">
      <c r="A1983" s="91" t="n">
        <v>0.77</v>
      </c>
      <c r="B1983" s="92" t="n">
        <v>1000000</v>
      </c>
      <c r="C1983" s="92" t="n">
        <v>2000000</v>
      </c>
      <c r="H1983" s="64"/>
      <c r="I1983" s="64"/>
      <c r="L1983" s="97"/>
      <c r="M1983" s="64"/>
      <c r="S1983" s="91" t="n">
        <v>0.77</v>
      </c>
      <c r="T1983" s="125" t="n">
        <f aca="false">B1983*$AI$23/$AI$1954</f>
        <v>16517553.9568345</v>
      </c>
      <c r="U1983" s="125" t="n">
        <f aca="false">C1983*$AI$23/$AI$1954</f>
        <v>33035107.9136691</v>
      </c>
      <c r="W1983" s="1"/>
      <c r="Z1983" s="80"/>
      <c r="AA1983" s="64"/>
      <c r="AD1983" s="98"/>
      <c r="AE1983" s="64"/>
      <c r="AH1983" s="1" t="str">
        <f aca="false">IF(AC1981="But Not Over",Y1978,"")</f>
        <v/>
      </c>
      <c r="AI1983" s="81" t="str">
        <f aca="false">IF(AC1981="But Not Over",VLOOKUP(AH1983,'CPI Data'!$A$19:$N$117,14),"")</f>
        <v/>
      </c>
    </row>
    <row r="1984" customFormat="false" ht="12" hidden="false" customHeight="false" outlineLevel="0" collapsed="false">
      <c r="A1984" s="91" t="n">
        <v>0.78</v>
      </c>
      <c r="B1984" s="92" t="n">
        <v>2000000</v>
      </c>
      <c r="C1984" s="92" t="n">
        <v>5000000</v>
      </c>
      <c r="H1984" s="64"/>
      <c r="I1984" s="64"/>
      <c r="L1984" s="97"/>
      <c r="M1984" s="64"/>
      <c r="S1984" s="91" t="n">
        <v>0.78</v>
      </c>
      <c r="T1984" s="125" t="n">
        <f aca="false">B1984*$AI$23/$AI$1954</f>
        <v>33035107.9136691</v>
      </c>
      <c r="U1984" s="125" t="n">
        <f aca="false">C1984*$AI$23/$AI$1954</f>
        <v>82587769.7841726</v>
      </c>
      <c r="W1984" s="1"/>
      <c r="Z1984" s="80"/>
      <c r="AA1984" s="64"/>
      <c r="AD1984" s="98"/>
      <c r="AE1984" s="64"/>
      <c r="AH1984" s="1" t="str">
        <f aca="false">IF(AC1982="But Not Over",Y1979,"")</f>
        <v/>
      </c>
      <c r="AI1984" s="81" t="str">
        <f aca="false">IF(AC1982="But Not Over",VLOOKUP(AH1984,'CPI Data'!$A$19:$N$117,14),"")</f>
        <v/>
      </c>
    </row>
    <row r="1985" customFormat="false" ht="12" hidden="false" customHeight="false" outlineLevel="0" collapsed="false">
      <c r="A1985" s="91" t="n">
        <v>0.79</v>
      </c>
      <c r="B1985" s="92" t="n">
        <v>5000000</v>
      </c>
      <c r="C1985" s="95" t="s">
        <v>18</v>
      </c>
      <c r="H1985" s="64"/>
      <c r="I1985" s="64"/>
      <c r="L1985" s="97"/>
      <c r="M1985" s="64"/>
      <c r="S1985" s="91" t="n">
        <v>0.79</v>
      </c>
      <c r="T1985" s="125" t="n">
        <f aca="false">B1985*$AI$23/$AI$1954</f>
        <v>82587769.7841726</v>
      </c>
      <c r="U1985" s="79" t="s">
        <v>18</v>
      </c>
      <c r="W1985" s="1"/>
      <c r="Z1985" s="80"/>
      <c r="AA1985" s="64"/>
      <c r="AD1985" s="98"/>
      <c r="AE1985" s="64"/>
      <c r="AH1985" s="1" t="str">
        <f aca="false">IF(AC1983="But Not Over",Y1980,"")</f>
        <v/>
      </c>
      <c r="AI1985" s="81" t="str">
        <f aca="false">IF(AC1983="But Not Over",VLOOKUP(AH1985,'CPI Data'!$A$19:$N$117,14),"")</f>
        <v/>
      </c>
    </row>
    <row r="1986" customFormat="false" ht="12" hidden="false" customHeight="false" outlineLevel="0" collapsed="false">
      <c r="A1986" s="130" t="s">
        <v>67</v>
      </c>
      <c r="H1986" s="64"/>
      <c r="I1986" s="64"/>
      <c r="L1986" s="97"/>
      <c r="M1986" s="64"/>
      <c r="S1986" s="130" t="s">
        <v>67</v>
      </c>
      <c r="W1986" s="1"/>
      <c r="Z1986" s="80"/>
      <c r="AA1986" s="64"/>
      <c r="AD1986" s="98"/>
      <c r="AE1986" s="64"/>
      <c r="AH1986" s="1" t="str">
        <f aca="false">IF(AC1984="But Not Over",Y1981,"")</f>
        <v/>
      </c>
      <c r="AI1986" s="81" t="str">
        <f aca="false">IF(AC1984="But Not Over",VLOOKUP(AH1986,'CPI Data'!$A$19:$N$117,14),"")</f>
        <v/>
      </c>
    </row>
    <row r="1987" customFormat="false" ht="12" hidden="false" customHeight="false" outlineLevel="0" collapsed="false">
      <c r="A1987" s="64"/>
      <c r="E1987" s="131"/>
      <c r="H1987" s="64"/>
      <c r="I1987" s="64"/>
      <c r="L1987" s="97"/>
      <c r="M1987" s="64"/>
      <c r="S1987" s="64"/>
      <c r="W1987" s="131"/>
      <c r="Z1987" s="80"/>
      <c r="AA1987" s="64"/>
      <c r="AD1987" s="98"/>
      <c r="AE1987" s="64"/>
      <c r="AH1987" s="1" t="str">
        <f aca="false">IF(AC1985="But Not Over",Y1982,"")</f>
        <v/>
      </c>
      <c r="AI1987" s="81" t="str">
        <f aca="false">IF(AC1985="But Not Over",VLOOKUP(AH1987,'CPI Data'!$A$19:$N$117,14),"")</f>
        <v/>
      </c>
    </row>
    <row r="1988" customFormat="false" ht="12.75" hidden="false" customHeight="false" outlineLevel="0" collapsed="false">
      <c r="A1988" s="64"/>
      <c r="B1988" s="74"/>
      <c r="C1988" s="43" t="s">
        <v>7</v>
      </c>
      <c r="E1988" s="64"/>
      <c r="F1988" s="74"/>
      <c r="G1988" s="75" t="n">
        <v>1935</v>
      </c>
      <c r="H1988" s="75"/>
      <c r="I1988" s="75"/>
      <c r="J1988" s="74"/>
      <c r="L1988" s="97"/>
      <c r="M1988" s="64"/>
      <c r="N1988" s="74"/>
      <c r="S1988" s="64"/>
      <c r="T1988" s="77"/>
      <c r="U1988" s="69" t="s">
        <v>21</v>
      </c>
      <c r="W1988" s="64"/>
      <c r="X1988" s="77"/>
      <c r="Y1988" s="75" t="n">
        <v>1935</v>
      </c>
      <c r="Z1988" s="75"/>
      <c r="AA1988" s="75"/>
      <c r="AB1988" s="46" t="str">
        <f aca="false">CONCATENATE("CPI: ",AI1993)</f>
        <v>CPI: 13.7</v>
      </c>
      <c r="AD1988" s="98"/>
      <c r="AE1988" s="64"/>
      <c r="AF1988" s="77"/>
      <c r="AH1988" s="1" t="str">
        <f aca="false">IF(AC1986="But Not Over",Y1983,"")</f>
        <v/>
      </c>
      <c r="AI1988" s="81" t="str">
        <f aca="false">IF(AC1986="But Not Over",VLOOKUP(AH1988,'CPI Data'!$A$19:$N$117,14),"")</f>
        <v/>
      </c>
    </row>
    <row r="1989" customFormat="false" ht="12" hidden="false" customHeight="false" outlineLevel="0" collapsed="false">
      <c r="A1989" s="49"/>
      <c r="B1989" s="49" t="s">
        <v>8</v>
      </c>
      <c r="C1989" s="50"/>
      <c r="D1989" s="50"/>
      <c r="E1989" s="49"/>
      <c r="F1989" s="49" t="s">
        <v>9</v>
      </c>
      <c r="G1989" s="50"/>
      <c r="H1989" s="49"/>
      <c r="I1989" s="49"/>
      <c r="J1989" s="49" t="s">
        <v>10</v>
      </c>
      <c r="K1989" s="48"/>
      <c r="L1989" s="48"/>
      <c r="M1989" s="48"/>
      <c r="N1989" s="49" t="s">
        <v>11</v>
      </c>
      <c r="O1989" s="50"/>
      <c r="S1989" s="49"/>
      <c r="T1989" s="51" t="s">
        <v>8</v>
      </c>
      <c r="U1989" s="99"/>
      <c r="V1989" s="53"/>
      <c r="W1989" s="49"/>
      <c r="X1989" s="51" t="s">
        <v>9</v>
      </c>
      <c r="Y1989" s="99"/>
      <c r="Z1989" s="54"/>
      <c r="AA1989" s="49"/>
      <c r="AB1989" s="51" t="s">
        <v>10</v>
      </c>
      <c r="AC1989" s="52"/>
      <c r="AD1989" s="55"/>
      <c r="AE1989" s="48"/>
      <c r="AF1989" s="51" t="s">
        <v>11</v>
      </c>
      <c r="AG1989" s="99"/>
      <c r="AH1989" s="1" t="str">
        <f aca="false">IF(AC1987="But Not Over",Y1984,"")</f>
        <v/>
      </c>
      <c r="AI1989" s="81" t="str">
        <f aca="false">IF(AC1987="But Not Over",VLOOKUP(AH1989,'CPI Data'!$A$19:$N$117,14),"")</f>
        <v/>
      </c>
    </row>
    <row r="1990" customFormat="false" ht="12" hidden="false" customHeight="false" outlineLevel="0" collapsed="false">
      <c r="A1990" s="56" t="s">
        <v>12</v>
      </c>
      <c r="B1990" s="57" t="s">
        <v>13</v>
      </c>
      <c r="C1990" s="57"/>
      <c r="D1990" s="100"/>
      <c r="E1990" s="56" t="s">
        <v>12</v>
      </c>
      <c r="F1990" s="57" t="s">
        <v>13</v>
      </c>
      <c r="G1990" s="57"/>
      <c r="H1990" s="100"/>
      <c r="I1990" s="56" t="s">
        <v>12</v>
      </c>
      <c r="J1990" s="57" t="s">
        <v>13</v>
      </c>
      <c r="K1990" s="57"/>
      <c r="L1990" s="106"/>
      <c r="M1990" s="56" t="s">
        <v>12</v>
      </c>
      <c r="N1990" s="57" t="s">
        <v>13</v>
      </c>
      <c r="O1990" s="57"/>
      <c r="S1990" s="56" t="s">
        <v>12</v>
      </c>
      <c r="T1990" s="58" t="s">
        <v>13</v>
      </c>
      <c r="U1990" s="58"/>
      <c r="V1990" s="101"/>
      <c r="W1990" s="56" t="s">
        <v>12</v>
      </c>
      <c r="X1990" s="58" t="s">
        <v>13</v>
      </c>
      <c r="Y1990" s="58"/>
      <c r="Z1990" s="101"/>
      <c r="AA1990" s="56" t="s">
        <v>12</v>
      </c>
      <c r="AB1990" s="58" t="s">
        <v>13</v>
      </c>
      <c r="AC1990" s="58"/>
      <c r="AD1990" s="107"/>
      <c r="AE1990" s="56" t="s">
        <v>12</v>
      </c>
      <c r="AF1990" s="58" t="s">
        <v>13</v>
      </c>
      <c r="AG1990" s="58"/>
      <c r="AH1990" s="1" t="str">
        <f aca="false">IF(AC1988="But Not Over",Y1985,"")</f>
        <v/>
      </c>
      <c r="AI1990" s="81" t="str">
        <f aca="false">IF(AC1988="But Not Over",VLOOKUP(AH1990,'CPI Data'!$A$19:$N$117,14),"")</f>
        <v/>
      </c>
    </row>
    <row r="1991" customFormat="false" ht="12" hidden="false" customHeight="false" outlineLevel="0" collapsed="false">
      <c r="A1991" s="59" t="s">
        <v>14</v>
      </c>
      <c r="B1991" s="60" t="s">
        <v>15</v>
      </c>
      <c r="C1991" s="60" t="s">
        <v>16</v>
      </c>
      <c r="D1991" s="100"/>
      <c r="E1991" s="59" t="s">
        <v>14</v>
      </c>
      <c r="F1991" s="60" t="s">
        <v>15</v>
      </c>
      <c r="G1991" s="60" t="s">
        <v>16</v>
      </c>
      <c r="H1991" s="100"/>
      <c r="I1991" s="59" t="s">
        <v>14</v>
      </c>
      <c r="J1991" s="60" t="s">
        <v>15</v>
      </c>
      <c r="K1991" s="60" t="s">
        <v>16</v>
      </c>
      <c r="L1991" s="106"/>
      <c r="M1991" s="59" t="s">
        <v>14</v>
      </c>
      <c r="N1991" s="60" t="s">
        <v>15</v>
      </c>
      <c r="O1991" s="60" t="s">
        <v>16</v>
      </c>
      <c r="S1991" s="59" t="s">
        <v>14</v>
      </c>
      <c r="T1991" s="61" t="s">
        <v>15</v>
      </c>
      <c r="U1991" s="61" t="s">
        <v>16</v>
      </c>
      <c r="V1991" s="101"/>
      <c r="W1991" s="59" t="s">
        <v>14</v>
      </c>
      <c r="X1991" s="61" t="s">
        <v>15</v>
      </c>
      <c r="Y1991" s="61" t="s">
        <v>16</v>
      </c>
      <c r="Z1991" s="101"/>
      <c r="AA1991" s="59" t="s">
        <v>14</v>
      </c>
      <c r="AB1991" s="61" t="s">
        <v>15</v>
      </c>
      <c r="AC1991" s="61" t="s">
        <v>16</v>
      </c>
      <c r="AD1991" s="107"/>
      <c r="AE1991" s="59" t="s">
        <v>14</v>
      </c>
      <c r="AF1991" s="61" t="s">
        <v>15</v>
      </c>
      <c r="AG1991" s="61" t="s">
        <v>16</v>
      </c>
      <c r="AH1991" s="1" t="str">
        <f aca="false">IF(AC1989="But Not Over",Y1986,"")</f>
        <v/>
      </c>
      <c r="AI1991" s="81" t="str">
        <f aca="false">IF(AC1989="But Not Over",VLOOKUP(AH1991,'CPI Data'!$A$19:$N$117,14),"")</f>
        <v/>
      </c>
    </row>
    <row r="1992" customFormat="false" ht="12" hidden="false" customHeight="false" outlineLevel="0" collapsed="false">
      <c r="A1992" s="91" t="n">
        <v>0.04</v>
      </c>
      <c r="B1992" s="95" t="n">
        <v>0</v>
      </c>
      <c r="C1992" s="95" t="n">
        <v>4000</v>
      </c>
      <c r="D1992" s="95"/>
      <c r="H1992" s="102"/>
      <c r="I1992" s="91"/>
      <c r="J1992" s="95"/>
      <c r="K1992" s="95"/>
      <c r="L1992" s="104"/>
      <c r="M1992" s="91"/>
      <c r="N1992" s="95"/>
      <c r="O1992" s="95"/>
      <c r="S1992" s="91" t="n">
        <v>0.04</v>
      </c>
      <c r="T1992" s="79" t="n">
        <f aca="false">B1992*$AI$23/$AI$1993</f>
        <v>0</v>
      </c>
      <c r="U1992" s="79" t="n">
        <f aca="false">C1992*$AI$23/$AI$1993</f>
        <v>67034.7445255475</v>
      </c>
      <c r="V1992" s="84"/>
      <c r="W1992" s="1"/>
      <c r="Z1992" s="80"/>
      <c r="AA1992" s="91"/>
      <c r="AB1992" s="79"/>
      <c r="AC1992" s="79"/>
      <c r="AD1992" s="105"/>
      <c r="AE1992" s="91"/>
      <c r="AF1992" s="79"/>
      <c r="AG1992" s="79"/>
      <c r="AH1992" s="1" t="str">
        <f aca="false">IF(AC1990="But Not Over",Y1987,"")</f>
        <v/>
      </c>
      <c r="AI1992" s="81" t="str">
        <f aca="false">IF(AC1990="But Not Over",VLOOKUP(AH1992,'CPI Data'!$A$19:$N$117,14),"")</f>
        <v/>
      </c>
    </row>
    <row r="1993" customFormat="false" ht="12" hidden="false" customHeight="false" outlineLevel="0" collapsed="false">
      <c r="A1993" s="91" t="n">
        <v>0.08</v>
      </c>
      <c r="B1993" s="95" t="n">
        <v>4000</v>
      </c>
      <c r="C1993" s="95" t="n">
        <v>6000</v>
      </c>
      <c r="D1993" s="95"/>
      <c r="E1993" s="64"/>
      <c r="F1993" s="74" t="s">
        <v>55</v>
      </c>
      <c r="H1993" s="102"/>
      <c r="I1993" s="64"/>
      <c r="J1993" s="74" t="s">
        <v>55</v>
      </c>
      <c r="L1993" s="104"/>
      <c r="M1993" s="64"/>
      <c r="N1993" s="74" t="s">
        <v>55</v>
      </c>
      <c r="S1993" s="91" t="n">
        <v>0.08</v>
      </c>
      <c r="T1993" s="79" t="n">
        <f aca="false">B1993*$AI$23/$AI$1993</f>
        <v>67034.7445255475</v>
      </c>
      <c r="U1993" s="79" t="n">
        <f aca="false">C1993*$AI$23/$AI$1993</f>
        <v>100552.116788321</v>
      </c>
      <c r="V1993" s="84"/>
      <c r="W1993" s="64"/>
      <c r="X1993" s="77" t="s">
        <v>55</v>
      </c>
      <c r="Z1993" s="80"/>
      <c r="AA1993" s="64"/>
      <c r="AB1993" s="77" t="s">
        <v>55</v>
      </c>
      <c r="AD1993" s="105"/>
      <c r="AE1993" s="64"/>
      <c r="AF1993" s="77" t="s">
        <v>55</v>
      </c>
      <c r="AH1993" s="1" t="n">
        <f aca="false">IF(AC1991="But Not Over",Y1988,"")</f>
        <v>1935</v>
      </c>
      <c r="AI1993" s="81" t="n">
        <f aca="false">IF(AC1991="But Not Over",VLOOKUP(AH1993,'CPI Data'!$A$19:$N$117,14),"")</f>
        <v>13.7</v>
      </c>
    </row>
    <row r="1994" customFormat="false" ht="12" hidden="false" customHeight="false" outlineLevel="0" collapsed="false">
      <c r="A1994" s="91" t="n">
        <v>0.09</v>
      </c>
      <c r="B1994" s="95" t="n">
        <v>6000</v>
      </c>
      <c r="C1994" s="95" t="n">
        <v>8000</v>
      </c>
      <c r="D1994" s="95"/>
      <c r="E1994" s="64"/>
      <c r="F1994" s="74" t="s">
        <v>56</v>
      </c>
      <c r="H1994" s="102"/>
      <c r="I1994" s="64"/>
      <c r="J1994" s="74" t="s">
        <v>56</v>
      </c>
      <c r="L1994" s="104"/>
      <c r="M1994" s="64"/>
      <c r="N1994" s="74" t="s">
        <v>56</v>
      </c>
      <c r="S1994" s="91" t="n">
        <v>0.09</v>
      </c>
      <c r="T1994" s="79" t="n">
        <f aca="false">B1994*$AI$23/$AI$1993</f>
        <v>100552.116788321</v>
      </c>
      <c r="U1994" s="79" t="n">
        <f aca="false">C1994*$AI$23/$AI$1993</f>
        <v>134069.489051095</v>
      </c>
      <c r="V1994" s="84"/>
      <c r="W1994" s="64"/>
      <c r="X1994" s="77" t="s">
        <v>56</v>
      </c>
      <c r="Z1994" s="80"/>
      <c r="AA1994" s="64"/>
      <c r="AB1994" s="77" t="s">
        <v>56</v>
      </c>
      <c r="AD1994" s="105"/>
      <c r="AE1994" s="64"/>
      <c r="AF1994" s="77" t="s">
        <v>56</v>
      </c>
      <c r="AH1994" s="1" t="str">
        <f aca="false">IF(AC1992="But Not Over",Y1989,"")</f>
        <v/>
      </c>
      <c r="AI1994" s="81" t="str">
        <f aca="false">IF(AC1992="But Not Over",VLOOKUP(AH1994,'CPI Data'!$A$19:$N$117,14),"")</f>
        <v/>
      </c>
    </row>
    <row r="1995" customFormat="false" ht="12" hidden="false" customHeight="false" outlineLevel="0" collapsed="false">
      <c r="A1995" s="91" t="n">
        <v>0.1</v>
      </c>
      <c r="B1995" s="95" t="n">
        <v>8000</v>
      </c>
      <c r="C1995" s="95" t="n">
        <v>10000</v>
      </c>
      <c r="D1995" s="95"/>
      <c r="H1995" s="102"/>
      <c r="I1995" s="91"/>
      <c r="J1995" s="95"/>
      <c r="K1995" s="95"/>
      <c r="L1995" s="104"/>
      <c r="M1995" s="91"/>
      <c r="N1995" s="95"/>
      <c r="O1995" s="95"/>
      <c r="S1995" s="91" t="n">
        <v>0.1</v>
      </c>
      <c r="T1995" s="79" t="n">
        <f aca="false">B1995*$AI$23/$AI$1993</f>
        <v>134069.489051095</v>
      </c>
      <c r="U1995" s="79" t="n">
        <f aca="false">C1995*$AI$23/$AI$1993</f>
        <v>167586.861313869</v>
      </c>
      <c r="V1995" s="84"/>
      <c r="W1995" s="1"/>
      <c r="Z1995" s="80"/>
      <c r="AA1995" s="91"/>
      <c r="AB1995" s="79"/>
      <c r="AC1995" s="79"/>
      <c r="AD1995" s="105"/>
      <c r="AE1995" s="91"/>
      <c r="AF1995" s="79"/>
      <c r="AG1995" s="79"/>
      <c r="AH1995" s="1" t="str">
        <f aca="false">IF(AC1993="But Not Over",Y1990,"")</f>
        <v/>
      </c>
      <c r="AI1995" s="81" t="str">
        <f aca="false">IF(AC1993="But Not Over",VLOOKUP(AH1995,'CPI Data'!$A$19:$N$117,14),"")</f>
        <v/>
      </c>
    </row>
    <row r="1996" customFormat="false" ht="12" hidden="false" customHeight="false" outlineLevel="0" collapsed="false">
      <c r="A1996" s="91" t="n">
        <v>0.11</v>
      </c>
      <c r="B1996" s="95" t="n">
        <v>10000</v>
      </c>
      <c r="C1996" s="95" t="n">
        <v>12000</v>
      </c>
      <c r="D1996" s="95"/>
      <c r="H1996" s="102"/>
      <c r="I1996" s="91"/>
      <c r="J1996" s="95"/>
      <c r="K1996" s="95"/>
      <c r="L1996" s="104"/>
      <c r="M1996" s="91"/>
      <c r="N1996" s="95"/>
      <c r="O1996" s="95"/>
      <c r="S1996" s="91" t="n">
        <v>0.11</v>
      </c>
      <c r="T1996" s="79" t="n">
        <f aca="false">B1996*$AI$23/$AI$1993</f>
        <v>167586.861313869</v>
      </c>
      <c r="U1996" s="79" t="n">
        <f aca="false">C1996*$AI$23/$AI$1993</f>
        <v>201104.233576642</v>
      </c>
      <c r="V1996" s="84"/>
      <c r="W1996" s="1"/>
      <c r="Z1996" s="80"/>
      <c r="AA1996" s="91"/>
      <c r="AB1996" s="79"/>
      <c r="AC1996" s="79"/>
      <c r="AD1996" s="105"/>
      <c r="AE1996" s="91"/>
      <c r="AF1996" s="79"/>
      <c r="AG1996" s="79"/>
      <c r="AH1996" s="1" t="str">
        <f aca="false">IF(AC1994="But Not Over",Y1991,"")</f>
        <v/>
      </c>
      <c r="AI1996" s="81" t="str">
        <f aca="false">IF(AC1994="But Not Over",VLOOKUP(AH1996,'CPI Data'!$A$19:$N$117,14),"")</f>
        <v/>
      </c>
    </row>
    <row r="1997" customFormat="false" ht="12" hidden="false" customHeight="false" outlineLevel="0" collapsed="false">
      <c r="A1997" s="91" t="n">
        <v>0.12</v>
      </c>
      <c r="B1997" s="95" t="n">
        <v>12000</v>
      </c>
      <c r="C1997" s="95" t="n">
        <v>14000</v>
      </c>
      <c r="D1997" s="95"/>
      <c r="H1997" s="102"/>
      <c r="I1997" s="91"/>
      <c r="J1997" s="95"/>
      <c r="K1997" s="95"/>
      <c r="L1997" s="104"/>
      <c r="M1997" s="91"/>
      <c r="N1997" s="95"/>
      <c r="O1997" s="95"/>
      <c r="S1997" s="91" t="n">
        <v>0.12</v>
      </c>
      <c r="T1997" s="79" t="n">
        <f aca="false">B1997*$AI$23/$AI$1993</f>
        <v>201104.233576642</v>
      </c>
      <c r="U1997" s="79" t="n">
        <f aca="false">C1997*$AI$23/$AI$1993</f>
        <v>234621.605839416</v>
      </c>
      <c r="V1997" s="84"/>
      <c r="W1997" s="1"/>
      <c r="Z1997" s="80"/>
      <c r="AA1997" s="91"/>
      <c r="AB1997" s="79"/>
      <c r="AC1997" s="79"/>
      <c r="AD1997" s="105"/>
      <c r="AE1997" s="91"/>
      <c r="AF1997" s="79"/>
      <c r="AG1997" s="79"/>
      <c r="AH1997" s="1" t="str">
        <f aca="false">IF(AC1995="But Not Over",Y1992,"")</f>
        <v/>
      </c>
      <c r="AI1997" s="81" t="str">
        <f aca="false">IF(AC1995="But Not Over",VLOOKUP(AH1997,'CPI Data'!$A$19:$N$117,14),"")</f>
        <v/>
      </c>
    </row>
    <row r="1998" customFormat="false" ht="12" hidden="false" customHeight="false" outlineLevel="0" collapsed="false">
      <c r="A1998" s="91" t="n">
        <v>0.13</v>
      </c>
      <c r="B1998" s="95" t="n">
        <v>14000</v>
      </c>
      <c r="C1998" s="95" t="n">
        <v>16000</v>
      </c>
      <c r="D1998" s="95"/>
      <c r="H1998" s="102"/>
      <c r="I1998" s="91"/>
      <c r="J1998" s="95"/>
      <c r="K1998" s="95"/>
      <c r="L1998" s="104"/>
      <c r="M1998" s="91"/>
      <c r="N1998" s="95"/>
      <c r="O1998" s="95"/>
      <c r="S1998" s="91" t="n">
        <v>0.13</v>
      </c>
      <c r="T1998" s="79" t="n">
        <f aca="false">B1998*$AI$23/$AI$1993</f>
        <v>234621.605839416</v>
      </c>
      <c r="U1998" s="79" t="n">
        <f aca="false">C1998*$AI$23/$AI$1993</f>
        <v>268138.97810219</v>
      </c>
      <c r="V1998" s="84"/>
      <c r="W1998" s="1"/>
      <c r="Z1998" s="80"/>
      <c r="AA1998" s="91"/>
      <c r="AB1998" s="79"/>
      <c r="AC1998" s="79"/>
      <c r="AD1998" s="105"/>
      <c r="AE1998" s="91"/>
      <c r="AF1998" s="79"/>
      <c r="AG1998" s="79"/>
      <c r="AH1998" s="1" t="str">
        <f aca="false">IF(AC1996="But Not Over",Y1993,"")</f>
        <v/>
      </c>
      <c r="AI1998" s="81" t="str">
        <f aca="false">IF(AC1996="But Not Over",VLOOKUP(AH1998,'CPI Data'!$A$19:$N$117,14),"")</f>
        <v/>
      </c>
    </row>
    <row r="1999" customFormat="false" ht="12" hidden="false" customHeight="false" outlineLevel="0" collapsed="false">
      <c r="A1999" s="91" t="n">
        <v>0.15</v>
      </c>
      <c r="B1999" s="95" t="n">
        <v>16000</v>
      </c>
      <c r="C1999" s="95" t="n">
        <v>18000</v>
      </c>
      <c r="D1999" s="95"/>
      <c r="H1999" s="102"/>
      <c r="I1999" s="91"/>
      <c r="J1999" s="95"/>
      <c r="K1999" s="95"/>
      <c r="L1999" s="104"/>
      <c r="M1999" s="91"/>
      <c r="N1999" s="95"/>
      <c r="O1999" s="95"/>
      <c r="S1999" s="91" t="n">
        <v>0.15</v>
      </c>
      <c r="T1999" s="79" t="n">
        <f aca="false">B1999*$AI$23/$AI$1993</f>
        <v>268138.97810219</v>
      </c>
      <c r="U1999" s="79" t="n">
        <f aca="false">C1999*$AI$23/$AI$1993</f>
        <v>301656.350364964</v>
      </c>
      <c r="V1999" s="84"/>
      <c r="W1999" s="1"/>
      <c r="Z1999" s="80"/>
      <c r="AA1999" s="91"/>
      <c r="AB1999" s="79"/>
      <c r="AC1999" s="79"/>
      <c r="AD1999" s="105"/>
      <c r="AE1999" s="91"/>
      <c r="AF1999" s="79"/>
      <c r="AG1999" s="79"/>
      <c r="AH1999" s="1" t="str">
        <f aca="false">IF(AC1997="But Not Over",Y1994,"")</f>
        <v/>
      </c>
      <c r="AI1999" s="81" t="str">
        <f aca="false">IF(AC1997="But Not Over",VLOOKUP(AH1999,'CPI Data'!$A$19:$N$117,14),"")</f>
        <v/>
      </c>
    </row>
    <row r="2000" customFormat="false" ht="12" hidden="false" customHeight="false" outlineLevel="0" collapsed="false">
      <c r="A2000" s="91" t="n">
        <v>0.17</v>
      </c>
      <c r="B2000" s="95" t="n">
        <v>18000</v>
      </c>
      <c r="C2000" s="95" t="n">
        <v>20000</v>
      </c>
      <c r="D2000" s="95"/>
      <c r="H2000" s="102"/>
      <c r="I2000" s="91"/>
      <c r="J2000" s="95"/>
      <c r="K2000" s="95"/>
      <c r="L2000" s="104"/>
      <c r="M2000" s="91"/>
      <c r="N2000" s="95"/>
      <c r="O2000" s="95"/>
      <c r="S2000" s="91" t="n">
        <v>0.17</v>
      </c>
      <c r="T2000" s="79" t="n">
        <f aca="false">B2000*$AI$23/$AI$1993</f>
        <v>301656.350364964</v>
      </c>
      <c r="U2000" s="79" t="n">
        <f aca="false">C2000*$AI$23/$AI$1993</f>
        <v>335173.722627737</v>
      </c>
      <c r="V2000" s="84"/>
      <c r="W2000" s="1"/>
      <c r="Z2000" s="80"/>
      <c r="AA2000" s="91"/>
      <c r="AB2000" s="79"/>
      <c r="AC2000" s="79"/>
      <c r="AD2000" s="105"/>
      <c r="AE2000" s="91"/>
      <c r="AF2000" s="79"/>
      <c r="AG2000" s="79"/>
      <c r="AH2000" s="1" t="str">
        <f aca="false">IF(AC1998="But Not Over",Y1995,"")</f>
        <v/>
      </c>
      <c r="AI2000" s="81" t="str">
        <f aca="false">IF(AC1998="But Not Over",VLOOKUP(AH2000,'CPI Data'!$A$19:$N$117,14),"")</f>
        <v/>
      </c>
    </row>
    <row r="2001" customFormat="false" ht="12" hidden="false" customHeight="false" outlineLevel="0" collapsed="false">
      <c r="A2001" s="91" t="n">
        <v>0.19</v>
      </c>
      <c r="B2001" s="95" t="n">
        <v>20000</v>
      </c>
      <c r="C2001" s="95" t="n">
        <v>22000</v>
      </c>
      <c r="D2001" s="95"/>
      <c r="H2001" s="102"/>
      <c r="I2001" s="91"/>
      <c r="J2001" s="95"/>
      <c r="K2001" s="95"/>
      <c r="L2001" s="104"/>
      <c r="M2001" s="91"/>
      <c r="N2001" s="95"/>
      <c r="O2001" s="95"/>
      <c r="S2001" s="91" t="n">
        <v>0.19</v>
      </c>
      <c r="T2001" s="79" t="n">
        <f aca="false">B2001*$AI$23/$AI$1993</f>
        <v>335173.722627737</v>
      </c>
      <c r="U2001" s="79" t="n">
        <f aca="false">C2001*$AI$23/$AI$1993</f>
        <v>368691.094890511</v>
      </c>
      <c r="V2001" s="84"/>
      <c r="W2001" s="1"/>
      <c r="Z2001" s="80"/>
      <c r="AA2001" s="91"/>
      <c r="AB2001" s="79"/>
      <c r="AC2001" s="79"/>
      <c r="AD2001" s="105"/>
      <c r="AE2001" s="91"/>
      <c r="AF2001" s="79"/>
      <c r="AG2001" s="79"/>
      <c r="AH2001" s="1" t="str">
        <f aca="false">IF(AC1999="But Not Over",Y1996,"")</f>
        <v/>
      </c>
      <c r="AI2001" s="81" t="str">
        <f aca="false">IF(AC1999="But Not Over",VLOOKUP(AH2001,'CPI Data'!$A$19:$N$117,14),"")</f>
        <v/>
      </c>
    </row>
    <row r="2002" customFormat="false" ht="12" hidden="false" customHeight="false" outlineLevel="0" collapsed="false">
      <c r="A2002" s="91" t="n">
        <v>0.21</v>
      </c>
      <c r="B2002" s="95" t="n">
        <v>22000</v>
      </c>
      <c r="C2002" s="95" t="n">
        <v>26000</v>
      </c>
      <c r="D2002" s="95"/>
      <c r="H2002" s="102"/>
      <c r="I2002" s="91"/>
      <c r="J2002" s="95"/>
      <c r="K2002" s="95"/>
      <c r="L2002" s="104"/>
      <c r="M2002" s="91"/>
      <c r="N2002" s="95"/>
      <c r="O2002" s="95"/>
      <c r="S2002" s="91" t="n">
        <v>0.21</v>
      </c>
      <c r="T2002" s="79" t="n">
        <f aca="false">B2002*$AI$23/$AI$1993</f>
        <v>368691.094890511</v>
      </c>
      <c r="U2002" s="79" t="n">
        <f aca="false">C2002*$AI$23/$AI$1993</f>
        <v>435725.839416058</v>
      </c>
      <c r="V2002" s="84"/>
      <c r="W2002" s="1"/>
      <c r="Z2002" s="80"/>
      <c r="AA2002" s="91"/>
      <c r="AB2002" s="79"/>
      <c r="AC2002" s="79"/>
      <c r="AD2002" s="105"/>
      <c r="AE2002" s="91"/>
      <c r="AF2002" s="79"/>
      <c r="AG2002" s="79"/>
      <c r="AH2002" s="1" t="str">
        <f aca="false">IF(AC2000="But Not Over",Y1997,"")</f>
        <v/>
      </c>
      <c r="AI2002" s="81" t="str">
        <f aca="false">IF(AC2000="But Not Over",VLOOKUP(AH2002,'CPI Data'!$A$19:$N$117,14),"")</f>
        <v/>
      </c>
    </row>
    <row r="2003" customFormat="false" ht="12" hidden="false" customHeight="false" outlineLevel="0" collapsed="false">
      <c r="A2003" s="91" t="n">
        <v>0.23</v>
      </c>
      <c r="B2003" s="95" t="n">
        <v>26000</v>
      </c>
      <c r="C2003" s="92" t="n">
        <v>32000</v>
      </c>
      <c r="D2003" s="95"/>
      <c r="H2003" s="102"/>
      <c r="I2003" s="91"/>
      <c r="J2003" s="95"/>
      <c r="K2003" s="95"/>
      <c r="L2003" s="104"/>
      <c r="M2003" s="91"/>
      <c r="N2003" s="95"/>
      <c r="O2003" s="95"/>
      <c r="S2003" s="91" t="n">
        <v>0.23</v>
      </c>
      <c r="T2003" s="79" t="n">
        <f aca="false">B2003*$AI$23/$AI$1993</f>
        <v>435725.839416058</v>
      </c>
      <c r="U2003" s="79" t="n">
        <f aca="false">C2003*$AI$23/$AI$1993</f>
        <v>536277.95620438</v>
      </c>
      <c r="V2003" s="84"/>
      <c r="W2003" s="1"/>
      <c r="Z2003" s="80"/>
      <c r="AA2003" s="91"/>
      <c r="AB2003" s="79"/>
      <c r="AC2003" s="79"/>
      <c r="AD2003" s="105"/>
      <c r="AE2003" s="91"/>
      <c r="AF2003" s="79"/>
      <c r="AG2003" s="79"/>
      <c r="AH2003" s="1" t="str">
        <f aca="false">IF(AC2001="But Not Over",Y1998,"")</f>
        <v/>
      </c>
      <c r="AI2003" s="81" t="str">
        <f aca="false">IF(AC2001="But Not Over",VLOOKUP(AH2003,'CPI Data'!$A$19:$N$117,14),"")</f>
        <v/>
      </c>
    </row>
    <row r="2004" customFormat="false" ht="12" hidden="false" customHeight="false" outlineLevel="0" collapsed="false">
      <c r="A2004" s="91" t="n">
        <v>0.25</v>
      </c>
      <c r="B2004" s="92" t="n">
        <v>32000</v>
      </c>
      <c r="C2004" s="92" t="n">
        <v>38000</v>
      </c>
      <c r="D2004" s="92"/>
      <c r="H2004" s="102"/>
      <c r="I2004" s="91"/>
      <c r="J2004" s="95"/>
      <c r="K2004" s="92"/>
      <c r="L2004" s="103"/>
      <c r="M2004" s="91"/>
      <c r="N2004" s="95"/>
      <c r="O2004" s="92"/>
      <c r="S2004" s="91" t="n">
        <v>0.25</v>
      </c>
      <c r="T2004" s="79" t="n">
        <f aca="false">B2004*$AI$23/$AI$1993</f>
        <v>536277.95620438</v>
      </c>
      <c r="U2004" s="79" t="n">
        <f aca="false">C2004*$AI$23/$AI$1993</f>
        <v>636830.072992701</v>
      </c>
      <c r="W2004" s="1"/>
      <c r="Z2004" s="80"/>
      <c r="AA2004" s="91"/>
      <c r="AB2004" s="79"/>
      <c r="AD2004" s="98"/>
      <c r="AE2004" s="91"/>
      <c r="AF2004" s="79"/>
      <c r="AH2004" s="1" t="str">
        <f aca="false">IF(AC2002="But Not Over",Y1999,"")</f>
        <v/>
      </c>
      <c r="AI2004" s="81" t="str">
        <f aca="false">IF(AC2002="But Not Over",VLOOKUP(AH2004,'CPI Data'!$A$19:$N$117,14),"")</f>
        <v/>
      </c>
    </row>
    <row r="2005" customFormat="false" ht="12" hidden="false" customHeight="false" outlineLevel="0" collapsed="false">
      <c r="A2005" s="91" t="n">
        <v>0.28</v>
      </c>
      <c r="B2005" s="92" t="n">
        <v>38000</v>
      </c>
      <c r="C2005" s="92" t="n">
        <v>44000</v>
      </c>
      <c r="D2005" s="92"/>
      <c r="H2005" s="102"/>
      <c r="I2005" s="91"/>
      <c r="J2005" s="92"/>
      <c r="K2005" s="92"/>
      <c r="L2005" s="103"/>
      <c r="M2005" s="91"/>
      <c r="N2005" s="92"/>
      <c r="O2005" s="92"/>
      <c r="S2005" s="91" t="n">
        <v>0.28</v>
      </c>
      <c r="T2005" s="79" t="n">
        <f aca="false">B2005*$AI$23/$AI$1993</f>
        <v>636830.072992701</v>
      </c>
      <c r="U2005" s="79" t="n">
        <f aca="false">C2005*$AI$23/$AI$1993</f>
        <v>737382.189781022</v>
      </c>
      <c r="W2005" s="1"/>
      <c r="Z2005" s="80"/>
      <c r="AA2005" s="91"/>
      <c r="AD2005" s="98"/>
      <c r="AE2005" s="91"/>
      <c r="AH2005" s="1" t="str">
        <f aca="false">IF(AC2003="But Not Over",Y2000,"")</f>
        <v/>
      </c>
      <c r="AI2005" s="81" t="str">
        <f aca="false">IF(AC2003="But Not Over",VLOOKUP(AH2005,'CPI Data'!$A$19:$N$117,14),"")</f>
        <v/>
      </c>
    </row>
    <row r="2006" customFormat="false" ht="12" hidden="false" customHeight="false" outlineLevel="0" collapsed="false">
      <c r="A2006" s="91" t="n">
        <v>0.31</v>
      </c>
      <c r="B2006" s="92" t="n">
        <v>44000</v>
      </c>
      <c r="C2006" s="92" t="n">
        <v>50000</v>
      </c>
      <c r="D2006" s="92"/>
      <c r="H2006" s="102"/>
      <c r="I2006" s="91"/>
      <c r="J2006" s="92"/>
      <c r="K2006" s="92"/>
      <c r="L2006" s="103"/>
      <c r="M2006" s="91"/>
      <c r="N2006" s="92"/>
      <c r="O2006" s="92"/>
      <c r="S2006" s="91" t="n">
        <v>0.31</v>
      </c>
      <c r="T2006" s="79" t="n">
        <f aca="false">B2006*$AI$23/$AI$1993</f>
        <v>737382.189781022</v>
      </c>
      <c r="U2006" s="79" t="n">
        <f aca="false">C2006*$AI$23/$AI$1993</f>
        <v>837934.306569343</v>
      </c>
      <c r="W2006" s="1"/>
      <c r="Z2006" s="80"/>
      <c r="AA2006" s="91"/>
      <c r="AD2006" s="98"/>
      <c r="AE2006" s="91"/>
      <c r="AH2006" s="1" t="str">
        <f aca="false">IF(AC2004="But Not Over",Y2001,"")</f>
        <v/>
      </c>
      <c r="AI2006" s="81" t="str">
        <f aca="false">IF(AC2004="But Not Over",VLOOKUP(AH2006,'CPI Data'!$A$19:$N$117,14),"")</f>
        <v/>
      </c>
    </row>
    <row r="2007" customFormat="false" ht="12" hidden="false" customHeight="false" outlineLevel="0" collapsed="false">
      <c r="A2007" s="91" t="n">
        <v>0.34</v>
      </c>
      <c r="B2007" s="92" t="n">
        <v>50000</v>
      </c>
      <c r="C2007" s="92" t="n">
        <v>56000</v>
      </c>
      <c r="D2007" s="95"/>
      <c r="H2007" s="102"/>
      <c r="I2007" s="91"/>
      <c r="J2007" s="92"/>
      <c r="K2007" s="92"/>
      <c r="L2007" s="104"/>
      <c r="M2007" s="91"/>
      <c r="N2007" s="92"/>
      <c r="O2007" s="92"/>
      <c r="S2007" s="91" t="n">
        <v>0.34</v>
      </c>
      <c r="T2007" s="79" t="n">
        <f aca="false">B2007*$AI$23/$AI$1993</f>
        <v>837934.306569343</v>
      </c>
      <c r="U2007" s="79" t="n">
        <f aca="false">C2007*$AI$23/$AI$1993</f>
        <v>938486.423357664</v>
      </c>
      <c r="V2007" s="84"/>
      <c r="W2007" s="1"/>
      <c r="Z2007" s="80"/>
      <c r="AA2007" s="91"/>
      <c r="AD2007" s="105"/>
      <c r="AE2007" s="91"/>
      <c r="AH2007" s="1" t="str">
        <f aca="false">IF(AC2005="But Not Over",Y2002,"")</f>
        <v/>
      </c>
      <c r="AI2007" s="81" t="str">
        <f aca="false">IF(AC2005="But Not Over",VLOOKUP(AH2007,'CPI Data'!$A$19:$N$117,14),"")</f>
        <v/>
      </c>
    </row>
    <row r="2008" customFormat="false" ht="12" hidden="false" customHeight="false" outlineLevel="0" collapsed="false">
      <c r="A2008" s="91" t="n">
        <v>0.37</v>
      </c>
      <c r="B2008" s="92" t="n">
        <v>56000</v>
      </c>
      <c r="C2008" s="92" t="n">
        <v>62000</v>
      </c>
      <c r="H2008" s="64"/>
      <c r="I2008" s="91"/>
      <c r="J2008" s="92"/>
      <c r="K2008" s="92"/>
      <c r="L2008" s="97"/>
      <c r="M2008" s="91"/>
      <c r="N2008" s="92"/>
      <c r="O2008" s="92"/>
      <c r="S2008" s="91" t="n">
        <v>0.37</v>
      </c>
      <c r="T2008" s="79" t="n">
        <f aca="false">B2008*$AI$23/$AI$1993</f>
        <v>938486.423357664</v>
      </c>
      <c r="U2008" s="125" t="n">
        <f aca="false">C2008*$AI$23/$AI$1993</f>
        <v>1039038.54014599</v>
      </c>
      <c r="W2008" s="1"/>
      <c r="Z2008" s="80"/>
      <c r="AA2008" s="91"/>
      <c r="AD2008" s="98"/>
      <c r="AE2008" s="91"/>
      <c r="AH2008" s="1" t="str">
        <f aca="false">IF(AC2006="But Not Over",Y2003,"")</f>
        <v/>
      </c>
      <c r="AI2008" s="81" t="str">
        <f aca="false">IF(AC2006="But Not Over",VLOOKUP(AH2008,'CPI Data'!$A$19:$N$117,14),"")</f>
        <v/>
      </c>
    </row>
    <row r="2009" customFormat="false" ht="12" hidden="false" customHeight="false" outlineLevel="0" collapsed="false">
      <c r="A2009" s="91" t="n">
        <v>0.4</v>
      </c>
      <c r="B2009" s="92" t="n">
        <v>62000</v>
      </c>
      <c r="C2009" s="92" t="n">
        <v>68000</v>
      </c>
      <c r="H2009" s="64"/>
      <c r="I2009" s="91"/>
      <c r="J2009" s="92"/>
      <c r="K2009" s="92"/>
      <c r="L2009" s="97"/>
      <c r="M2009" s="91"/>
      <c r="N2009" s="92"/>
      <c r="O2009" s="92"/>
      <c r="S2009" s="91" t="n">
        <v>0.4</v>
      </c>
      <c r="T2009" s="79" t="n">
        <f aca="false">B2009*$AI$23/$AI$1993</f>
        <v>1039038.54014599</v>
      </c>
      <c r="U2009" s="125" t="n">
        <f aca="false">C2009*$AI$23/$AI$1993</f>
        <v>1139590.65693431</v>
      </c>
      <c r="W2009" s="1"/>
      <c r="Z2009" s="80"/>
      <c r="AA2009" s="91"/>
      <c r="AD2009" s="98"/>
      <c r="AE2009" s="91"/>
      <c r="AH2009" s="1" t="str">
        <f aca="false">IF(AC2007="But Not Over",Y2004,"")</f>
        <v/>
      </c>
      <c r="AI2009" s="81" t="str">
        <f aca="false">IF(AC2007="But Not Over",VLOOKUP(AH2009,'CPI Data'!$A$19:$N$117,14),"")</f>
        <v/>
      </c>
    </row>
    <row r="2010" customFormat="false" ht="12" hidden="false" customHeight="false" outlineLevel="0" collapsed="false">
      <c r="A2010" s="91" t="n">
        <v>0.43</v>
      </c>
      <c r="B2010" s="92" t="n">
        <v>68000</v>
      </c>
      <c r="C2010" s="92" t="n">
        <v>74000</v>
      </c>
      <c r="H2010" s="64"/>
      <c r="I2010" s="91"/>
      <c r="J2010" s="92"/>
      <c r="K2010" s="92"/>
      <c r="L2010" s="97"/>
      <c r="M2010" s="91"/>
      <c r="N2010" s="92"/>
      <c r="O2010" s="92"/>
      <c r="S2010" s="91" t="n">
        <v>0.43</v>
      </c>
      <c r="T2010" s="79" t="n">
        <f aca="false">B2010*$AI$23/$AI$1993</f>
        <v>1139590.65693431</v>
      </c>
      <c r="U2010" s="125" t="n">
        <f aca="false">C2010*$AI$23/$AI$1993</f>
        <v>1240142.77372263</v>
      </c>
      <c r="W2010" s="1"/>
      <c r="Z2010" s="80"/>
      <c r="AA2010" s="91"/>
      <c r="AD2010" s="98"/>
      <c r="AE2010" s="91"/>
      <c r="AH2010" s="1" t="str">
        <f aca="false">IF(AC2008="But Not Over",Y2005,"")</f>
        <v/>
      </c>
      <c r="AI2010" s="81" t="str">
        <f aca="false">IF(AC2008="But Not Over",VLOOKUP(AH2010,'CPI Data'!$A$19:$N$117,14),"")</f>
        <v/>
      </c>
    </row>
    <row r="2011" customFormat="false" ht="12" hidden="false" customHeight="false" outlineLevel="0" collapsed="false">
      <c r="A2011" s="91" t="n">
        <v>0.46</v>
      </c>
      <c r="B2011" s="92" t="n">
        <v>74000</v>
      </c>
      <c r="C2011" s="92" t="n">
        <v>80000</v>
      </c>
      <c r="H2011" s="64"/>
      <c r="I2011" s="91"/>
      <c r="J2011" s="92"/>
      <c r="K2011" s="92"/>
      <c r="L2011" s="97"/>
      <c r="M2011" s="91"/>
      <c r="N2011" s="92"/>
      <c r="O2011" s="92"/>
      <c r="S2011" s="91" t="n">
        <v>0.46</v>
      </c>
      <c r="T2011" s="79" t="n">
        <f aca="false">B2011*$AI$23/$AI$1993</f>
        <v>1240142.77372263</v>
      </c>
      <c r="U2011" s="125" t="n">
        <f aca="false">C2011*$AI$23/$AI$1993</f>
        <v>1340694.89051095</v>
      </c>
      <c r="W2011" s="1"/>
      <c r="Z2011" s="80"/>
      <c r="AA2011" s="91"/>
      <c r="AD2011" s="98"/>
      <c r="AE2011" s="91"/>
      <c r="AH2011" s="1" t="str">
        <f aca="false">IF(AC2009="But Not Over",Y2006,"")</f>
        <v/>
      </c>
      <c r="AI2011" s="81" t="str">
        <f aca="false">IF(AC2009="But Not Over",VLOOKUP(AH2011,'CPI Data'!$A$19:$N$117,14),"")</f>
        <v/>
      </c>
    </row>
    <row r="2012" customFormat="false" ht="12" hidden="false" customHeight="false" outlineLevel="0" collapsed="false">
      <c r="A2012" s="91" t="n">
        <v>0.49</v>
      </c>
      <c r="B2012" s="92" t="n">
        <v>80000</v>
      </c>
      <c r="C2012" s="92" t="n">
        <v>90000</v>
      </c>
      <c r="H2012" s="64"/>
      <c r="I2012" s="91"/>
      <c r="J2012" s="92"/>
      <c r="K2012" s="92"/>
      <c r="L2012" s="97"/>
      <c r="M2012" s="91"/>
      <c r="N2012" s="92"/>
      <c r="O2012" s="92"/>
      <c r="S2012" s="91" t="n">
        <v>0.49</v>
      </c>
      <c r="T2012" s="79" t="n">
        <f aca="false">B2012*$AI$23/$AI$1993</f>
        <v>1340694.89051095</v>
      </c>
      <c r="U2012" s="125" t="n">
        <f aca="false">C2012*$AI$23/$AI$1993</f>
        <v>1508281.75182482</v>
      </c>
      <c r="W2012" s="1"/>
      <c r="Z2012" s="80"/>
      <c r="AA2012" s="91"/>
      <c r="AD2012" s="98"/>
      <c r="AE2012" s="91"/>
      <c r="AH2012" s="1" t="str">
        <f aca="false">IF(AC2010="But Not Over",Y2007,"")</f>
        <v/>
      </c>
      <c r="AI2012" s="81" t="str">
        <f aca="false">IF(AC2010="But Not Over",VLOOKUP(AH2012,'CPI Data'!$A$19:$N$117,14),"")</f>
        <v/>
      </c>
    </row>
    <row r="2013" customFormat="false" ht="12" hidden="false" customHeight="false" outlineLevel="0" collapsed="false">
      <c r="A2013" s="91" t="n">
        <v>0.54</v>
      </c>
      <c r="B2013" s="92" t="n">
        <v>90000</v>
      </c>
      <c r="C2013" s="92" t="n">
        <v>100000</v>
      </c>
      <c r="H2013" s="64"/>
      <c r="I2013" s="91"/>
      <c r="J2013" s="92"/>
      <c r="K2013" s="92"/>
      <c r="L2013" s="97"/>
      <c r="M2013" s="91"/>
      <c r="N2013" s="92"/>
      <c r="O2013" s="92"/>
      <c r="S2013" s="91" t="n">
        <v>0.54</v>
      </c>
      <c r="T2013" s="79" t="n">
        <f aca="false">B2013*$AI$23/$AI$1993</f>
        <v>1508281.75182482</v>
      </c>
      <c r="U2013" s="125" t="n">
        <f aca="false">C2013*$AI$23/$AI$1993</f>
        <v>1675868.61313869</v>
      </c>
      <c r="W2013" s="1"/>
      <c r="Z2013" s="80"/>
      <c r="AA2013" s="91"/>
      <c r="AD2013" s="98"/>
      <c r="AE2013" s="91"/>
      <c r="AH2013" s="1" t="str">
        <f aca="false">IF(AC2011="But Not Over",Y2008,"")</f>
        <v/>
      </c>
      <c r="AI2013" s="81" t="str">
        <f aca="false">IF(AC2011="But Not Over",VLOOKUP(AH2013,'CPI Data'!$A$19:$N$117,14),"")</f>
        <v/>
      </c>
    </row>
    <row r="2014" customFormat="false" ht="12" hidden="false" customHeight="false" outlineLevel="0" collapsed="false">
      <c r="A2014" s="91" t="n">
        <v>0.56</v>
      </c>
      <c r="B2014" s="92" t="n">
        <v>100000</v>
      </c>
      <c r="C2014" s="92" t="n">
        <v>150000</v>
      </c>
      <c r="H2014" s="64"/>
      <c r="I2014" s="91"/>
      <c r="J2014" s="92"/>
      <c r="K2014" s="92"/>
      <c r="L2014" s="97"/>
      <c r="M2014" s="91"/>
      <c r="N2014" s="92"/>
      <c r="O2014" s="92"/>
      <c r="S2014" s="91" t="n">
        <v>0.56</v>
      </c>
      <c r="T2014" s="79" t="n">
        <f aca="false">B2014*$AI$23/$AI$1993</f>
        <v>1675868.61313869</v>
      </c>
      <c r="U2014" s="125" t="n">
        <f aca="false">C2014*$AI$23/$AI$1993</f>
        <v>2513802.91970803</v>
      </c>
      <c r="W2014" s="1"/>
      <c r="Z2014" s="80"/>
      <c r="AA2014" s="91"/>
      <c r="AD2014" s="98"/>
      <c r="AE2014" s="91"/>
      <c r="AH2014" s="1" t="str">
        <f aca="false">IF(AC2012="But Not Over",Y2009,"")</f>
        <v/>
      </c>
      <c r="AI2014" s="81" t="str">
        <f aca="false">IF(AC2012="But Not Over",VLOOKUP(AH2014,'CPI Data'!$A$19:$N$117,14),"")</f>
        <v/>
      </c>
    </row>
    <row r="2015" customFormat="false" ht="12" hidden="false" customHeight="false" outlineLevel="0" collapsed="false">
      <c r="A2015" s="91" t="n">
        <v>0.57</v>
      </c>
      <c r="B2015" s="92" t="n">
        <v>150000</v>
      </c>
      <c r="C2015" s="92" t="n">
        <v>200000</v>
      </c>
      <c r="H2015" s="64"/>
      <c r="I2015" s="91"/>
      <c r="J2015" s="92"/>
      <c r="K2015" s="92"/>
      <c r="L2015" s="97"/>
      <c r="M2015" s="91"/>
      <c r="N2015" s="92"/>
      <c r="O2015" s="92"/>
      <c r="S2015" s="91" t="n">
        <v>0.57</v>
      </c>
      <c r="T2015" s="79" t="n">
        <f aca="false">B2015*$AI$23/$AI$1993</f>
        <v>2513802.91970803</v>
      </c>
      <c r="U2015" s="125" t="n">
        <f aca="false">C2015*$AI$23/$AI$1993</f>
        <v>3351737.22627737</v>
      </c>
      <c r="W2015" s="1"/>
      <c r="Z2015" s="80"/>
      <c r="AA2015" s="91"/>
      <c r="AD2015" s="98"/>
      <c r="AE2015" s="91"/>
      <c r="AH2015" s="1" t="str">
        <f aca="false">IF(AC2013="But Not Over",Y2010,"")</f>
        <v/>
      </c>
      <c r="AI2015" s="81" t="str">
        <f aca="false">IF(AC2013="But Not Over",VLOOKUP(AH2015,'CPI Data'!$A$19:$N$117,14),"")</f>
        <v/>
      </c>
    </row>
    <row r="2016" customFormat="false" ht="12" hidden="false" customHeight="false" outlineLevel="0" collapsed="false">
      <c r="A2016" s="91" t="n">
        <v>0.58</v>
      </c>
      <c r="B2016" s="92" t="n">
        <v>200000</v>
      </c>
      <c r="C2016" s="92" t="n">
        <v>300000</v>
      </c>
      <c r="H2016" s="64"/>
      <c r="I2016" s="64"/>
      <c r="L2016" s="97"/>
      <c r="M2016" s="64"/>
      <c r="S2016" s="91" t="n">
        <v>0.58</v>
      </c>
      <c r="T2016" s="79" t="n">
        <f aca="false">B2016*$AI$23/$AI$1993</f>
        <v>3351737.22627737</v>
      </c>
      <c r="U2016" s="125" t="n">
        <f aca="false">C2016*$AI$23/$AI$1993</f>
        <v>5027605.83941606</v>
      </c>
      <c r="W2016" s="1"/>
      <c r="Z2016" s="80"/>
      <c r="AA2016" s="64"/>
      <c r="AD2016" s="98"/>
      <c r="AE2016" s="64"/>
      <c r="AH2016" s="1" t="str">
        <f aca="false">IF(AC2014="But Not Over",Y2011,"")</f>
        <v/>
      </c>
      <c r="AI2016" s="81" t="str">
        <f aca="false">IF(AC2014="But Not Over",VLOOKUP(AH2016,'CPI Data'!$A$19:$N$117,14),"")</f>
        <v/>
      </c>
    </row>
    <row r="2017" customFormat="false" ht="12" hidden="false" customHeight="false" outlineLevel="0" collapsed="false">
      <c r="A2017" s="91" t="n">
        <v>0.59</v>
      </c>
      <c r="B2017" s="92" t="n">
        <v>300000</v>
      </c>
      <c r="C2017" s="92" t="n">
        <v>400000</v>
      </c>
      <c r="H2017" s="64"/>
      <c r="I2017" s="64"/>
      <c r="L2017" s="97"/>
      <c r="M2017" s="64"/>
      <c r="S2017" s="91" t="n">
        <v>0.59</v>
      </c>
      <c r="T2017" s="79" t="n">
        <f aca="false">B2017*$AI$23/$AI$1993</f>
        <v>5027605.83941606</v>
      </c>
      <c r="U2017" s="125" t="n">
        <f aca="false">C2017*$AI$23/$AI$1993</f>
        <v>6703474.45255475</v>
      </c>
      <c r="W2017" s="1"/>
      <c r="Z2017" s="80"/>
      <c r="AA2017" s="64"/>
      <c r="AD2017" s="98"/>
      <c r="AE2017" s="64"/>
      <c r="AH2017" s="1" t="str">
        <f aca="false">IF(AC2015="But Not Over",Y2012,"")</f>
        <v/>
      </c>
      <c r="AI2017" s="81" t="str">
        <f aca="false">IF(AC2015="But Not Over",VLOOKUP(AH2017,'CPI Data'!$A$19:$N$117,14),"")</f>
        <v/>
      </c>
    </row>
    <row r="2018" customFormat="false" ht="12" hidden="false" customHeight="false" outlineLevel="0" collapsed="false">
      <c r="A2018" s="91" t="n">
        <v>0.6</v>
      </c>
      <c r="B2018" s="92" t="n">
        <v>400000</v>
      </c>
      <c r="C2018" s="92" t="n">
        <v>500000</v>
      </c>
      <c r="H2018" s="64"/>
      <c r="I2018" s="64"/>
      <c r="L2018" s="97"/>
      <c r="M2018" s="64"/>
      <c r="S2018" s="91" t="n">
        <v>0.6</v>
      </c>
      <c r="T2018" s="79" t="n">
        <f aca="false">B2018*$AI$23/$AI$1993</f>
        <v>6703474.45255475</v>
      </c>
      <c r="U2018" s="125" t="n">
        <f aca="false">C2018*$AI$23/$AI$1993</f>
        <v>8379343.06569343</v>
      </c>
      <c r="W2018" s="1"/>
      <c r="Z2018" s="80"/>
      <c r="AA2018" s="64"/>
      <c r="AD2018" s="98"/>
      <c r="AE2018" s="64"/>
      <c r="AH2018" s="1" t="str">
        <f aca="false">IF(AC2016="But Not Over",Y2013,"")</f>
        <v/>
      </c>
      <c r="AI2018" s="81" t="str">
        <f aca="false">IF(AC2016="But Not Over",VLOOKUP(AH2018,'CPI Data'!$A$19:$N$117,14),"")</f>
        <v/>
      </c>
    </row>
    <row r="2019" customFormat="false" ht="12" hidden="false" customHeight="false" outlineLevel="0" collapsed="false">
      <c r="A2019" s="91" t="n">
        <v>0.61</v>
      </c>
      <c r="B2019" s="92" t="n">
        <v>500000</v>
      </c>
      <c r="C2019" s="92" t="n">
        <v>750000</v>
      </c>
      <c r="H2019" s="64"/>
      <c r="I2019" s="64"/>
      <c r="L2019" s="97"/>
      <c r="M2019" s="64"/>
      <c r="S2019" s="91" t="n">
        <v>0.61</v>
      </c>
      <c r="T2019" s="79" t="n">
        <f aca="false">B2019*$AI$23/$AI$1993</f>
        <v>8379343.06569343</v>
      </c>
      <c r="U2019" s="125" t="n">
        <f aca="false">C2019*$AI$23/$AI$1993</f>
        <v>12569014.5985401</v>
      </c>
      <c r="W2019" s="1"/>
      <c r="Z2019" s="80"/>
      <c r="AA2019" s="64"/>
      <c r="AD2019" s="98"/>
      <c r="AE2019" s="64"/>
      <c r="AH2019" s="1" t="str">
        <f aca="false">IF(AC2017="But Not Over",Y2014,"")</f>
        <v/>
      </c>
      <c r="AI2019" s="81" t="str">
        <f aca="false">IF(AC2017="But Not Over",VLOOKUP(AH2019,'CPI Data'!$A$19:$N$117,14),"")</f>
        <v/>
      </c>
    </row>
    <row r="2020" customFormat="false" ht="12" hidden="false" customHeight="false" outlineLevel="0" collapsed="false">
      <c r="A2020" s="91" t="n">
        <v>0.62</v>
      </c>
      <c r="B2020" s="92" t="n">
        <v>750000</v>
      </c>
      <c r="C2020" s="92" t="n">
        <v>1000000</v>
      </c>
      <c r="H2020" s="64"/>
      <c r="I2020" s="64"/>
      <c r="L2020" s="97"/>
      <c r="M2020" s="64"/>
      <c r="S2020" s="91" t="n">
        <v>0.62</v>
      </c>
      <c r="T2020" s="125" t="n">
        <f aca="false">B2020*$AI$23/$AI$1993</f>
        <v>12569014.5985401</v>
      </c>
      <c r="U2020" s="125" t="n">
        <f aca="false">C2020*$AI$23/$AI$1993</f>
        <v>16758686.1313869</v>
      </c>
      <c r="W2020" s="1"/>
      <c r="Z2020" s="80"/>
      <c r="AA2020" s="64"/>
      <c r="AD2020" s="98"/>
      <c r="AE2020" s="64"/>
      <c r="AH2020" s="1" t="str">
        <f aca="false">IF(AC2018="But Not Over",Y2015,"")</f>
        <v/>
      </c>
      <c r="AI2020" s="81" t="str">
        <f aca="false">IF(AC2018="But Not Over",VLOOKUP(AH2020,'CPI Data'!$A$19:$N$117,14),"")</f>
        <v/>
      </c>
    </row>
    <row r="2021" customFormat="false" ht="12" hidden="false" customHeight="false" outlineLevel="0" collapsed="false">
      <c r="A2021" s="91" t="n">
        <v>0.63</v>
      </c>
      <c r="B2021" s="92" t="n">
        <v>1000000</v>
      </c>
      <c r="C2021" s="95" t="s">
        <v>18</v>
      </c>
      <c r="H2021" s="64"/>
      <c r="I2021" s="64"/>
      <c r="L2021" s="97"/>
      <c r="M2021" s="64"/>
      <c r="S2021" s="91" t="n">
        <v>0.63</v>
      </c>
      <c r="T2021" s="125" t="n">
        <f aca="false">B2021*$AI$23/$AI$1993</f>
        <v>16758686.1313869</v>
      </c>
      <c r="U2021" s="79" t="s">
        <v>18</v>
      </c>
      <c r="W2021" s="1"/>
      <c r="Z2021" s="80"/>
      <c r="AA2021" s="64"/>
      <c r="AD2021" s="98"/>
      <c r="AE2021" s="64"/>
      <c r="AH2021" s="1" t="str">
        <f aca="false">IF(AC2019="But Not Over",Y2016,"")</f>
        <v/>
      </c>
      <c r="AI2021" s="81" t="str">
        <f aca="false">IF(AC2019="But Not Over",VLOOKUP(AH2021,'CPI Data'!$A$19:$N$117,14),"")</f>
        <v/>
      </c>
    </row>
    <row r="2022" customFormat="false" ht="12" hidden="false" customHeight="false" outlineLevel="0" collapsed="false">
      <c r="A2022" s="130" t="s">
        <v>68</v>
      </c>
      <c r="H2022" s="64"/>
      <c r="I2022" s="64"/>
      <c r="L2022" s="97"/>
      <c r="M2022" s="64"/>
      <c r="S2022" s="130" t="s">
        <v>68</v>
      </c>
      <c r="W2022" s="1"/>
      <c r="Z2022" s="80"/>
      <c r="AA2022" s="64"/>
      <c r="AD2022" s="98"/>
      <c r="AE2022" s="64"/>
      <c r="AH2022" s="1" t="str">
        <f aca="false">IF(AC2020="But Not Over",Y2017,"")</f>
        <v/>
      </c>
      <c r="AI2022" s="81" t="str">
        <f aca="false">IF(AC2020="But Not Over",VLOOKUP(AH2022,'CPI Data'!$A$19:$N$117,14),"")</f>
        <v/>
      </c>
    </row>
    <row r="2023" customFormat="false" ht="12" hidden="false" customHeight="false" outlineLevel="0" collapsed="false">
      <c r="A2023" s="64"/>
      <c r="E2023" s="131"/>
      <c r="H2023" s="64"/>
      <c r="I2023" s="64"/>
      <c r="L2023" s="97"/>
      <c r="M2023" s="64"/>
      <c r="S2023" s="64"/>
      <c r="W2023" s="131"/>
      <c r="Z2023" s="80"/>
      <c r="AA2023" s="64"/>
      <c r="AD2023" s="98"/>
      <c r="AE2023" s="64"/>
      <c r="AH2023" s="1" t="str">
        <f aca="false">IF(AC2021="But Not Over",Y2018,"")</f>
        <v/>
      </c>
      <c r="AI2023" s="81" t="str">
        <f aca="false">IF(AC2021="But Not Over",VLOOKUP(AH2023,'CPI Data'!$A$19:$N$117,14),"")</f>
        <v/>
      </c>
    </row>
    <row r="2024" customFormat="false" ht="12.75" hidden="false" customHeight="false" outlineLevel="0" collapsed="false">
      <c r="A2024" s="64"/>
      <c r="B2024" s="74"/>
      <c r="C2024" s="43" t="s">
        <v>7</v>
      </c>
      <c r="E2024" s="64"/>
      <c r="F2024" s="74"/>
      <c r="G2024" s="75" t="n">
        <v>1934</v>
      </c>
      <c r="H2024" s="75"/>
      <c r="I2024" s="75"/>
      <c r="L2024" s="97"/>
      <c r="M2024" s="64"/>
      <c r="N2024" s="74"/>
      <c r="S2024" s="64"/>
      <c r="T2024" s="77"/>
      <c r="U2024" s="69" t="s">
        <v>21</v>
      </c>
      <c r="W2024" s="64"/>
      <c r="X2024" s="77"/>
      <c r="Y2024" s="75" t="n">
        <v>1934</v>
      </c>
      <c r="Z2024" s="75"/>
      <c r="AA2024" s="75"/>
      <c r="AB2024" s="46" t="str">
        <f aca="false">CONCATENATE("CPI: ",AI2029)</f>
        <v>CPI: 13.4</v>
      </c>
      <c r="AD2024" s="98"/>
      <c r="AE2024" s="64"/>
      <c r="AF2024" s="77"/>
      <c r="AH2024" s="1" t="str">
        <f aca="false">IF(AC2022="But Not Over",Y2019,"")</f>
        <v/>
      </c>
      <c r="AI2024" s="81" t="str">
        <f aca="false">IF(AC2022="But Not Over",VLOOKUP(AH2024,'CPI Data'!$A$19:$N$117,14),"")</f>
        <v/>
      </c>
    </row>
    <row r="2025" customFormat="false" ht="12" hidden="false" customHeight="false" outlineLevel="0" collapsed="false">
      <c r="A2025" s="49"/>
      <c r="B2025" s="49" t="s">
        <v>8</v>
      </c>
      <c r="C2025" s="50"/>
      <c r="D2025" s="50"/>
      <c r="E2025" s="49"/>
      <c r="F2025" s="49" t="s">
        <v>9</v>
      </c>
      <c r="G2025" s="50"/>
      <c r="H2025" s="49"/>
      <c r="I2025" s="49"/>
      <c r="J2025" s="49" t="s">
        <v>10</v>
      </c>
      <c r="K2025" s="48"/>
      <c r="L2025" s="48"/>
      <c r="M2025" s="48"/>
      <c r="N2025" s="49" t="s">
        <v>11</v>
      </c>
      <c r="O2025" s="50"/>
      <c r="S2025" s="49"/>
      <c r="T2025" s="51" t="s">
        <v>8</v>
      </c>
      <c r="U2025" s="99"/>
      <c r="V2025" s="53"/>
      <c r="W2025" s="49"/>
      <c r="X2025" s="51" t="s">
        <v>9</v>
      </c>
      <c r="Y2025" s="99"/>
      <c r="Z2025" s="54"/>
      <c r="AA2025" s="49"/>
      <c r="AB2025" s="51" t="s">
        <v>10</v>
      </c>
      <c r="AC2025" s="52"/>
      <c r="AD2025" s="55"/>
      <c r="AE2025" s="48"/>
      <c r="AF2025" s="51" t="s">
        <v>11</v>
      </c>
      <c r="AG2025" s="99"/>
      <c r="AH2025" s="1" t="str">
        <f aca="false">IF(AC2023="But Not Over",Y2020,"")</f>
        <v/>
      </c>
      <c r="AI2025" s="81" t="str">
        <f aca="false">IF(AC2023="But Not Over",VLOOKUP(AH2025,'CPI Data'!$A$19:$N$117,14),"")</f>
        <v/>
      </c>
    </row>
    <row r="2026" customFormat="false" ht="12" hidden="false" customHeight="false" outlineLevel="0" collapsed="false">
      <c r="A2026" s="56" t="s">
        <v>12</v>
      </c>
      <c r="B2026" s="57" t="s">
        <v>13</v>
      </c>
      <c r="C2026" s="57"/>
      <c r="D2026" s="100"/>
      <c r="E2026" s="56" t="s">
        <v>12</v>
      </c>
      <c r="F2026" s="57" t="s">
        <v>13</v>
      </c>
      <c r="G2026" s="57"/>
      <c r="H2026" s="100"/>
      <c r="I2026" s="56" t="s">
        <v>12</v>
      </c>
      <c r="J2026" s="57" t="s">
        <v>13</v>
      </c>
      <c r="K2026" s="57"/>
      <c r="L2026" s="106"/>
      <c r="M2026" s="56" t="s">
        <v>12</v>
      </c>
      <c r="N2026" s="57" t="s">
        <v>13</v>
      </c>
      <c r="O2026" s="57"/>
      <c r="S2026" s="56" t="s">
        <v>12</v>
      </c>
      <c r="T2026" s="58" t="s">
        <v>13</v>
      </c>
      <c r="U2026" s="58"/>
      <c r="V2026" s="101"/>
      <c r="W2026" s="56" t="s">
        <v>12</v>
      </c>
      <c r="X2026" s="58" t="s">
        <v>13</v>
      </c>
      <c r="Y2026" s="58"/>
      <c r="Z2026" s="101"/>
      <c r="AA2026" s="56" t="s">
        <v>12</v>
      </c>
      <c r="AB2026" s="58" t="s">
        <v>13</v>
      </c>
      <c r="AC2026" s="58"/>
      <c r="AD2026" s="107"/>
      <c r="AE2026" s="56" t="s">
        <v>12</v>
      </c>
      <c r="AF2026" s="58" t="s">
        <v>13</v>
      </c>
      <c r="AG2026" s="58"/>
      <c r="AH2026" s="1" t="str">
        <f aca="false">IF(AC2024="But Not Over",Y2021,"")</f>
        <v/>
      </c>
      <c r="AI2026" s="81" t="str">
        <f aca="false">IF(AC2024="But Not Over",VLOOKUP(AH2026,'CPI Data'!$A$19:$N$117,14),"")</f>
        <v/>
      </c>
    </row>
    <row r="2027" customFormat="false" ht="12" hidden="false" customHeight="false" outlineLevel="0" collapsed="false">
      <c r="A2027" s="59" t="s">
        <v>14</v>
      </c>
      <c r="B2027" s="60" t="s">
        <v>15</v>
      </c>
      <c r="C2027" s="60" t="s">
        <v>16</v>
      </c>
      <c r="D2027" s="100"/>
      <c r="E2027" s="59" t="s">
        <v>14</v>
      </c>
      <c r="F2027" s="60" t="s">
        <v>15</v>
      </c>
      <c r="G2027" s="60" t="s">
        <v>16</v>
      </c>
      <c r="H2027" s="100"/>
      <c r="I2027" s="59" t="s">
        <v>14</v>
      </c>
      <c r="J2027" s="60" t="s">
        <v>15</v>
      </c>
      <c r="K2027" s="60" t="s">
        <v>16</v>
      </c>
      <c r="L2027" s="106"/>
      <c r="M2027" s="59" t="s">
        <v>14</v>
      </c>
      <c r="N2027" s="60" t="s">
        <v>15</v>
      </c>
      <c r="O2027" s="60" t="s">
        <v>16</v>
      </c>
      <c r="S2027" s="59" t="s">
        <v>14</v>
      </c>
      <c r="T2027" s="61" t="s">
        <v>15</v>
      </c>
      <c r="U2027" s="61" t="s">
        <v>16</v>
      </c>
      <c r="V2027" s="101"/>
      <c r="W2027" s="59" t="s">
        <v>14</v>
      </c>
      <c r="X2027" s="61" t="s">
        <v>15</v>
      </c>
      <c r="Y2027" s="61" t="s">
        <v>16</v>
      </c>
      <c r="Z2027" s="101"/>
      <c r="AA2027" s="59" t="s">
        <v>14</v>
      </c>
      <c r="AB2027" s="61" t="s">
        <v>15</v>
      </c>
      <c r="AC2027" s="61" t="s">
        <v>16</v>
      </c>
      <c r="AD2027" s="107"/>
      <c r="AE2027" s="59" t="s">
        <v>14</v>
      </c>
      <c r="AF2027" s="61" t="s">
        <v>15</v>
      </c>
      <c r="AG2027" s="61" t="s">
        <v>16</v>
      </c>
      <c r="AH2027" s="1" t="str">
        <f aca="false">IF(AC2025="But Not Over",Y2022,"")</f>
        <v/>
      </c>
      <c r="AI2027" s="81" t="str">
        <f aca="false">IF(AC2025="But Not Over",VLOOKUP(AH2027,'CPI Data'!$A$19:$N$117,14),"")</f>
        <v/>
      </c>
    </row>
    <row r="2028" customFormat="false" ht="12" hidden="false" customHeight="false" outlineLevel="0" collapsed="false">
      <c r="A2028" s="91" t="n">
        <v>0.04</v>
      </c>
      <c r="B2028" s="95" t="n">
        <v>0</v>
      </c>
      <c r="C2028" s="95" t="n">
        <v>4000</v>
      </c>
      <c r="D2028" s="95"/>
      <c r="H2028" s="102"/>
      <c r="I2028" s="91"/>
      <c r="J2028" s="95"/>
      <c r="K2028" s="95"/>
      <c r="L2028" s="104"/>
      <c r="M2028" s="91"/>
      <c r="N2028" s="95"/>
      <c r="O2028" s="95"/>
      <c r="S2028" s="91" t="n">
        <v>0.04</v>
      </c>
      <c r="T2028" s="79" t="n">
        <f aca="false">B2028*$AI$23/$AI$2029</f>
        <v>0</v>
      </c>
      <c r="U2028" s="79" t="n">
        <f aca="false">C2028*$AI$23/$AI$2029</f>
        <v>68535.5223880597</v>
      </c>
      <c r="V2028" s="84"/>
      <c r="W2028" s="1"/>
      <c r="Z2028" s="80"/>
      <c r="AA2028" s="91"/>
      <c r="AB2028" s="79"/>
      <c r="AC2028" s="79"/>
      <c r="AD2028" s="105"/>
      <c r="AE2028" s="91"/>
      <c r="AF2028" s="79"/>
      <c r="AG2028" s="79"/>
      <c r="AH2028" s="1" t="str">
        <f aca="false">IF(AC2026="But Not Over",Y2023,"")</f>
        <v/>
      </c>
      <c r="AI2028" s="81" t="str">
        <f aca="false">IF(AC2026="But Not Over",VLOOKUP(AH2028,'CPI Data'!$A$19:$N$117,14),"")</f>
        <v/>
      </c>
    </row>
    <row r="2029" customFormat="false" ht="12" hidden="false" customHeight="false" outlineLevel="0" collapsed="false">
      <c r="A2029" s="91" t="n">
        <v>0.08</v>
      </c>
      <c r="B2029" s="95" t="n">
        <v>4000</v>
      </c>
      <c r="C2029" s="95" t="n">
        <v>6000</v>
      </c>
      <c r="D2029" s="95"/>
      <c r="E2029" s="64"/>
      <c r="F2029" s="74" t="s">
        <v>55</v>
      </c>
      <c r="H2029" s="102"/>
      <c r="I2029" s="64"/>
      <c r="J2029" s="74" t="s">
        <v>55</v>
      </c>
      <c r="L2029" s="104"/>
      <c r="M2029" s="64"/>
      <c r="N2029" s="74" t="s">
        <v>55</v>
      </c>
      <c r="S2029" s="91" t="n">
        <v>0.08</v>
      </c>
      <c r="T2029" s="79" t="n">
        <f aca="false">B2029*$AI$23/$AI$2029</f>
        <v>68535.5223880597</v>
      </c>
      <c r="U2029" s="79" t="n">
        <f aca="false">C2029*$AI$23/$AI$2029</f>
        <v>102803.28358209</v>
      </c>
      <c r="V2029" s="84"/>
      <c r="W2029" s="64"/>
      <c r="X2029" s="77" t="s">
        <v>55</v>
      </c>
      <c r="Z2029" s="80"/>
      <c r="AA2029" s="64"/>
      <c r="AB2029" s="77" t="s">
        <v>55</v>
      </c>
      <c r="AD2029" s="105"/>
      <c r="AE2029" s="64"/>
      <c r="AF2029" s="77" t="s">
        <v>55</v>
      </c>
      <c r="AH2029" s="1" t="n">
        <f aca="false">IF(AC2027="But Not Over",Y2024,"")</f>
        <v>1934</v>
      </c>
      <c r="AI2029" s="81" t="n">
        <f aca="false">IF(AC2027="But Not Over",VLOOKUP(AH2029,'CPI Data'!$A$19:$N$117,14),"")</f>
        <v>13.4</v>
      </c>
    </row>
    <row r="2030" customFormat="false" ht="12" hidden="false" customHeight="false" outlineLevel="0" collapsed="false">
      <c r="A2030" s="91" t="n">
        <v>0.09</v>
      </c>
      <c r="B2030" s="95" t="n">
        <v>6000</v>
      </c>
      <c r="C2030" s="95" t="n">
        <v>8000</v>
      </c>
      <c r="D2030" s="95"/>
      <c r="E2030" s="64"/>
      <c r="F2030" s="74" t="s">
        <v>56</v>
      </c>
      <c r="H2030" s="102"/>
      <c r="I2030" s="64"/>
      <c r="J2030" s="74" t="s">
        <v>56</v>
      </c>
      <c r="L2030" s="104"/>
      <c r="M2030" s="64"/>
      <c r="N2030" s="74" t="s">
        <v>56</v>
      </c>
      <c r="S2030" s="91" t="n">
        <v>0.09</v>
      </c>
      <c r="T2030" s="79" t="n">
        <f aca="false">B2030*$AI$23/$AI$2029</f>
        <v>102803.28358209</v>
      </c>
      <c r="U2030" s="79" t="n">
        <f aca="false">C2030*$AI$23/$AI$2029</f>
        <v>137071.044776119</v>
      </c>
      <c r="V2030" s="84"/>
      <c r="W2030" s="64"/>
      <c r="X2030" s="77" t="s">
        <v>56</v>
      </c>
      <c r="Z2030" s="80"/>
      <c r="AA2030" s="64"/>
      <c r="AB2030" s="77" t="s">
        <v>56</v>
      </c>
      <c r="AD2030" s="105"/>
      <c r="AE2030" s="64"/>
      <c r="AF2030" s="77" t="s">
        <v>56</v>
      </c>
      <c r="AH2030" s="1" t="str">
        <f aca="false">IF(AC2028="But Not Over",Y2025,"")</f>
        <v/>
      </c>
      <c r="AI2030" s="81" t="str">
        <f aca="false">IF(AC2028="But Not Over",VLOOKUP(AH2030,'CPI Data'!$A$19:$N$117,14),"")</f>
        <v/>
      </c>
    </row>
    <row r="2031" customFormat="false" ht="12" hidden="false" customHeight="false" outlineLevel="0" collapsed="false">
      <c r="A2031" s="91" t="n">
        <v>0.1</v>
      </c>
      <c r="B2031" s="95" t="n">
        <v>8000</v>
      </c>
      <c r="C2031" s="95" t="n">
        <v>10000</v>
      </c>
      <c r="D2031" s="95"/>
      <c r="H2031" s="102"/>
      <c r="I2031" s="91"/>
      <c r="J2031" s="95"/>
      <c r="K2031" s="95"/>
      <c r="L2031" s="104"/>
      <c r="M2031" s="91"/>
      <c r="N2031" s="95"/>
      <c r="O2031" s="95"/>
      <c r="S2031" s="91" t="n">
        <v>0.1</v>
      </c>
      <c r="T2031" s="79" t="n">
        <f aca="false">B2031*$AI$23/$AI$2029</f>
        <v>137071.044776119</v>
      </c>
      <c r="U2031" s="79" t="n">
        <f aca="false">C2031*$AI$23/$AI$2029</f>
        <v>171338.805970149</v>
      </c>
      <c r="V2031" s="84"/>
      <c r="W2031" s="1"/>
      <c r="Z2031" s="80"/>
      <c r="AA2031" s="91"/>
      <c r="AB2031" s="79"/>
      <c r="AC2031" s="79"/>
      <c r="AD2031" s="105"/>
      <c r="AE2031" s="91"/>
      <c r="AF2031" s="79"/>
      <c r="AG2031" s="79"/>
      <c r="AH2031" s="1" t="str">
        <f aca="false">IF(AC2029="But Not Over",Y2026,"")</f>
        <v/>
      </c>
      <c r="AI2031" s="81" t="str">
        <f aca="false">IF(AC2029="But Not Over",VLOOKUP(AH2031,'CPI Data'!$A$19:$N$117,14),"")</f>
        <v/>
      </c>
    </row>
    <row r="2032" customFormat="false" ht="12" hidden="false" customHeight="false" outlineLevel="0" collapsed="false">
      <c r="A2032" s="91" t="n">
        <v>0.11</v>
      </c>
      <c r="B2032" s="95" t="n">
        <v>10000</v>
      </c>
      <c r="C2032" s="95" t="n">
        <v>12000</v>
      </c>
      <c r="D2032" s="95"/>
      <c r="H2032" s="102"/>
      <c r="I2032" s="91"/>
      <c r="J2032" s="95"/>
      <c r="K2032" s="95"/>
      <c r="L2032" s="104"/>
      <c r="M2032" s="91"/>
      <c r="N2032" s="95"/>
      <c r="O2032" s="95"/>
      <c r="S2032" s="91" t="n">
        <v>0.11</v>
      </c>
      <c r="T2032" s="79" t="n">
        <f aca="false">B2032*$AI$23/$AI$2029</f>
        <v>171338.805970149</v>
      </c>
      <c r="U2032" s="79" t="n">
        <f aca="false">C2032*$AI$23/$AI$2029</f>
        <v>205606.567164179</v>
      </c>
      <c r="V2032" s="84"/>
      <c r="W2032" s="1"/>
      <c r="Z2032" s="80"/>
      <c r="AA2032" s="91"/>
      <c r="AB2032" s="79"/>
      <c r="AC2032" s="79"/>
      <c r="AD2032" s="105"/>
      <c r="AE2032" s="91"/>
      <c r="AF2032" s="79"/>
      <c r="AG2032" s="79"/>
      <c r="AH2032" s="1" t="str">
        <f aca="false">IF(AC2030="But Not Over",Y2027,"")</f>
        <v/>
      </c>
      <c r="AI2032" s="81" t="str">
        <f aca="false">IF(AC2030="But Not Over",VLOOKUP(AH2032,'CPI Data'!$A$19:$N$117,14),"")</f>
        <v/>
      </c>
    </row>
    <row r="2033" customFormat="false" ht="12" hidden="false" customHeight="false" outlineLevel="0" collapsed="false">
      <c r="A2033" s="91" t="n">
        <v>0.12</v>
      </c>
      <c r="B2033" s="95" t="n">
        <v>12000</v>
      </c>
      <c r="C2033" s="95" t="n">
        <v>14000</v>
      </c>
      <c r="D2033" s="95"/>
      <c r="H2033" s="102"/>
      <c r="I2033" s="91"/>
      <c r="J2033" s="95"/>
      <c r="K2033" s="95"/>
      <c r="L2033" s="104"/>
      <c r="M2033" s="91"/>
      <c r="N2033" s="95"/>
      <c r="O2033" s="95"/>
      <c r="S2033" s="91" t="n">
        <v>0.12</v>
      </c>
      <c r="T2033" s="79" t="n">
        <f aca="false">B2033*$AI$23/$AI$2029</f>
        <v>205606.567164179</v>
      </c>
      <c r="U2033" s="79" t="n">
        <f aca="false">C2033*$AI$23/$AI$2029</f>
        <v>239874.328358209</v>
      </c>
      <c r="V2033" s="84"/>
      <c r="W2033" s="1"/>
      <c r="Z2033" s="80"/>
      <c r="AA2033" s="91"/>
      <c r="AB2033" s="79"/>
      <c r="AC2033" s="79"/>
      <c r="AD2033" s="105"/>
      <c r="AE2033" s="91"/>
      <c r="AF2033" s="79"/>
      <c r="AG2033" s="79"/>
      <c r="AH2033" s="1" t="str">
        <f aca="false">IF(AC2031="But Not Over",Y2028,"")</f>
        <v/>
      </c>
      <c r="AI2033" s="81" t="str">
        <f aca="false">IF(AC2031="But Not Over",VLOOKUP(AH2033,'CPI Data'!$A$19:$N$117,14),"")</f>
        <v/>
      </c>
    </row>
    <row r="2034" customFormat="false" ht="12" hidden="false" customHeight="false" outlineLevel="0" collapsed="false">
      <c r="A2034" s="91" t="n">
        <v>0.13</v>
      </c>
      <c r="B2034" s="95" t="n">
        <v>14000</v>
      </c>
      <c r="C2034" s="95" t="n">
        <v>16000</v>
      </c>
      <c r="D2034" s="95"/>
      <c r="H2034" s="102"/>
      <c r="I2034" s="91"/>
      <c r="J2034" s="95"/>
      <c r="K2034" s="95"/>
      <c r="L2034" s="104"/>
      <c r="M2034" s="91"/>
      <c r="N2034" s="95"/>
      <c r="O2034" s="95"/>
      <c r="S2034" s="91" t="n">
        <v>0.13</v>
      </c>
      <c r="T2034" s="79" t="n">
        <f aca="false">B2034*$AI$23/$AI$2029</f>
        <v>239874.328358209</v>
      </c>
      <c r="U2034" s="79" t="n">
        <f aca="false">C2034*$AI$23/$AI$2029</f>
        <v>274142.089552239</v>
      </c>
      <c r="V2034" s="84"/>
      <c r="W2034" s="1"/>
      <c r="Z2034" s="80"/>
      <c r="AA2034" s="91"/>
      <c r="AB2034" s="79"/>
      <c r="AC2034" s="79"/>
      <c r="AD2034" s="105"/>
      <c r="AE2034" s="91"/>
      <c r="AF2034" s="79"/>
      <c r="AG2034" s="79"/>
      <c r="AH2034" s="1" t="str">
        <f aca="false">IF(AC2032="But Not Over",Y2029,"")</f>
        <v/>
      </c>
      <c r="AI2034" s="81" t="str">
        <f aca="false">IF(AC2032="But Not Over",VLOOKUP(AH2034,'CPI Data'!$A$19:$N$117,14),"")</f>
        <v/>
      </c>
    </row>
    <row r="2035" customFormat="false" ht="12" hidden="false" customHeight="false" outlineLevel="0" collapsed="false">
      <c r="A2035" s="91" t="n">
        <v>0.15</v>
      </c>
      <c r="B2035" s="95" t="n">
        <v>16000</v>
      </c>
      <c r="C2035" s="95" t="n">
        <v>18000</v>
      </c>
      <c r="D2035" s="95"/>
      <c r="H2035" s="102"/>
      <c r="I2035" s="91"/>
      <c r="J2035" s="95"/>
      <c r="K2035" s="95"/>
      <c r="L2035" s="104"/>
      <c r="M2035" s="91"/>
      <c r="N2035" s="95"/>
      <c r="O2035" s="95"/>
      <c r="S2035" s="91" t="n">
        <v>0.15</v>
      </c>
      <c r="T2035" s="79" t="n">
        <f aca="false">B2035*$AI$23/$AI$2029</f>
        <v>274142.089552239</v>
      </c>
      <c r="U2035" s="79" t="n">
        <f aca="false">C2035*$AI$23/$AI$2029</f>
        <v>308409.850746269</v>
      </c>
      <c r="V2035" s="84"/>
      <c r="W2035" s="1"/>
      <c r="Z2035" s="80"/>
      <c r="AA2035" s="91"/>
      <c r="AB2035" s="79"/>
      <c r="AC2035" s="79"/>
      <c r="AD2035" s="105"/>
      <c r="AE2035" s="91"/>
      <c r="AF2035" s="79"/>
      <c r="AG2035" s="79"/>
      <c r="AH2035" s="1" t="str">
        <f aca="false">IF(AC2033="But Not Over",Y2030,"")</f>
        <v/>
      </c>
      <c r="AI2035" s="81" t="str">
        <f aca="false">IF(AC2033="But Not Over",VLOOKUP(AH2035,'CPI Data'!$A$19:$N$117,14),"")</f>
        <v/>
      </c>
    </row>
    <row r="2036" customFormat="false" ht="12" hidden="false" customHeight="false" outlineLevel="0" collapsed="false">
      <c r="A2036" s="91" t="n">
        <v>0.17</v>
      </c>
      <c r="B2036" s="95" t="n">
        <v>18000</v>
      </c>
      <c r="C2036" s="95" t="n">
        <v>20000</v>
      </c>
      <c r="D2036" s="95"/>
      <c r="H2036" s="102"/>
      <c r="I2036" s="91"/>
      <c r="J2036" s="95"/>
      <c r="K2036" s="95"/>
      <c r="L2036" s="104"/>
      <c r="M2036" s="91"/>
      <c r="N2036" s="95"/>
      <c r="O2036" s="95"/>
      <c r="S2036" s="91" t="n">
        <v>0.17</v>
      </c>
      <c r="T2036" s="79" t="n">
        <f aca="false">B2036*$AI$23/$AI$2029</f>
        <v>308409.850746269</v>
      </c>
      <c r="U2036" s="79" t="n">
        <f aca="false">C2036*$AI$23/$AI$2029</f>
        <v>342677.611940298</v>
      </c>
      <c r="V2036" s="84"/>
      <c r="W2036" s="1"/>
      <c r="Z2036" s="80"/>
      <c r="AA2036" s="91"/>
      <c r="AB2036" s="79"/>
      <c r="AC2036" s="79"/>
      <c r="AD2036" s="105"/>
      <c r="AE2036" s="91"/>
      <c r="AF2036" s="79"/>
      <c r="AG2036" s="79"/>
      <c r="AH2036" s="1" t="str">
        <f aca="false">IF(AC2034="But Not Over",Y2031,"")</f>
        <v/>
      </c>
      <c r="AI2036" s="81" t="str">
        <f aca="false">IF(AC2034="But Not Over",VLOOKUP(AH2036,'CPI Data'!$A$19:$N$117,14),"")</f>
        <v/>
      </c>
    </row>
    <row r="2037" customFormat="false" ht="12" hidden="false" customHeight="false" outlineLevel="0" collapsed="false">
      <c r="A2037" s="91" t="n">
        <v>0.19</v>
      </c>
      <c r="B2037" s="95" t="n">
        <v>20000</v>
      </c>
      <c r="C2037" s="95" t="n">
        <v>22000</v>
      </c>
      <c r="D2037" s="95"/>
      <c r="H2037" s="102"/>
      <c r="I2037" s="91"/>
      <c r="J2037" s="95"/>
      <c r="K2037" s="95"/>
      <c r="L2037" s="104"/>
      <c r="M2037" s="91"/>
      <c r="N2037" s="95"/>
      <c r="O2037" s="95"/>
      <c r="S2037" s="91" t="n">
        <v>0.19</v>
      </c>
      <c r="T2037" s="79" t="n">
        <f aca="false">B2037*$AI$23/$AI$2029</f>
        <v>342677.611940298</v>
      </c>
      <c r="U2037" s="79" t="n">
        <f aca="false">C2037*$AI$23/$AI$2029</f>
        <v>376945.373134328</v>
      </c>
      <c r="V2037" s="84"/>
      <c r="W2037" s="1"/>
      <c r="Z2037" s="80"/>
      <c r="AA2037" s="91"/>
      <c r="AB2037" s="79"/>
      <c r="AC2037" s="79"/>
      <c r="AD2037" s="105"/>
      <c r="AE2037" s="91"/>
      <c r="AF2037" s="79"/>
      <c r="AG2037" s="79"/>
      <c r="AH2037" s="1" t="str">
        <f aca="false">IF(AC2035="But Not Over",Y2032,"")</f>
        <v/>
      </c>
      <c r="AI2037" s="81" t="str">
        <f aca="false">IF(AC2035="But Not Over",VLOOKUP(AH2037,'CPI Data'!$A$19:$N$117,14),"")</f>
        <v/>
      </c>
    </row>
    <row r="2038" customFormat="false" ht="12" hidden="false" customHeight="false" outlineLevel="0" collapsed="false">
      <c r="A2038" s="91" t="n">
        <v>0.21</v>
      </c>
      <c r="B2038" s="95" t="n">
        <v>22000</v>
      </c>
      <c r="C2038" s="95" t="n">
        <v>26000</v>
      </c>
      <c r="D2038" s="95"/>
      <c r="H2038" s="102"/>
      <c r="I2038" s="91"/>
      <c r="J2038" s="95"/>
      <c r="K2038" s="95"/>
      <c r="L2038" s="104"/>
      <c r="M2038" s="91"/>
      <c r="N2038" s="95"/>
      <c r="O2038" s="95"/>
      <c r="S2038" s="91" t="n">
        <v>0.21</v>
      </c>
      <c r="T2038" s="79" t="n">
        <f aca="false">B2038*$AI$23/$AI$2029</f>
        <v>376945.373134328</v>
      </c>
      <c r="U2038" s="79" t="n">
        <f aca="false">C2038*$AI$23/$AI$2029</f>
        <v>445480.895522388</v>
      </c>
      <c r="V2038" s="84"/>
      <c r="W2038" s="1"/>
      <c r="Z2038" s="80"/>
      <c r="AA2038" s="91"/>
      <c r="AB2038" s="79"/>
      <c r="AC2038" s="79"/>
      <c r="AD2038" s="105"/>
      <c r="AE2038" s="91"/>
      <c r="AF2038" s="79"/>
      <c r="AG2038" s="79"/>
      <c r="AH2038" s="1" t="str">
        <f aca="false">IF(AC2036="But Not Over",Y2033,"")</f>
        <v/>
      </c>
      <c r="AI2038" s="81" t="str">
        <f aca="false">IF(AC2036="But Not Over",VLOOKUP(AH2038,'CPI Data'!$A$19:$N$117,14),"")</f>
        <v/>
      </c>
    </row>
    <row r="2039" customFormat="false" ht="12" hidden="false" customHeight="false" outlineLevel="0" collapsed="false">
      <c r="A2039" s="91" t="n">
        <v>0.23</v>
      </c>
      <c r="B2039" s="95" t="n">
        <v>26000</v>
      </c>
      <c r="C2039" s="92" t="n">
        <v>32000</v>
      </c>
      <c r="D2039" s="95"/>
      <c r="H2039" s="102"/>
      <c r="I2039" s="91"/>
      <c r="J2039" s="95"/>
      <c r="K2039" s="95"/>
      <c r="L2039" s="104"/>
      <c r="M2039" s="91"/>
      <c r="N2039" s="95"/>
      <c r="O2039" s="95"/>
      <c r="S2039" s="91" t="n">
        <v>0.23</v>
      </c>
      <c r="T2039" s="79" t="n">
        <f aca="false">B2039*$AI$23/$AI$2029</f>
        <v>445480.895522388</v>
      </c>
      <c r="U2039" s="79" t="n">
        <f aca="false">C2039*$AI$23/$AI$2029</f>
        <v>548284.179104478</v>
      </c>
      <c r="V2039" s="84"/>
      <c r="W2039" s="1"/>
      <c r="Z2039" s="80"/>
      <c r="AA2039" s="91"/>
      <c r="AB2039" s="79"/>
      <c r="AC2039" s="79"/>
      <c r="AD2039" s="105"/>
      <c r="AE2039" s="91"/>
      <c r="AF2039" s="79"/>
      <c r="AG2039" s="79"/>
      <c r="AH2039" s="1" t="str">
        <f aca="false">IF(AC2037="But Not Over",Y2034,"")</f>
        <v/>
      </c>
      <c r="AI2039" s="81" t="str">
        <f aca="false">IF(AC2037="But Not Over",VLOOKUP(AH2039,'CPI Data'!$A$19:$N$117,14),"")</f>
        <v/>
      </c>
    </row>
    <row r="2040" customFormat="false" ht="12" hidden="false" customHeight="false" outlineLevel="0" collapsed="false">
      <c r="A2040" s="91" t="n">
        <v>0.25</v>
      </c>
      <c r="B2040" s="92" t="n">
        <v>32000</v>
      </c>
      <c r="C2040" s="92" t="n">
        <v>38000</v>
      </c>
      <c r="D2040" s="92"/>
      <c r="H2040" s="102"/>
      <c r="I2040" s="91"/>
      <c r="J2040" s="95"/>
      <c r="K2040" s="92"/>
      <c r="L2040" s="103"/>
      <c r="M2040" s="91"/>
      <c r="N2040" s="95"/>
      <c r="O2040" s="92"/>
      <c r="S2040" s="91" t="n">
        <v>0.25</v>
      </c>
      <c r="T2040" s="79" t="n">
        <f aca="false">B2040*$AI$23/$AI$2029</f>
        <v>548284.179104478</v>
      </c>
      <c r="U2040" s="79" t="n">
        <f aca="false">C2040*$AI$23/$AI$2029</f>
        <v>651087.462686567</v>
      </c>
      <c r="W2040" s="1"/>
      <c r="Z2040" s="80"/>
      <c r="AA2040" s="91"/>
      <c r="AB2040" s="79"/>
      <c r="AD2040" s="98"/>
      <c r="AE2040" s="91"/>
      <c r="AF2040" s="79"/>
      <c r="AH2040" s="1" t="str">
        <f aca="false">IF(AC2038="But Not Over",Y2035,"")</f>
        <v/>
      </c>
      <c r="AI2040" s="81" t="str">
        <f aca="false">IF(AC2038="But Not Over",VLOOKUP(AH2040,'CPI Data'!$A$19:$N$117,14),"")</f>
        <v/>
      </c>
    </row>
    <row r="2041" customFormat="false" ht="12" hidden="false" customHeight="false" outlineLevel="0" collapsed="false">
      <c r="A2041" s="91" t="n">
        <v>0.28</v>
      </c>
      <c r="B2041" s="92" t="n">
        <v>38000</v>
      </c>
      <c r="C2041" s="92" t="n">
        <v>44000</v>
      </c>
      <c r="D2041" s="92"/>
      <c r="H2041" s="102"/>
      <c r="I2041" s="91"/>
      <c r="J2041" s="92"/>
      <c r="K2041" s="92"/>
      <c r="L2041" s="103"/>
      <c r="M2041" s="91"/>
      <c r="N2041" s="92"/>
      <c r="O2041" s="92"/>
      <c r="S2041" s="91" t="n">
        <v>0.28</v>
      </c>
      <c r="T2041" s="79" t="n">
        <f aca="false">B2041*$AI$23/$AI$2029</f>
        <v>651087.462686567</v>
      </c>
      <c r="U2041" s="79" t="n">
        <f aca="false">C2041*$AI$23/$AI$2029</f>
        <v>753890.746268657</v>
      </c>
      <c r="W2041" s="1"/>
      <c r="Z2041" s="80"/>
      <c r="AA2041" s="91"/>
      <c r="AD2041" s="98"/>
      <c r="AE2041" s="91"/>
      <c r="AH2041" s="1" t="str">
        <f aca="false">IF(AC2039="But Not Over",Y2036,"")</f>
        <v/>
      </c>
      <c r="AI2041" s="81" t="str">
        <f aca="false">IF(AC2039="But Not Over",VLOOKUP(AH2041,'CPI Data'!$A$19:$N$117,14),"")</f>
        <v/>
      </c>
    </row>
    <row r="2042" customFormat="false" ht="12" hidden="false" customHeight="false" outlineLevel="0" collapsed="false">
      <c r="A2042" s="91" t="n">
        <v>0.31</v>
      </c>
      <c r="B2042" s="92" t="n">
        <v>44000</v>
      </c>
      <c r="C2042" s="92" t="n">
        <v>50000</v>
      </c>
      <c r="D2042" s="92"/>
      <c r="H2042" s="102"/>
      <c r="I2042" s="91"/>
      <c r="J2042" s="92"/>
      <c r="K2042" s="92"/>
      <c r="L2042" s="103"/>
      <c r="M2042" s="91"/>
      <c r="N2042" s="92"/>
      <c r="O2042" s="92"/>
      <c r="S2042" s="91" t="n">
        <v>0.31</v>
      </c>
      <c r="T2042" s="79" t="n">
        <f aca="false">B2042*$AI$23/$AI$2029</f>
        <v>753890.746268657</v>
      </c>
      <c r="U2042" s="79" t="n">
        <f aca="false">C2042*$AI$23/$AI$2029</f>
        <v>856694.029850746</v>
      </c>
      <c r="W2042" s="1"/>
      <c r="Z2042" s="80"/>
      <c r="AA2042" s="91"/>
      <c r="AD2042" s="98"/>
      <c r="AE2042" s="91"/>
      <c r="AH2042" s="1" t="str">
        <f aca="false">IF(AC2040="But Not Over",Y2037,"")</f>
        <v/>
      </c>
      <c r="AI2042" s="81" t="str">
        <f aca="false">IF(AC2040="But Not Over",VLOOKUP(AH2042,'CPI Data'!$A$19:$N$117,14),"")</f>
        <v/>
      </c>
    </row>
    <row r="2043" customFormat="false" ht="12" hidden="false" customHeight="false" outlineLevel="0" collapsed="false">
      <c r="A2043" s="91" t="n">
        <v>0.34</v>
      </c>
      <c r="B2043" s="92" t="n">
        <v>50000</v>
      </c>
      <c r="C2043" s="92" t="n">
        <v>56000</v>
      </c>
      <c r="D2043" s="95"/>
      <c r="H2043" s="102"/>
      <c r="I2043" s="91"/>
      <c r="J2043" s="92"/>
      <c r="K2043" s="92"/>
      <c r="L2043" s="104"/>
      <c r="M2043" s="91"/>
      <c r="N2043" s="92"/>
      <c r="O2043" s="92"/>
      <c r="S2043" s="91" t="n">
        <v>0.34</v>
      </c>
      <c r="T2043" s="79" t="n">
        <f aca="false">B2043*$AI$23/$AI$2029</f>
        <v>856694.029850746</v>
      </c>
      <c r="U2043" s="79" t="n">
        <f aca="false">C2043*$AI$23/$AI$2029</f>
        <v>959497.313432836</v>
      </c>
      <c r="V2043" s="84"/>
      <c r="W2043" s="1"/>
      <c r="Z2043" s="80"/>
      <c r="AA2043" s="91"/>
      <c r="AD2043" s="105"/>
      <c r="AE2043" s="91"/>
      <c r="AH2043" s="1" t="str">
        <f aca="false">IF(AC2041="But Not Over",Y2038,"")</f>
        <v/>
      </c>
      <c r="AI2043" s="81" t="str">
        <f aca="false">IF(AC2041="But Not Over",VLOOKUP(AH2043,'CPI Data'!$A$19:$N$117,14),"")</f>
        <v/>
      </c>
    </row>
    <row r="2044" customFormat="false" ht="12" hidden="false" customHeight="false" outlineLevel="0" collapsed="false">
      <c r="A2044" s="91" t="n">
        <v>0.37</v>
      </c>
      <c r="B2044" s="92" t="n">
        <v>56000</v>
      </c>
      <c r="C2044" s="92" t="n">
        <v>62000</v>
      </c>
      <c r="H2044" s="64"/>
      <c r="I2044" s="91"/>
      <c r="J2044" s="92"/>
      <c r="K2044" s="92"/>
      <c r="L2044" s="97"/>
      <c r="M2044" s="91"/>
      <c r="N2044" s="92"/>
      <c r="O2044" s="92"/>
      <c r="S2044" s="91" t="n">
        <v>0.37</v>
      </c>
      <c r="T2044" s="79" t="n">
        <f aca="false">B2044*$AI$23/$AI$2029</f>
        <v>959497.313432836</v>
      </c>
      <c r="U2044" s="125" t="n">
        <f aca="false">C2044*$AI$23/$AI$2029</f>
        <v>1062300.59701493</v>
      </c>
      <c r="W2044" s="1"/>
      <c r="Z2044" s="80"/>
      <c r="AA2044" s="91"/>
      <c r="AD2044" s="98"/>
      <c r="AE2044" s="91"/>
      <c r="AH2044" s="1" t="str">
        <f aca="false">IF(AC2042="But Not Over",Y2039,"")</f>
        <v/>
      </c>
      <c r="AI2044" s="81" t="str">
        <f aca="false">IF(AC2042="But Not Over",VLOOKUP(AH2044,'CPI Data'!$A$19:$N$117,14),"")</f>
        <v/>
      </c>
    </row>
    <row r="2045" customFormat="false" ht="12" hidden="false" customHeight="false" outlineLevel="0" collapsed="false">
      <c r="A2045" s="91" t="n">
        <v>0.4</v>
      </c>
      <c r="B2045" s="92" t="n">
        <v>62000</v>
      </c>
      <c r="C2045" s="92" t="n">
        <v>68000</v>
      </c>
      <c r="H2045" s="64"/>
      <c r="I2045" s="91"/>
      <c r="J2045" s="92"/>
      <c r="K2045" s="92"/>
      <c r="L2045" s="97"/>
      <c r="M2045" s="91"/>
      <c r="N2045" s="92"/>
      <c r="O2045" s="92"/>
      <c r="S2045" s="91" t="n">
        <v>0.4</v>
      </c>
      <c r="T2045" s="79" t="n">
        <f aca="false">B2045*$AI$23/$AI$2029</f>
        <v>1062300.59701493</v>
      </c>
      <c r="U2045" s="125" t="n">
        <f aca="false">C2045*$AI$23/$AI$2029</f>
        <v>1165103.88059701</v>
      </c>
      <c r="W2045" s="1"/>
      <c r="Z2045" s="80"/>
      <c r="AA2045" s="91"/>
      <c r="AD2045" s="98"/>
      <c r="AE2045" s="91"/>
      <c r="AH2045" s="1" t="str">
        <f aca="false">IF(AC2043="But Not Over",Y2040,"")</f>
        <v/>
      </c>
      <c r="AI2045" s="81" t="str">
        <f aca="false">IF(AC2043="But Not Over",VLOOKUP(AH2045,'CPI Data'!$A$19:$N$117,14),"")</f>
        <v/>
      </c>
    </row>
    <row r="2046" customFormat="false" ht="12" hidden="false" customHeight="false" outlineLevel="0" collapsed="false">
      <c r="A2046" s="91" t="n">
        <v>0.43</v>
      </c>
      <c r="B2046" s="92" t="n">
        <v>68000</v>
      </c>
      <c r="C2046" s="92" t="n">
        <v>74000</v>
      </c>
      <c r="H2046" s="64"/>
      <c r="I2046" s="91"/>
      <c r="J2046" s="92"/>
      <c r="K2046" s="92"/>
      <c r="L2046" s="97"/>
      <c r="M2046" s="91"/>
      <c r="N2046" s="92"/>
      <c r="O2046" s="92"/>
      <c r="S2046" s="91" t="n">
        <v>0.43</v>
      </c>
      <c r="T2046" s="79" t="n">
        <f aca="false">B2046*$AI$23/$AI$2029</f>
        <v>1165103.88059701</v>
      </c>
      <c r="U2046" s="125" t="n">
        <f aca="false">C2046*$AI$23/$AI$2029</f>
        <v>1267907.1641791</v>
      </c>
      <c r="W2046" s="1"/>
      <c r="Z2046" s="80"/>
      <c r="AA2046" s="91"/>
      <c r="AD2046" s="98"/>
      <c r="AE2046" s="91"/>
      <c r="AH2046" s="1" t="str">
        <f aca="false">IF(AC2044="But Not Over",Y2041,"")</f>
        <v/>
      </c>
      <c r="AI2046" s="81" t="str">
        <f aca="false">IF(AC2044="But Not Over",VLOOKUP(AH2046,'CPI Data'!$A$19:$N$117,14),"")</f>
        <v/>
      </c>
    </row>
    <row r="2047" customFormat="false" ht="12" hidden="false" customHeight="false" outlineLevel="0" collapsed="false">
      <c r="A2047" s="91" t="n">
        <v>0.46</v>
      </c>
      <c r="B2047" s="92" t="n">
        <v>74000</v>
      </c>
      <c r="C2047" s="92" t="n">
        <v>80000</v>
      </c>
      <c r="H2047" s="64"/>
      <c r="I2047" s="91"/>
      <c r="J2047" s="92"/>
      <c r="K2047" s="92"/>
      <c r="L2047" s="97"/>
      <c r="M2047" s="91"/>
      <c r="N2047" s="92"/>
      <c r="O2047" s="92"/>
      <c r="S2047" s="91" t="n">
        <v>0.46</v>
      </c>
      <c r="T2047" s="79" t="n">
        <f aca="false">B2047*$AI$23/$AI$2029</f>
        <v>1267907.1641791</v>
      </c>
      <c r="U2047" s="125" t="n">
        <f aca="false">C2047*$AI$23/$AI$2029</f>
        <v>1370710.44776119</v>
      </c>
      <c r="W2047" s="1"/>
      <c r="Z2047" s="80"/>
      <c r="AA2047" s="91"/>
      <c r="AD2047" s="98"/>
      <c r="AE2047" s="91"/>
      <c r="AH2047" s="1" t="str">
        <f aca="false">IF(AC2045="But Not Over",Y2042,"")</f>
        <v/>
      </c>
      <c r="AI2047" s="81" t="str">
        <f aca="false">IF(AC2045="But Not Over",VLOOKUP(AH2047,'CPI Data'!$A$19:$N$117,14),"")</f>
        <v/>
      </c>
    </row>
    <row r="2048" customFormat="false" ht="12" hidden="false" customHeight="false" outlineLevel="0" collapsed="false">
      <c r="A2048" s="91" t="n">
        <v>0.49</v>
      </c>
      <c r="B2048" s="92" t="n">
        <v>80000</v>
      </c>
      <c r="C2048" s="92" t="n">
        <v>90000</v>
      </c>
      <c r="H2048" s="64"/>
      <c r="I2048" s="91"/>
      <c r="J2048" s="92"/>
      <c r="K2048" s="92"/>
      <c r="L2048" s="97"/>
      <c r="M2048" s="91"/>
      <c r="N2048" s="92"/>
      <c r="O2048" s="92"/>
      <c r="S2048" s="91" t="n">
        <v>0.49</v>
      </c>
      <c r="T2048" s="79" t="n">
        <f aca="false">B2048*$AI$23/$AI$2029</f>
        <v>1370710.44776119</v>
      </c>
      <c r="U2048" s="125" t="n">
        <f aca="false">C2048*$AI$23/$AI$2029</f>
        <v>1542049.25373134</v>
      </c>
      <c r="W2048" s="1"/>
      <c r="Z2048" s="80"/>
      <c r="AA2048" s="91"/>
      <c r="AD2048" s="98"/>
      <c r="AE2048" s="91"/>
      <c r="AH2048" s="1" t="str">
        <f aca="false">IF(AC2046="But Not Over",Y2043,"")</f>
        <v/>
      </c>
      <c r="AI2048" s="81" t="str">
        <f aca="false">IF(AC2046="But Not Over",VLOOKUP(AH2048,'CPI Data'!$A$19:$N$117,14),"")</f>
        <v/>
      </c>
    </row>
    <row r="2049" customFormat="false" ht="12" hidden="false" customHeight="false" outlineLevel="0" collapsed="false">
      <c r="A2049" s="91" t="n">
        <v>0.54</v>
      </c>
      <c r="B2049" s="92" t="n">
        <v>90000</v>
      </c>
      <c r="C2049" s="92" t="n">
        <v>100000</v>
      </c>
      <c r="H2049" s="64"/>
      <c r="I2049" s="91"/>
      <c r="J2049" s="92"/>
      <c r="K2049" s="92"/>
      <c r="L2049" s="97"/>
      <c r="M2049" s="91"/>
      <c r="N2049" s="92"/>
      <c r="O2049" s="92"/>
      <c r="S2049" s="91" t="n">
        <v>0.54</v>
      </c>
      <c r="T2049" s="79" t="n">
        <f aca="false">B2049*$AI$23/$AI$2029</f>
        <v>1542049.25373134</v>
      </c>
      <c r="U2049" s="125" t="n">
        <f aca="false">C2049*$AI$23/$AI$2029</f>
        <v>1713388.05970149</v>
      </c>
      <c r="W2049" s="1"/>
      <c r="Z2049" s="80"/>
      <c r="AA2049" s="91"/>
      <c r="AD2049" s="98"/>
      <c r="AE2049" s="91"/>
      <c r="AH2049" s="1" t="str">
        <f aca="false">IF(AC2047="But Not Over",Y2044,"")</f>
        <v/>
      </c>
      <c r="AI2049" s="81" t="str">
        <f aca="false">IF(AC2047="But Not Over",VLOOKUP(AH2049,'CPI Data'!$A$19:$N$117,14),"")</f>
        <v/>
      </c>
    </row>
    <row r="2050" customFormat="false" ht="12" hidden="false" customHeight="false" outlineLevel="0" collapsed="false">
      <c r="A2050" s="91" t="n">
        <v>0.56</v>
      </c>
      <c r="B2050" s="92" t="n">
        <v>100000</v>
      </c>
      <c r="C2050" s="92" t="n">
        <v>150000</v>
      </c>
      <c r="H2050" s="64"/>
      <c r="I2050" s="91"/>
      <c r="J2050" s="92"/>
      <c r="K2050" s="92"/>
      <c r="L2050" s="97"/>
      <c r="M2050" s="91"/>
      <c r="N2050" s="92"/>
      <c r="O2050" s="92"/>
      <c r="S2050" s="91" t="n">
        <v>0.56</v>
      </c>
      <c r="T2050" s="79" t="n">
        <f aca="false">B2050*$AI$23/$AI$2029</f>
        <v>1713388.05970149</v>
      </c>
      <c r="U2050" s="125" t="n">
        <f aca="false">C2050*$AI$23/$AI$2029</f>
        <v>2570082.08955224</v>
      </c>
      <c r="W2050" s="1"/>
      <c r="Z2050" s="80"/>
      <c r="AA2050" s="91"/>
      <c r="AD2050" s="98"/>
      <c r="AE2050" s="91"/>
      <c r="AH2050" s="1" t="str">
        <f aca="false">IF(AC2048="But Not Over",Y2045,"")</f>
        <v/>
      </c>
      <c r="AI2050" s="81" t="str">
        <f aca="false">IF(AC2048="But Not Over",VLOOKUP(AH2050,'CPI Data'!$A$19:$N$117,14),"")</f>
        <v/>
      </c>
    </row>
    <row r="2051" customFormat="false" ht="12" hidden="false" customHeight="false" outlineLevel="0" collapsed="false">
      <c r="A2051" s="91" t="n">
        <v>0.57</v>
      </c>
      <c r="B2051" s="92" t="n">
        <v>150000</v>
      </c>
      <c r="C2051" s="92" t="n">
        <v>200000</v>
      </c>
      <c r="H2051" s="64"/>
      <c r="I2051" s="91"/>
      <c r="J2051" s="92"/>
      <c r="K2051" s="92"/>
      <c r="L2051" s="97"/>
      <c r="M2051" s="91"/>
      <c r="N2051" s="92"/>
      <c r="O2051" s="92"/>
      <c r="S2051" s="91" t="n">
        <v>0.57</v>
      </c>
      <c r="T2051" s="79" t="n">
        <f aca="false">B2051*$AI$23/$AI$2029</f>
        <v>2570082.08955224</v>
      </c>
      <c r="U2051" s="125" t="n">
        <f aca="false">C2051*$AI$23/$AI$2029</f>
        <v>3426776.11940298</v>
      </c>
      <c r="W2051" s="1"/>
      <c r="Z2051" s="80"/>
      <c r="AA2051" s="91"/>
      <c r="AD2051" s="98"/>
      <c r="AE2051" s="91"/>
      <c r="AH2051" s="1" t="str">
        <f aca="false">IF(AC2049="But Not Over",Y2046,"")</f>
        <v/>
      </c>
      <c r="AI2051" s="81" t="str">
        <f aca="false">IF(AC2049="But Not Over",VLOOKUP(AH2051,'CPI Data'!$A$19:$N$117,14),"")</f>
        <v/>
      </c>
    </row>
    <row r="2052" customFormat="false" ht="12" hidden="false" customHeight="false" outlineLevel="0" collapsed="false">
      <c r="A2052" s="91" t="n">
        <v>0.58</v>
      </c>
      <c r="B2052" s="92" t="n">
        <v>200000</v>
      </c>
      <c r="C2052" s="92" t="n">
        <v>300000</v>
      </c>
      <c r="H2052" s="64"/>
      <c r="I2052" s="64"/>
      <c r="L2052" s="97"/>
      <c r="M2052" s="64"/>
      <c r="S2052" s="91" t="n">
        <v>0.58</v>
      </c>
      <c r="T2052" s="79" t="n">
        <f aca="false">B2052*$AI$23/$AI$2029</f>
        <v>3426776.11940298</v>
      </c>
      <c r="U2052" s="125" t="n">
        <f aca="false">C2052*$AI$23/$AI$2029</f>
        <v>5140164.17910448</v>
      </c>
      <c r="W2052" s="1"/>
      <c r="Z2052" s="80"/>
      <c r="AA2052" s="64"/>
      <c r="AD2052" s="98"/>
      <c r="AE2052" s="64"/>
      <c r="AH2052" s="1" t="str">
        <f aca="false">IF(AC2050="But Not Over",Y2047,"")</f>
        <v/>
      </c>
      <c r="AI2052" s="81" t="str">
        <f aca="false">IF(AC2050="But Not Over",VLOOKUP(AH2052,'CPI Data'!$A$19:$N$117,14),"")</f>
        <v/>
      </c>
    </row>
    <row r="2053" customFormat="false" ht="12" hidden="false" customHeight="false" outlineLevel="0" collapsed="false">
      <c r="A2053" s="91" t="n">
        <v>0.59</v>
      </c>
      <c r="B2053" s="92" t="n">
        <v>300000</v>
      </c>
      <c r="C2053" s="92" t="n">
        <v>400000</v>
      </c>
      <c r="H2053" s="64"/>
      <c r="I2053" s="64"/>
      <c r="L2053" s="97"/>
      <c r="M2053" s="64"/>
      <c r="S2053" s="91" t="n">
        <v>0.59</v>
      </c>
      <c r="T2053" s="79" t="n">
        <f aca="false">B2053*$AI$23/$AI$2029</f>
        <v>5140164.17910448</v>
      </c>
      <c r="U2053" s="125" t="n">
        <f aca="false">C2053*$AI$23/$AI$2029</f>
        <v>6853552.23880597</v>
      </c>
      <c r="W2053" s="1"/>
      <c r="Z2053" s="80"/>
      <c r="AA2053" s="64"/>
      <c r="AD2053" s="98"/>
      <c r="AE2053" s="64"/>
      <c r="AH2053" s="1" t="str">
        <f aca="false">IF(AC2051="But Not Over",Y2048,"")</f>
        <v/>
      </c>
      <c r="AI2053" s="81" t="str">
        <f aca="false">IF(AC2051="But Not Over",VLOOKUP(AH2053,'CPI Data'!$A$19:$N$117,14),"")</f>
        <v/>
      </c>
    </row>
    <row r="2054" customFormat="false" ht="12" hidden="false" customHeight="false" outlineLevel="0" collapsed="false">
      <c r="A2054" s="91" t="n">
        <v>0.6</v>
      </c>
      <c r="B2054" s="92" t="n">
        <v>400000</v>
      </c>
      <c r="C2054" s="92" t="n">
        <v>500000</v>
      </c>
      <c r="H2054" s="64"/>
      <c r="I2054" s="64"/>
      <c r="L2054" s="97"/>
      <c r="M2054" s="64"/>
      <c r="S2054" s="91" t="n">
        <v>0.6</v>
      </c>
      <c r="T2054" s="79" t="n">
        <f aca="false">B2054*$AI$23/$AI$2029</f>
        <v>6853552.23880597</v>
      </c>
      <c r="U2054" s="125" t="n">
        <f aca="false">C2054*$AI$23/$AI$2029</f>
        <v>8566940.29850746</v>
      </c>
      <c r="W2054" s="1"/>
      <c r="Z2054" s="80"/>
      <c r="AA2054" s="64"/>
      <c r="AD2054" s="98"/>
      <c r="AE2054" s="64"/>
      <c r="AH2054" s="1" t="str">
        <f aca="false">IF(AC2052="But Not Over",Y2049,"")</f>
        <v/>
      </c>
      <c r="AI2054" s="81" t="str">
        <f aca="false">IF(AC2052="But Not Over",VLOOKUP(AH2054,'CPI Data'!$A$19:$N$117,14),"")</f>
        <v/>
      </c>
    </row>
    <row r="2055" customFormat="false" ht="12" hidden="false" customHeight="false" outlineLevel="0" collapsed="false">
      <c r="A2055" s="91" t="n">
        <v>0.61</v>
      </c>
      <c r="B2055" s="92" t="n">
        <v>500000</v>
      </c>
      <c r="C2055" s="92" t="n">
        <v>750000</v>
      </c>
      <c r="H2055" s="64"/>
      <c r="I2055" s="64"/>
      <c r="L2055" s="97"/>
      <c r="M2055" s="64"/>
      <c r="S2055" s="91" t="n">
        <v>0.61</v>
      </c>
      <c r="T2055" s="79" t="n">
        <f aca="false">B2055*$AI$23/$AI$2029</f>
        <v>8566940.29850746</v>
      </c>
      <c r="U2055" s="125" t="n">
        <f aca="false">C2055*$AI$23/$AI$2029</f>
        <v>12850410.4477612</v>
      </c>
      <c r="W2055" s="1"/>
      <c r="Z2055" s="80"/>
      <c r="AA2055" s="64"/>
      <c r="AD2055" s="98"/>
      <c r="AE2055" s="64"/>
      <c r="AH2055" s="1" t="str">
        <f aca="false">IF(AC2053="But Not Over",Y2050,"")</f>
        <v/>
      </c>
      <c r="AI2055" s="81" t="str">
        <f aca="false">IF(AC2053="But Not Over",VLOOKUP(AH2055,'CPI Data'!$A$19:$N$117,14),"")</f>
        <v/>
      </c>
    </row>
    <row r="2056" customFormat="false" ht="12" hidden="false" customHeight="false" outlineLevel="0" collapsed="false">
      <c r="A2056" s="91" t="n">
        <v>0.62</v>
      </c>
      <c r="B2056" s="92" t="n">
        <v>750000</v>
      </c>
      <c r="C2056" s="92" t="n">
        <v>1000000</v>
      </c>
      <c r="H2056" s="64"/>
      <c r="I2056" s="64"/>
      <c r="L2056" s="97"/>
      <c r="M2056" s="64"/>
      <c r="S2056" s="91" t="n">
        <v>0.62</v>
      </c>
      <c r="T2056" s="125" t="n">
        <f aca="false">B2056*$AI$23/$AI$2029</f>
        <v>12850410.4477612</v>
      </c>
      <c r="U2056" s="125" t="n">
        <f aca="false">C2056*$AI$23/$AI$2029</f>
        <v>17133880.5970149</v>
      </c>
      <c r="W2056" s="1"/>
      <c r="Z2056" s="80"/>
      <c r="AA2056" s="64"/>
      <c r="AD2056" s="98"/>
      <c r="AE2056" s="64"/>
      <c r="AH2056" s="1" t="str">
        <f aca="false">IF(AC2054="But Not Over",Y2051,"")</f>
        <v/>
      </c>
      <c r="AI2056" s="81" t="str">
        <f aca="false">IF(AC2054="But Not Over",VLOOKUP(AH2056,'CPI Data'!$A$19:$N$117,14),"")</f>
        <v/>
      </c>
    </row>
    <row r="2057" customFormat="false" ht="12" hidden="false" customHeight="false" outlineLevel="0" collapsed="false">
      <c r="A2057" s="91" t="n">
        <v>0.63</v>
      </c>
      <c r="B2057" s="92" t="n">
        <v>1000000</v>
      </c>
      <c r="C2057" s="95" t="s">
        <v>18</v>
      </c>
      <c r="H2057" s="64"/>
      <c r="I2057" s="64"/>
      <c r="L2057" s="97"/>
      <c r="M2057" s="64"/>
      <c r="S2057" s="91" t="n">
        <v>0.63</v>
      </c>
      <c r="T2057" s="125" t="n">
        <f aca="false">B2057*$AI$23/$AI$2029</f>
        <v>17133880.5970149</v>
      </c>
      <c r="U2057" s="79" t="s">
        <v>18</v>
      </c>
      <c r="W2057" s="1"/>
      <c r="Z2057" s="80"/>
      <c r="AA2057" s="64"/>
      <c r="AD2057" s="98"/>
      <c r="AE2057" s="64"/>
      <c r="AH2057" s="1" t="str">
        <f aca="false">IF(AC2055="But Not Over",Y2052,"")</f>
        <v/>
      </c>
      <c r="AI2057" s="81" t="str">
        <f aca="false">IF(AC2055="But Not Over",VLOOKUP(AH2057,'CPI Data'!$A$19:$N$117,14),"")</f>
        <v/>
      </c>
    </row>
    <row r="2058" customFormat="false" ht="12" hidden="false" customHeight="false" outlineLevel="0" collapsed="false">
      <c r="A2058" s="130" t="s">
        <v>68</v>
      </c>
      <c r="H2058" s="64"/>
      <c r="I2058" s="64"/>
      <c r="L2058" s="97"/>
      <c r="M2058" s="64"/>
      <c r="S2058" s="130" t="s">
        <v>68</v>
      </c>
      <c r="W2058" s="1"/>
      <c r="Z2058" s="80"/>
      <c r="AA2058" s="64"/>
      <c r="AD2058" s="98"/>
      <c r="AE2058" s="64"/>
      <c r="AH2058" s="1" t="str">
        <f aca="false">IF(AC2056="But Not Over",Y2053,"")</f>
        <v/>
      </c>
      <c r="AI2058" s="81" t="str">
        <f aca="false">IF(AC2056="But Not Over",VLOOKUP(AH2058,'CPI Data'!$A$19:$N$117,14),"")</f>
        <v/>
      </c>
    </row>
    <row r="2059" customFormat="false" ht="12" hidden="false" customHeight="false" outlineLevel="0" collapsed="false">
      <c r="A2059" s="64"/>
      <c r="E2059" s="64"/>
      <c r="H2059" s="64"/>
      <c r="I2059" s="64"/>
      <c r="L2059" s="97"/>
      <c r="M2059" s="64"/>
      <c r="S2059" s="64"/>
      <c r="W2059" s="64"/>
      <c r="Z2059" s="80"/>
      <c r="AA2059" s="64"/>
      <c r="AD2059" s="98"/>
      <c r="AE2059" s="64"/>
      <c r="AH2059" s="1" t="str">
        <f aca="false">IF(AC2057="But Not Over",Y2054,"")</f>
        <v/>
      </c>
      <c r="AI2059" s="81" t="str">
        <f aca="false">IF(AC2057="But Not Over",VLOOKUP(AH2059,'CPI Data'!$A$19:$N$117,14),"")</f>
        <v/>
      </c>
    </row>
    <row r="2060" customFormat="false" ht="12.75" hidden="false" customHeight="false" outlineLevel="0" collapsed="false">
      <c r="A2060" s="64"/>
      <c r="B2060" s="74"/>
      <c r="C2060" s="43" t="s">
        <v>7</v>
      </c>
      <c r="E2060" s="64"/>
      <c r="G2060" s="75" t="n">
        <v>1933</v>
      </c>
      <c r="H2060" s="75"/>
      <c r="I2060" s="75"/>
      <c r="J2060" s="74"/>
      <c r="L2060" s="97"/>
      <c r="M2060" s="64"/>
      <c r="N2060" s="74"/>
      <c r="S2060" s="64"/>
      <c r="T2060" s="77"/>
      <c r="U2060" s="69" t="s">
        <v>21</v>
      </c>
      <c r="W2060" s="64"/>
      <c r="Y2060" s="75" t="n">
        <v>1933</v>
      </c>
      <c r="Z2060" s="75"/>
      <c r="AA2060" s="75"/>
      <c r="AB2060" s="46" t="str">
        <f aca="false">CONCATENATE("CPI: ",AI2065)</f>
        <v>CPI: 13</v>
      </c>
      <c r="AD2060" s="98"/>
      <c r="AE2060" s="64"/>
      <c r="AF2060" s="77"/>
      <c r="AH2060" s="1" t="str">
        <f aca="false">IF(AC2058="But Not Over",Y2055,"")</f>
        <v/>
      </c>
      <c r="AI2060" s="81" t="str">
        <f aca="false">IF(AC2058="But Not Over",VLOOKUP(AH2060,'CPI Data'!$A$19:$N$117,14),"")</f>
        <v/>
      </c>
    </row>
    <row r="2061" customFormat="false" ht="12" hidden="false" customHeight="false" outlineLevel="0" collapsed="false">
      <c r="A2061" s="49"/>
      <c r="B2061" s="49" t="s">
        <v>8</v>
      </c>
      <c r="C2061" s="50"/>
      <c r="D2061" s="50"/>
      <c r="E2061" s="49"/>
      <c r="F2061" s="49" t="s">
        <v>9</v>
      </c>
      <c r="G2061" s="50"/>
      <c r="H2061" s="49"/>
      <c r="I2061" s="49"/>
      <c r="J2061" s="49" t="s">
        <v>10</v>
      </c>
      <c r="K2061" s="48"/>
      <c r="L2061" s="48"/>
      <c r="M2061" s="48"/>
      <c r="N2061" s="49" t="s">
        <v>11</v>
      </c>
      <c r="O2061" s="50"/>
      <c r="S2061" s="49"/>
      <c r="T2061" s="51" t="s">
        <v>8</v>
      </c>
      <c r="U2061" s="99"/>
      <c r="V2061" s="53"/>
      <c r="W2061" s="49"/>
      <c r="X2061" s="51" t="s">
        <v>9</v>
      </c>
      <c r="Y2061" s="99"/>
      <c r="Z2061" s="54"/>
      <c r="AA2061" s="49"/>
      <c r="AB2061" s="51" t="s">
        <v>10</v>
      </c>
      <c r="AC2061" s="52"/>
      <c r="AD2061" s="55"/>
      <c r="AE2061" s="48"/>
      <c r="AF2061" s="51" t="s">
        <v>11</v>
      </c>
      <c r="AG2061" s="99"/>
      <c r="AH2061" s="1" t="str">
        <f aca="false">IF(AC2059="But Not Over",Y2056,"")</f>
        <v/>
      </c>
      <c r="AI2061" s="81" t="str">
        <f aca="false">IF(AC2059="But Not Over",VLOOKUP(AH2061,'CPI Data'!$A$19:$N$117,14),"")</f>
        <v/>
      </c>
    </row>
    <row r="2062" customFormat="false" ht="12" hidden="false" customHeight="false" outlineLevel="0" collapsed="false">
      <c r="A2062" s="56" t="s">
        <v>12</v>
      </c>
      <c r="B2062" s="57" t="s">
        <v>13</v>
      </c>
      <c r="C2062" s="57"/>
      <c r="D2062" s="100"/>
      <c r="E2062" s="56" t="s">
        <v>12</v>
      </c>
      <c r="F2062" s="57" t="s">
        <v>13</v>
      </c>
      <c r="G2062" s="57"/>
      <c r="H2062" s="100"/>
      <c r="I2062" s="56" t="s">
        <v>12</v>
      </c>
      <c r="J2062" s="57" t="s">
        <v>13</v>
      </c>
      <c r="K2062" s="57"/>
      <c r="L2062" s="106"/>
      <c r="M2062" s="56" t="s">
        <v>12</v>
      </c>
      <c r="N2062" s="57" t="s">
        <v>13</v>
      </c>
      <c r="O2062" s="57"/>
      <c r="S2062" s="56" t="s">
        <v>12</v>
      </c>
      <c r="T2062" s="58" t="s">
        <v>13</v>
      </c>
      <c r="U2062" s="58"/>
      <c r="V2062" s="101"/>
      <c r="W2062" s="56" t="s">
        <v>12</v>
      </c>
      <c r="X2062" s="58" t="s">
        <v>13</v>
      </c>
      <c r="Y2062" s="58"/>
      <c r="Z2062" s="101"/>
      <c r="AA2062" s="56" t="s">
        <v>12</v>
      </c>
      <c r="AB2062" s="58" t="s">
        <v>13</v>
      </c>
      <c r="AC2062" s="58"/>
      <c r="AD2062" s="107"/>
      <c r="AE2062" s="56" t="s">
        <v>12</v>
      </c>
      <c r="AF2062" s="58" t="s">
        <v>13</v>
      </c>
      <c r="AG2062" s="58"/>
      <c r="AH2062" s="1" t="str">
        <f aca="false">IF(AC2060="But Not Over",Y2057,"")</f>
        <v/>
      </c>
      <c r="AI2062" s="81" t="str">
        <f aca="false">IF(AC2060="But Not Over",VLOOKUP(AH2062,'CPI Data'!$A$19:$N$117,14),"")</f>
        <v/>
      </c>
    </row>
    <row r="2063" customFormat="false" ht="12" hidden="false" customHeight="false" outlineLevel="0" collapsed="false">
      <c r="A2063" s="59" t="s">
        <v>14</v>
      </c>
      <c r="B2063" s="60" t="s">
        <v>15</v>
      </c>
      <c r="C2063" s="60" t="s">
        <v>16</v>
      </c>
      <c r="D2063" s="100"/>
      <c r="E2063" s="59" t="s">
        <v>14</v>
      </c>
      <c r="F2063" s="60" t="s">
        <v>15</v>
      </c>
      <c r="G2063" s="60" t="s">
        <v>16</v>
      </c>
      <c r="H2063" s="100"/>
      <c r="I2063" s="59" t="s">
        <v>14</v>
      </c>
      <c r="J2063" s="60" t="s">
        <v>15</v>
      </c>
      <c r="K2063" s="60" t="s">
        <v>16</v>
      </c>
      <c r="L2063" s="106"/>
      <c r="M2063" s="59" t="s">
        <v>14</v>
      </c>
      <c r="N2063" s="60" t="s">
        <v>15</v>
      </c>
      <c r="O2063" s="60" t="s">
        <v>16</v>
      </c>
      <c r="S2063" s="59" t="s">
        <v>14</v>
      </c>
      <c r="T2063" s="61" t="s">
        <v>15</v>
      </c>
      <c r="U2063" s="61" t="s">
        <v>16</v>
      </c>
      <c r="V2063" s="101"/>
      <c r="W2063" s="59" t="s">
        <v>14</v>
      </c>
      <c r="X2063" s="61" t="s">
        <v>15</v>
      </c>
      <c r="Y2063" s="61" t="s">
        <v>16</v>
      </c>
      <c r="Z2063" s="101"/>
      <c r="AA2063" s="59" t="s">
        <v>14</v>
      </c>
      <c r="AB2063" s="61" t="s">
        <v>15</v>
      </c>
      <c r="AC2063" s="61" t="s">
        <v>16</v>
      </c>
      <c r="AD2063" s="107"/>
      <c r="AE2063" s="59" t="s">
        <v>14</v>
      </c>
      <c r="AF2063" s="61" t="s">
        <v>15</v>
      </c>
      <c r="AG2063" s="61" t="s">
        <v>16</v>
      </c>
      <c r="AH2063" s="1" t="str">
        <f aca="false">IF(AC2061="But Not Over",Y2058,"")</f>
        <v/>
      </c>
      <c r="AI2063" s="81" t="str">
        <f aca="false">IF(AC2061="But Not Over",VLOOKUP(AH2063,'CPI Data'!$A$19:$N$117,14),"")</f>
        <v/>
      </c>
    </row>
    <row r="2064" customFormat="false" ht="12" hidden="false" customHeight="false" outlineLevel="0" collapsed="false">
      <c r="A2064" s="91" t="n">
        <v>0.04</v>
      </c>
      <c r="B2064" s="95" t="n">
        <v>0</v>
      </c>
      <c r="C2064" s="95" t="n">
        <v>4000</v>
      </c>
      <c r="D2064" s="95"/>
      <c r="H2064" s="102"/>
      <c r="I2064" s="91"/>
      <c r="J2064" s="95"/>
      <c r="K2064" s="95"/>
      <c r="L2064" s="104"/>
      <c r="M2064" s="91"/>
      <c r="N2064" s="95"/>
      <c r="O2064" s="95"/>
      <c r="S2064" s="91" t="n">
        <v>0.04</v>
      </c>
      <c r="T2064" s="79" t="n">
        <f aca="false">B2064*$AI$23/$AI$2065</f>
        <v>0</v>
      </c>
      <c r="U2064" s="79" t="n">
        <f aca="false">C2064*$AI$23/$AI$2065</f>
        <v>70644.3076923077</v>
      </c>
      <c r="V2064" s="84"/>
      <c r="W2064" s="1"/>
      <c r="Z2064" s="80"/>
      <c r="AA2064" s="91"/>
      <c r="AB2064" s="79"/>
      <c r="AC2064" s="79"/>
      <c r="AD2064" s="105"/>
      <c r="AE2064" s="91"/>
      <c r="AF2064" s="79"/>
      <c r="AG2064" s="79"/>
      <c r="AH2064" s="1" t="str">
        <f aca="false">IF(AC2062="But Not Over",Y2059,"")</f>
        <v/>
      </c>
      <c r="AI2064" s="81" t="str">
        <f aca="false">IF(AC2062="But Not Over",VLOOKUP(AH2064,'CPI Data'!$A$19:$N$117,14),"")</f>
        <v/>
      </c>
    </row>
    <row r="2065" customFormat="false" ht="12" hidden="false" customHeight="false" outlineLevel="0" collapsed="false">
      <c r="A2065" s="91" t="n">
        <v>0.08</v>
      </c>
      <c r="B2065" s="95" t="n">
        <v>4000</v>
      </c>
      <c r="C2065" s="95" t="n">
        <v>6000</v>
      </c>
      <c r="D2065" s="95"/>
      <c r="E2065" s="64"/>
      <c r="F2065" s="74" t="s">
        <v>55</v>
      </c>
      <c r="H2065" s="102"/>
      <c r="I2065" s="64"/>
      <c r="J2065" s="74" t="s">
        <v>55</v>
      </c>
      <c r="L2065" s="104"/>
      <c r="M2065" s="64"/>
      <c r="N2065" s="74" t="s">
        <v>55</v>
      </c>
      <c r="S2065" s="91" t="n">
        <v>0.08</v>
      </c>
      <c r="T2065" s="79" t="n">
        <f aca="false">B2065*$AI$23/$AI$2065</f>
        <v>70644.3076923077</v>
      </c>
      <c r="U2065" s="79" t="n">
        <f aca="false">C2065*$AI$23/$AI$2065</f>
        <v>105966.461538462</v>
      </c>
      <c r="V2065" s="84"/>
      <c r="W2065" s="64"/>
      <c r="X2065" s="77" t="s">
        <v>55</v>
      </c>
      <c r="Z2065" s="80"/>
      <c r="AA2065" s="64"/>
      <c r="AB2065" s="77" t="s">
        <v>55</v>
      </c>
      <c r="AD2065" s="105"/>
      <c r="AE2065" s="64"/>
      <c r="AF2065" s="77" t="s">
        <v>55</v>
      </c>
      <c r="AH2065" s="1" t="n">
        <f aca="false">IF(AC2063="But Not Over",Y2060,"")</f>
        <v>1933</v>
      </c>
      <c r="AI2065" s="81" t="n">
        <f aca="false">IF(AC2063="But Not Over",VLOOKUP(AH2065,'CPI Data'!$A$19:$N$117,14),"")</f>
        <v>13</v>
      </c>
    </row>
    <row r="2066" customFormat="false" ht="12" hidden="false" customHeight="false" outlineLevel="0" collapsed="false">
      <c r="A2066" s="91" t="n">
        <v>0.09</v>
      </c>
      <c r="B2066" s="95" t="n">
        <v>6000</v>
      </c>
      <c r="C2066" s="95" t="n">
        <v>10000</v>
      </c>
      <c r="D2066" s="95"/>
      <c r="E2066" s="64"/>
      <c r="F2066" s="74" t="s">
        <v>56</v>
      </c>
      <c r="H2066" s="102"/>
      <c r="I2066" s="64"/>
      <c r="J2066" s="74" t="s">
        <v>56</v>
      </c>
      <c r="L2066" s="104"/>
      <c r="M2066" s="64"/>
      <c r="N2066" s="74" t="s">
        <v>56</v>
      </c>
      <c r="S2066" s="91" t="n">
        <v>0.09</v>
      </c>
      <c r="T2066" s="79" t="n">
        <f aca="false">B2066*$AI$23/$AI$2065</f>
        <v>105966.461538462</v>
      </c>
      <c r="U2066" s="79" t="n">
        <f aca="false">C2066*$AI$23/$AI$2065</f>
        <v>176610.769230769</v>
      </c>
      <c r="V2066" s="84"/>
      <c r="W2066" s="64"/>
      <c r="X2066" s="77" t="s">
        <v>56</v>
      </c>
      <c r="Z2066" s="80"/>
      <c r="AA2066" s="64"/>
      <c r="AB2066" s="77" t="s">
        <v>56</v>
      </c>
      <c r="AD2066" s="105"/>
      <c r="AE2066" s="64"/>
      <c r="AF2066" s="77" t="s">
        <v>56</v>
      </c>
      <c r="AH2066" s="1" t="str">
        <f aca="false">IF(AC2064="But Not Over",Y2061,"")</f>
        <v/>
      </c>
      <c r="AI2066" s="81" t="str">
        <f aca="false">IF(AC2064="But Not Over",VLOOKUP(AH2066,'CPI Data'!$A$19:$N$117,14),"")</f>
        <v/>
      </c>
    </row>
    <row r="2067" customFormat="false" ht="12" hidden="false" customHeight="false" outlineLevel="0" collapsed="false">
      <c r="A2067" s="91" t="n">
        <v>0.1</v>
      </c>
      <c r="B2067" s="95" t="n">
        <v>10000</v>
      </c>
      <c r="C2067" s="95" t="n">
        <v>12000</v>
      </c>
      <c r="D2067" s="95"/>
      <c r="H2067" s="102"/>
      <c r="I2067" s="91"/>
      <c r="J2067" s="95"/>
      <c r="K2067" s="95"/>
      <c r="L2067" s="104"/>
      <c r="M2067" s="91"/>
      <c r="N2067" s="95"/>
      <c r="O2067" s="95"/>
      <c r="S2067" s="91" t="n">
        <v>0.1</v>
      </c>
      <c r="T2067" s="79" t="n">
        <f aca="false">B2067*$AI$23/$AI$2065</f>
        <v>176610.769230769</v>
      </c>
      <c r="U2067" s="79" t="n">
        <f aca="false">C2067*$AI$23/$AI$2065</f>
        <v>211932.923076923</v>
      </c>
      <c r="V2067" s="84"/>
      <c r="W2067" s="1"/>
      <c r="Z2067" s="80"/>
      <c r="AA2067" s="91"/>
      <c r="AB2067" s="79"/>
      <c r="AC2067" s="79"/>
      <c r="AD2067" s="105"/>
      <c r="AE2067" s="91"/>
      <c r="AF2067" s="79"/>
      <c r="AG2067" s="79"/>
      <c r="AH2067" s="1" t="str">
        <f aca="false">IF(AC2065="But Not Over",Y2062,"")</f>
        <v/>
      </c>
      <c r="AI2067" s="81" t="str">
        <f aca="false">IF(AC2065="But Not Over",VLOOKUP(AH2067,'CPI Data'!$A$19:$N$117,14),"")</f>
        <v/>
      </c>
    </row>
    <row r="2068" customFormat="false" ht="12" hidden="false" customHeight="false" outlineLevel="0" collapsed="false">
      <c r="A2068" s="91" t="n">
        <v>0.11</v>
      </c>
      <c r="B2068" s="95" t="n">
        <v>12000</v>
      </c>
      <c r="C2068" s="95" t="n">
        <v>14000</v>
      </c>
      <c r="D2068" s="95"/>
      <c r="H2068" s="102"/>
      <c r="I2068" s="91"/>
      <c r="J2068" s="95"/>
      <c r="K2068" s="95"/>
      <c r="L2068" s="104"/>
      <c r="M2068" s="91"/>
      <c r="N2068" s="95"/>
      <c r="O2068" s="95"/>
      <c r="S2068" s="91" t="n">
        <v>0.11</v>
      </c>
      <c r="T2068" s="79" t="n">
        <f aca="false">B2068*$AI$23/$AI$2065</f>
        <v>211932.923076923</v>
      </c>
      <c r="U2068" s="79" t="n">
        <f aca="false">C2068*$AI$23/$AI$2065</f>
        <v>247255.076923077</v>
      </c>
      <c r="V2068" s="84"/>
      <c r="W2068" s="1"/>
      <c r="Z2068" s="80"/>
      <c r="AA2068" s="91"/>
      <c r="AB2068" s="79"/>
      <c r="AC2068" s="79"/>
      <c r="AD2068" s="105"/>
      <c r="AE2068" s="91"/>
      <c r="AF2068" s="79"/>
      <c r="AG2068" s="79"/>
      <c r="AH2068" s="1" t="str">
        <f aca="false">IF(AC2066="But Not Over",Y2063,"")</f>
        <v/>
      </c>
      <c r="AI2068" s="81" t="str">
        <f aca="false">IF(AC2066="But Not Over",VLOOKUP(AH2068,'CPI Data'!$A$19:$N$117,14),"")</f>
        <v/>
      </c>
    </row>
    <row r="2069" customFormat="false" ht="12" hidden="false" customHeight="false" outlineLevel="0" collapsed="false">
      <c r="A2069" s="91" t="n">
        <v>0.12</v>
      </c>
      <c r="B2069" s="95" t="n">
        <v>14000</v>
      </c>
      <c r="C2069" s="95" t="n">
        <v>16000</v>
      </c>
      <c r="D2069" s="95"/>
      <c r="H2069" s="102"/>
      <c r="I2069" s="91"/>
      <c r="J2069" s="95"/>
      <c r="K2069" s="95"/>
      <c r="L2069" s="104"/>
      <c r="M2069" s="91"/>
      <c r="N2069" s="95"/>
      <c r="O2069" s="95"/>
      <c r="S2069" s="91" t="n">
        <v>0.12</v>
      </c>
      <c r="T2069" s="79" t="n">
        <f aca="false">B2069*$AI$23/$AI$2065</f>
        <v>247255.076923077</v>
      </c>
      <c r="U2069" s="79" t="n">
        <f aca="false">C2069*$AI$23/$AI$2065</f>
        <v>282577.230769231</v>
      </c>
      <c r="V2069" s="84"/>
      <c r="W2069" s="1"/>
      <c r="Z2069" s="80"/>
      <c r="AA2069" s="91"/>
      <c r="AB2069" s="79"/>
      <c r="AC2069" s="79"/>
      <c r="AD2069" s="105"/>
      <c r="AE2069" s="91"/>
      <c r="AF2069" s="79"/>
      <c r="AG2069" s="79"/>
      <c r="AH2069" s="1" t="str">
        <f aca="false">IF(AC2067="But Not Over",Y2064,"")</f>
        <v/>
      </c>
      <c r="AI2069" s="81" t="str">
        <f aca="false">IF(AC2067="But Not Over",VLOOKUP(AH2069,'CPI Data'!$A$19:$N$117,14),"")</f>
        <v/>
      </c>
    </row>
    <row r="2070" customFormat="false" ht="12" hidden="false" customHeight="false" outlineLevel="0" collapsed="false">
      <c r="A2070" s="91" t="n">
        <v>0.13</v>
      </c>
      <c r="B2070" s="95" t="n">
        <v>16000</v>
      </c>
      <c r="C2070" s="95" t="n">
        <v>18000</v>
      </c>
      <c r="D2070" s="95"/>
      <c r="H2070" s="102"/>
      <c r="I2070" s="91"/>
      <c r="J2070" s="95"/>
      <c r="K2070" s="95"/>
      <c r="L2070" s="104"/>
      <c r="M2070" s="91"/>
      <c r="N2070" s="95"/>
      <c r="O2070" s="95"/>
      <c r="S2070" s="91" t="n">
        <v>0.13</v>
      </c>
      <c r="T2070" s="79" t="n">
        <f aca="false">B2070*$AI$23/$AI$2065</f>
        <v>282577.230769231</v>
      </c>
      <c r="U2070" s="79" t="n">
        <f aca="false">C2070*$AI$23/$AI$2065</f>
        <v>317899.384615385</v>
      </c>
      <c r="V2070" s="84"/>
      <c r="W2070" s="1"/>
      <c r="Z2070" s="80"/>
      <c r="AA2070" s="91"/>
      <c r="AB2070" s="79"/>
      <c r="AC2070" s="79"/>
      <c r="AD2070" s="105"/>
      <c r="AE2070" s="91"/>
      <c r="AF2070" s="79"/>
      <c r="AG2070" s="79"/>
      <c r="AH2070" s="1" t="str">
        <f aca="false">IF(AC2068="But Not Over",Y2065,"")</f>
        <v/>
      </c>
      <c r="AI2070" s="81" t="str">
        <f aca="false">IF(AC2068="But Not Over",VLOOKUP(AH2070,'CPI Data'!$A$19:$N$117,14),"")</f>
        <v/>
      </c>
    </row>
    <row r="2071" customFormat="false" ht="12" hidden="false" customHeight="false" outlineLevel="0" collapsed="false">
      <c r="A2071" s="91" t="n">
        <v>0.14</v>
      </c>
      <c r="B2071" s="95" t="n">
        <v>18000</v>
      </c>
      <c r="C2071" s="95" t="n">
        <v>20000</v>
      </c>
      <c r="D2071" s="95"/>
      <c r="H2071" s="102"/>
      <c r="I2071" s="91"/>
      <c r="J2071" s="95"/>
      <c r="K2071" s="95"/>
      <c r="L2071" s="104"/>
      <c r="M2071" s="91"/>
      <c r="N2071" s="95"/>
      <c r="O2071" s="95"/>
      <c r="S2071" s="91" t="n">
        <v>0.14</v>
      </c>
      <c r="T2071" s="79" t="n">
        <f aca="false">B2071*$AI$23/$AI$2065</f>
        <v>317899.384615385</v>
      </c>
      <c r="U2071" s="79" t="n">
        <f aca="false">C2071*$AI$23/$AI$2065</f>
        <v>353221.538461538</v>
      </c>
      <c r="V2071" s="84"/>
      <c r="W2071" s="1"/>
      <c r="Z2071" s="80"/>
      <c r="AA2071" s="91"/>
      <c r="AB2071" s="79"/>
      <c r="AC2071" s="79"/>
      <c r="AD2071" s="105"/>
      <c r="AE2071" s="91"/>
      <c r="AF2071" s="79"/>
      <c r="AG2071" s="79"/>
      <c r="AH2071" s="1" t="str">
        <f aca="false">IF(AC2069="But Not Over",Y2066,"")</f>
        <v/>
      </c>
      <c r="AI2071" s="81" t="str">
        <f aca="false">IF(AC2069="But Not Over",VLOOKUP(AH2071,'CPI Data'!$A$19:$N$117,14),"")</f>
        <v/>
      </c>
    </row>
    <row r="2072" customFormat="false" ht="12" hidden="false" customHeight="false" outlineLevel="0" collapsed="false">
      <c r="A2072" s="91" t="n">
        <v>0.16</v>
      </c>
      <c r="B2072" s="95" t="n">
        <v>20000</v>
      </c>
      <c r="C2072" s="95" t="n">
        <v>22000</v>
      </c>
      <c r="D2072" s="95"/>
      <c r="H2072" s="102"/>
      <c r="I2072" s="91"/>
      <c r="J2072" s="95"/>
      <c r="K2072" s="95"/>
      <c r="L2072" s="104"/>
      <c r="M2072" s="91"/>
      <c r="N2072" s="95"/>
      <c r="O2072" s="95"/>
      <c r="S2072" s="91" t="n">
        <v>0.16</v>
      </c>
      <c r="T2072" s="79" t="n">
        <f aca="false">B2072*$AI$23/$AI$2065</f>
        <v>353221.538461538</v>
      </c>
      <c r="U2072" s="79" t="n">
        <f aca="false">C2072*$AI$23/$AI$2065</f>
        <v>388543.692307692</v>
      </c>
      <c r="V2072" s="84"/>
      <c r="W2072" s="1"/>
      <c r="Z2072" s="80"/>
      <c r="AA2072" s="91"/>
      <c r="AB2072" s="79"/>
      <c r="AC2072" s="79"/>
      <c r="AD2072" s="105"/>
      <c r="AE2072" s="91"/>
      <c r="AF2072" s="79"/>
      <c r="AG2072" s="79"/>
      <c r="AH2072" s="1" t="str">
        <f aca="false">IF(AC2070="But Not Over",Y2067,"")</f>
        <v/>
      </c>
      <c r="AI2072" s="81" t="str">
        <f aca="false">IF(AC2070="But Not Over",VLOOKUP(AH2072,'CPI Data'!$A$19:$N$117,14),"")</f>
        <v/>
      </c>
    </row>
    <row r="2073" customFormat="false" ht="12" hidden="false" customHeight="false" outlineLevel="0" collapsed="false">
      <c r="A2073" s="91" t="n">
        <v>0.17</v>
      </c>
      <c r="B2073" s="95" t="n">
        <v>22000</v>
      </c>
      <c r="C2073" s="95" t="n">
        <v>24000</v>
      </c>
      <c r="D2073" s="95"/>
      <c r="H2073" s="102"/>
      <c r="I2073" s="91"/>
      <c r="J2073" s="95"/>
      <c r="K2073" s="95"/>
      <c r="L2073" s="104"/>
      <c r="M2073" s="91"/>
      <c r="N2073" s="95"/>
      <c r="O2073" s="95"/>
      <c r="S2073" s="91" t="n">
        <v>0.17</v>
      </c>
      <c r="T2073" s="79" t="n">
        <f aca="false">B2073*$AI$23/$AI$2065</f>
        <v>388543.692307692</v>
      </c>
      <c r="U2073" s="79" t="n">
        <f aca="false">C2073*$AI$23/$AI$2065</f>
        <v>423865.846153846</v>
      </c>
      <c r="V2073" s="84"/>
      <c r="W2073" s="1"/>
      <c r="Z2073" s="80"/>
      <c r="AA2073" s="91"/>
      <c r="AB2073" s="79"/>
      <c r="AC2073" s="79"/>
      <c r="AD2073" s="105"/>
      <c r="AE2073" s="91"/>
      <c r="AF2073" s="79"/>
      <c r="AG2073" s="79"/>
      <c r="AH2073" s="1" t="str">
        <f aca="false">IF(AC2071="But Not Over",Y2068,"")</f>
        <v/>
      </c>
      <c r="AI2073" s="81" t="str">
        <f aca="false">IF(AC2071="But Not Over",VLOOKUP(AH2073,'CPI Data'!$A$19:$N$117,14),"")</f>
        <v/>
      </c>
    </row>
    <row r="2074" customFormat="false" ht="12" hidden="false" customHeight="false" outlineLevel="0" collapsed="false">
      <c r="A2074" s="91" t="n">
        <v>0.18</v>
      </c>
      <c r="B2074" s="95" t="n">
        <v>24000</v>
      </c>
      <c r="C2074" s="95" t="n">
        <v>26000</v>
      </c>
      <c r="D2074" s="95"/>
      <c r="H2074" s="102"/>
      <c r="I2074" s="91"/>
      <c r="J2074" s="95"/>
      <c r="K2074" s="95"/>
      <c r="L2074" s="104"/>
      <c r="M2074" s="91"/>
      <c r="N2074" s="95"/>
      <c r="O2074" s="95"/>
      <c r="S2074" s="91" t="n">
        <v>0.18</v>
      </c>
      <c r="T2074" s="79" t="n">
        <f aca="false">B2074*$AI$23/$AI$2065</f>
        <v>423865.846153846</v>
      </c>
      <c r="U2074" s="79" t="n">
        <f aca="false">C2074*$AI$23/$AI$2065</f>
        <v>459188</v>
      </c>
      <c r="V2074" s="84"/>
      <c r="W2074" s="1"/>
      <c r="Z2074" s="80"/>
      <c r="AA2074" s="91"/>
      <c r="AB2074" s="79"/>
      <c r="AC2074" s="79"/>
      <c r="AD2074" s="105"/>
      <c r="AE2074" s="91"/>
      <c r="AF2074" s="79"/>
      <c r="AG2074" s="79"/>
      <c r="AH2074" s="1" t="str">
        <f aca="false">IF(AC2072="But Not Over",Y2069,"")</f>
        <v/>
      </c>
      <c r="AI2074" s="81" t="str">
        <f aca="false">IF(AC2072="But Not Over",VLOOKUP(AH2074,'CPI Data'!$A$19:$N$117,14),"")</f>
        <v/>
      </c>
    </row>
    <row r="2075" customFormat="false" ht="12" hidden="false" customHeight="false" outlineLevel="0" collapsed="false">
      <c r="A2075" s="91" t="n">
        <v>0.19</v>
      </c>
      <c r="B2075" s="95" t="n">
        <v>26000</v>
      </c>
      <c r="C2075" s="92" t="n">
        <v>28000</v>
      </c>
      <c r="D2075" s="95"/>
      <c r="H2075" s="102"/>
      <c r="I2075" s="91"/>
      <c r="J2075" s="95"/>
      <c r="K2075" s="95"/>
      <c r="L2075" s="104"/>
      <c r="M2075" s="91"/>
      <c r="N2075" s="95"/>
      <c r="O2075" s="95"/>
      <c r="S2075" s="91" t="n">
        <v>0.19</v>
      </c>
      <c r="T2075" s="79" t="n">
        <f aca="false">B2075*$AI$23/$AI$2065</f>
        <v>459188</v>
      </c>
      <c r="U2075" s="79" t="n">
        <f aca="false">C2075*$AI$23/$AI$2065</f>
        <v>494510.153846154</v>
      </c>
      <c r="V2075" s="84"/>
      <c r="W2075" s="1"/>
      <c r="Z2075" s="80"/>
      <c r="AA2075" s="91"/>
      <c r="AB2075" s="79"/>
      <c r="AC2075" s="79"/>
      <c r="AD2075" s="105"/>
      <c r="AE2075" s="91"/>
      <c r="AF2075" s="79"/>
      <c r="AG2075" s="79"/>
      <c r="AH2075" s="1" t="str">
        <f aca="false">IF(AC2073="But Not Over",Y2070,"")</f>
        <v/>
      </c>
      <c r="AI2075" s="81" t="str">
        <f aca="false">IF(AC2073="But Not Over",VLOOKUP(AH2075,'CPI Data'!$A$19:$N$117,14),"")</f>
        <v/>
      </c>
    </row>
    <row r="2076" customFormat="false" ht="12" hidden="false" customHeight="false" outlineLevel="0" collapsed="false">
      <c r="A2076" s="91" t="n">
        <v>0.2</v>
      </c>
      <c r="B2076" s="95" t="n">
        <v>28000</v>
      </c>
      <c r="C2076" s="92" t="n">
        <v>30000</v>
      </c>
      <c r="D2076" s="92"/>
      <c r="H2076" s="102"/>
      <c r="I2076" s="91"/>
      <c r="J2076" s="95"/>
      <c r="K2076" s="92"/>
      <c r="L2076" s="103"/>
      <c r="M2076" s="91"/>
      <c r="N2076" s="95"/>
      <c r="O2076" s="92"/>
      <c r="S2076" s="91" t="n">
        <v>0.2</v>
      </c>
      <c r="T2076" s="79" t="n">
        <f aca="false">B2076*$AI$23/$AI$2065</f>
        <v>494510.153846154</v>
      </c>
      <c r="U2076" s="79" t="n">
        <f aca="false">C2076*$AI$23/$AI$2065</f>
        <v>529832.307692308</v>
      </c>
      <c r="W2076" s="1"/>
      <c r="Z2076" s="80"/>
      <c r="AA2076" s="91"/>
      <c r="AB2076" s="79"/>
      <c r="AD2076" s="98"/>
      <c r="AE2076" s="91"/>
      <c r="AF2076" s="79"/>
      <c r="AH2076" s="1" t="str">
        <f aca="false">IF(AC2074="But Not Over",Y2071,"")</f>
        <v/>
      </c>
      <c r="AI2076" s="81" t="str">
        <f aca="false">IF(AC2074="But Not Over",VLOOKUP(AH2076,'CPI Data'!$A$19:$N$117,14),"")</f>
        <v/>
      </c>
    </row>
    <row r="2077" customFormat="false" ht="12" hidden="false" customHeight="false" outlineLevel="0" collapsed="false">
      <c r="A2077" s="91" t="n">
        <v>0.21</v>
      </c>
      <c r="B2077" s="95" t="n">
        <v>30000</v>
      </c>
      <c r="C2077" s="92" t="n">
        <v>32000</v>
      </c>
      <c r="D2077" s="92"/>
      <c r="H2077" s="102"/>
      <c r="I2077" s="91"/>
      <c r="J2077" s="92"/>
      <c r="K2077" s="92"/>
      <c r="L2077" s="103"/>
      <c r="M2077" s="91"/>
      <c r="N2077" s="92"/>
      <c r="O2077" s="92"/>
      <c r="S2077" s="91" t="n">
        <v>0.21</v>
      </c>
      <c r="T2077" s="79" t="n">
        <f aca="false">B2077*$AI$23/$AI$2065</f>
        <v>529832.307692308</v>
      </c>
      <c r="U2077" s="79" t="n">
        <f aca="false">C2077*$AI$23/$AI$2065</f>
        <v>565154.461538462</v>
      </c>
      <c r="W2077" s="1"/>
      <c r="Z2077" s="80"/>
      <c r="AA2077" s="91"/>
      <c r="AD2077" s="98"/>
      <c r="AE2077" s="91"/>
      <c r="AH2077" s="1" t="str">
        <f aca="false">IF(AC2075="But Not Over",Y2072,"")</f>
        <v/>
      </c>
      <c r="AI2077" s="81" t="str">
        <f aca="false">IF(AC2075="But Not Over",VLOOKUP(AH2077,'CPI Data'!$A$19:$N$117,14),"")</f>
        <v/>
      </c>
    </row>
    <row r="2078" customFormat="false" ht="12" hidden="false" customHeight="false" outlineLevel="0" collapsed="false">
      <c r="A2078" s="91" t="n">
        <v>0.23</v>
      </c>
      <c r="B2078" s="92" t="n">
        <v>32000</v>
      </c>
      <c r="C2078" s="92" t="n">
        <v>36000</v>
      </c>
      <c r="D2078" s="92"/>
      <c r="H2078" s="102"/>
      <c r="I2078" s="91"/>
      <c r="J2078" s="92"/>
      <c r="K2078" s="92"/>
      <c r="L2078" s="103"/>
      <c r="M2078" s="91"/>
      <c r="N2078" s="92"/>
      <c r="O2078" s="92"/>
      <c r="S2078" s="91" t="n">
        <v>0.23</v>
      </c>
      <c r="T2078" s="79" t="n">
        <f aca="false">B2078*$AI$23/$AI$2065</f>
        <v>565154.461538462</v>
      </c>
      <c r="U2078" s="79" t="n">
        <f aca="false">C2078*$AI$23/$AI$2065</f>
        <v>635798.769230769</v>
      </c>
      <c r="W2078" s="1"/>
      <c r="Z2078" s="80"/>
      <c r="AA2078" s="91"/>
      <c r="AD2078" s="98"/>
      <c r="AE2078" s="91"/>
      <c r="AH2078" s="1" t="str">
        <f aca="false">IF(AC2076="But Not Over",Y2073,"")</f>
        <v/>
      </c>
      <c r="AI2078" s="81" t="str">
        <f aca="false">IF(AC2076="But Not Over",VLOOKUP(AH2078,'CPI Data'!$A$19:$N$117,14),"")</f>
        <v/>
      </c>
    </row>
    <row r="2079" customFormat="false" ht="12" hidden="false" customHeight="false" outlineLevel="0" collapsed="false">
      <c r="A2079" s="91" t="n">
        <v>0.24</v>
      </c>
      <c r="B2079" s="92" t="n">
        <v>36000</v>
      </c>
      <c r="C2079" s="92" t="n">
        <v>38000</v>
      </c>
      <c r="D2079" s="95"/>
      <c r="H2079" s="64"/>
      <c r="I2079" s="91"/>
      <c r="J2079" s="92"/>
      <c r="K2079" s="92"/>
      <c r="L2079" s="104"/>
      <c r="M2079" s="91"/>
      <c r="N2079" s="92"/>
      <c r="O2079" s="92"/>
      <c r="S2079" s="91" t="n">
        <v>0.24</v>
      </c>
      <c r="T2079" s="79" t="n">
        <f aca="false">B2079*$AI$23/$AI$2065</f>
        <v>635798.769230769</v>
      </c>
      <c r="U2079" s="79" t="n">
        <f aca="false">C2079*$AI$23/$AI$2065</f>
        <v>671120.923076923</v>
      </c>
      <c r="V2079" s="84"/>
      <c r="W2079" s="1"/>
      <c r="Z2079" s="80"/>
      <c r="AA2079" s="91"/>
      <c r="AD2079" s="105"/>
      <c r="AE2079" s="91"/>
      <c r="AH2079" s="1" t="str">
        <f aca="false">IF(AC2077="But Not Over",Y2074,"")</f>
        <v/>
      </c>
      <c r="AI2079" s="81" t="str">
        <f aca="false">IF(AC2077="But Not Over",VLOOKUP(AH2079,'CPI Data'!$A$19:$N$117,14),"")</f>
        <v/>
      </c>
    </row>
    <row r="2080" customFormat="false" ht="12" hidden="false" customHeight="false" outlineLevel="0" collapsed="false">
      <c r="A2080" s="91" t="n">
        <v>0.25</v>
      </c>
      <c r="B2080" s="92" t="n">
        <v>38000</v>
      </c>
      <c r="C2080" s="92" t="n">
        <v>40000</v>
      </c>
      <c r="H2080" s="64"/>
      <c r="I2080" s="91"/>
      <c r="J2080" s="92"/>
      <c r="K2080" s="92"/>
      <c r="L2080" s="97"/>
      <c r="M2080" s="91"/>
      <c r="N2080" s="92"/>
      <c r="O2080" s="92"/>
      <c r="S2080" s="91" t="n">
        <v>0.25</v>
      </c>
      <c r="T2080" s="79" t="n">
        <f aca="false">B2080*$AI$23/$AI$2065</f>
        <v>671120.923076923</v>
      </c>
      <c r="U2080" s="79" t="n">
        <f aca="false">C2080*$AI$23/$AI$2065</f>
        <v>706443.076923077</v>
      </c>
      <c r="W2080" s="1"/>
      <c r="Z2080" s="80"/>
      <c r="AA2080" s="91"/>
      <c r="AD2080" s="98"/>
      <c r="AE2080" s="91"/>
      <c r="AH2080" s="1" t="str">
        <f aca="false">IF(AC2078="But Not Over",Y2075,"")</f>
        <v/>
      </c>
      <c r="AI2080" s="81" t="str">
        <f aca="false">IF(AC2078="But Not Over",VLOOKUP(AH2080,'CPI Data'!$A$19:$N$117,14),"")</f>
        <v/>
      </c>
    </row>
    <row r="2081" customFormat="false" ht="12" hidden="false" customHeight="false" outlineLevel="0" collapsed="false">
      <c r="A2081" s="91" t="n">
        <v>0.26</v>
      </c>
      <c r="B2081" s="92" t="n">
        <v>40000</v>
      </c>
      <c r="C2081" s="92" t="n">
        <v>42000</v>
      </c>
      <c r="H2081" s="64"/>
      <c r="I2081" s="91"/>
      <c r="J2081" s="92"/>
      <c r="K2081" s="92"/>
      <c r="L2081" s="97"/>
      <c r="M2081" s="91"/>
      <c r="N2081" s="92"/>
      <c r="O2081" s="92"/>
      <c r="S2081" s="91" t="n">
        <v>0.26</v>
      </c>
      <c r="T2081" s="79" t="n">
        <f aca="false">B2081*$AI$23/$AI$2065</f>
        <v>706443.076923077</v>
      </c>
      <c r="U2081" s="79" t="n">
        <f aca="false">C2081*$AI$23/$AI$2065</f>
        <v>741765.230769231</v>
      </c>
      <c r="W2081" s="1"/>
      <c r="Z2081" s="80"/>
      <c r="AA2081" s="91"/>
      <c r="AD2081" s="98"/>
      <c r="AE2081" s="91"/>
      <c r="AH2081" s="1" t="str">
        <f aca="false">IF(AC2079="But Not Over",Y2076,"")</f>
        <v/>
      </c>
      <c r="AI2081" s="81" t="str">
        <f aca="false">IF(AC2079="But Not Over",VLOOKUP(AH2081,'CPI Data'!$A$19:$N$117,14),"")</f>
        <v/>
      </c>
    </row>
    <row r="2082" customFormat="false" ht="12" hidden="false" customHeight="false" outlineLevel="0" collapsed="false">
      <c r="A2082" s="91" t="n">
        <v>0.27</v>
      </c>
      <c r="B2082" s="92" t="n">
        <v>42000</v>
      </c>
      <c r="C2082" s="92" t="n">
        <v>44000</v>
      </c>
      <c r="H2082" s="64"/>
      <c r="I2082" s="91"/>
      <c r="J2082" s="92"/>
      <c r="K2082" s="92"/>
      <c r="L2082" s="97"/>
      <c r="M2082" s="91"/>
      <c r="N2082" s="92"/>
      <c r="O2082" s="92"/>
      <c r="S2082" s="91" t="n">
        <v>0.27</v>
      </c>
      <c r="T2082" s="79" t="n">
        <f aca="false">B2082*$AI$23/$AI$2065</f>
        <v>741765.230769231</v>
      </c>
      <c r="U2082" s="79" t="n">
        <f aca="false">C2082*$AI$23/$AI$2065</f>
        <v>777087.384615385</v>
      </c>
      <c r="W2082" s="1"/>
      <c r="Z2082" s="80"/>
      <c r="AA2082" s="91"/>
      <c r="AD2082" s="98"/>
      <c r="AE2082" s="91"/>
      <c r="AH2082" s="1" t="str">
        <f aca="false">IF(AC2080="But Not Over",Y2077,"")</f>
        <v/>
      </c>
      <c r="AI2082" s="81" t="str">
        <f aca="false">IF(AC2080="But Not Over",VLOOKUP(AH2082,'CPI Data'!$A$19:$N$117,14),"")</f>
        <v/>
      </c>
    </row>
    <row r="2083" customFormat="false" ht="12" hidden="false" customHeight="false" outlineLevel="0" collapsed="false">
      <c r="A2083" s="91" t="n">
        <v>0.28</v>
      </c>
      <c r="B2083" s="92" t="n">
        <v>44000</v>
      </c>
      <c r="C2083" s="92" t="n">
        <v>46000</v>
      </c>
      <c r="H2083" s="64"/>
      <c r="I2083" s="91"/>
      <c r="J2083" s="92"/>
      <c r="K2083" s="92"/>
      <c r="L2083" s="97"/>
      <c r="M2083" s="91"/>
      <c r="N2083" s="92"/>
      <c r="O2083" s="92"/>
      <c r="S2083" s="91" t="n">
        <v>0.28</v>
      </c>
      <c r="T2083" s="79" t="n">
        <f aca="false">B2083*$AI$23/$AI$2065</f>
        <v>777087.384615385</v>
      </c>
      <c r="U2083" s="79" t="n">
        <f aca="false">C2083*$AI$23/$AI$2065</f>
        <v>812409.538461539</v>
      </c>
      <c r="W2083" s="1"/>
      <c r="Z2083" s="80"/>
      <c r="AA2083" s="91"/>
      <c r="AD2083" s="98"/>
      <c r="AE2083" s="91"/>
      <c r="AH2083" s="1" t="str">
        <f aca="false">IF(AC2081="But Not Over",Y2078,"")</f>
        <v/>
      </c>
      <c r="AI2083" s="81" t="str">
        <f aca="false">IF(AC2081="But Not Over",VLOOKUP(AH2083,'CPI Data'!$A$19:$N$117,14),"")</f>
        <v/>
      </c>
    </row>
    <row r="2084" customFormat="false" ht="12" hidden="false" customHeight="false" outlineLevel="0" collapsed="false">
      <c r="A2084" s="91" t="n">
        <v>0.29</v>
      </c>
      <c r="B2084" s="92" t="n">
        <v>46000</v>
      </c>
      <c r="C2084" s="92" t="n">
        <v>48000</v>
      </c>
      <c r="H2084" s="64"/>
      <c r="I2084" s="91"/>
      <c r="J2084" s="92"/>
      <c r="K2084" s="92"/>
      <c r="L2084" s="97"/>
      <c r="M2084" s="91"/>
      <c r="N2084" s="92"/>
      <c r="O2084" s="92"/>
      <c r="S2084" s="91" t="n">
        <v>0.29</v>
      </c>
      <c r="T2084" s="79" t="n">
        <f aca="false">B2084*$AI$23/$AI$2065</f>
        <v>812409.538461539</v>
      </c>
      <c r="U2084" s="79" t="n">
        <f aca="false">C2084*$AI$23/$AI$2065</f>
        <v>847731.692307692</v>
      </c>
      <c r="W2084" s="1"/>
      <c r="Z2084" s="80"/>
      <c r="AA2084" s="91"/>
      <c r="AD2084" s="98"/>
      <c r="AE2084" s="91"/>
      <c r="AH2084" s="1" t="str">
        <f aca="false">IF(AC2082="But Not Over",Y2079,"")</f>
        <v/>
      </c>
      <c r="AI2084" s="81" t="str">
        <f aca="false">IF(AC2082="But Not Over",VLOOKUP(AH2084,'CPI Data'!$A$19:$N$117,14),"")</f>
        <v/>
      </c>
    </row>
    <row r="2085" customFormat="false" ht="12" hidden="false" customHeight="false" outlineLevel="0" collapsed="false">
      <c r="A2085" s="91" t="n">
        <v>0.3</v>
      </c>
      <c r="B2085" s="92" t="n">
        <v>48000</v>
      </c>
      <c r="C2085" s="92" t="n">
        <v>50000</v>
      </c>
      <c r="H2085" s="64"/>
      <c r="I2085" s="91"/>
      <c r="J2085" s="92"/>
      <c r="K2085" s="92"/>
      <c r="L2085" s="97"/>
      <c r="M2085" s="91"/>
      <c r="N2085" s="92"/>
      <c r="O2085" s="92"/>
      <c r="S2085" s="91" t="n">
        <v>0.3</v>
      </c>
      <c r="T2085" s="79" t="n">
        <f aca="false">B2085*$AI$23/$AI$2065</f>
        <v>847731.692307692</v>
      </c>
      <c r="U2085" s="79" t="n">
        <f aca="false">C2085*$AI$23/$AI$2065</f>
        <v>883053.846153846</v>
      </c>
      <c r="W2085" s="1"/>
      <c r="Z2085" s="80"/>
      <c r="AA2085" s="91"/>
      <c r="AD2085" s="98"/>
      <c r="AE2085" s="91"/>
      <c r="AH2085" s="1" t="str">
        <f aca="false">IF(AC2083="But Not Over",Y2080,"")</f>
        <v/>
      </c>
      <c r="AI2085" s="81" t="str">
        <f aca="false">IF(AC2083="But Not Over",VLOOKUP(AH2085,'CPI Data'!$A$19:$N$117,14),"")</f>
        <v/>
      </c>
    </row>
    <row r="2086" customFormat="false" ht="12" hidden="false" customHeight="false" outlineLevel="0" collapsed="false">
      <c r="A2086" s="91" t="n">
        <v>0.31</v>
      </c>
      <c r="B2086" s="92" t="n">
        <v>50000</v>
      </c>
      <c r="C2086" s="92" t="n">
        <v>52000</v>
      </c>
      <c r="H2086" s="64"/>
      <c r="I2086" s="91"/>
      <c r="J2086" s="92"/>
      <c r="K2086" s="92"/>
      <c r="L2086" s="97"/>
      <c r="M2086" s="91"/>
      <c r="N2086" s="92"/>
      <c r="O2086" s="92"/>
      <c r="S2086" s="91" t="n">
        <v>0.31</v>
      </c>
      <c r="T2086" s="79" t="n">
        <f aca="false">B2086*$AI$23/$AI$2065</f>
        <v>883053.846153846</v>
      </c>
      <c r="U2086" s="79" t="n">
        <f aca="false">C2086*$AI$23/$AI$2065</f>
        <v>918376</v>
      </c>
      <c r="W2086" s="1"/>
      <c r="Z2086" s="80"/>
      <c r="AA2086" s="91"/>
      <c r="AD2086" s="98"/>
      <c r="AE2086" s="91"/>
      <c r="AH2086" s="1" t="str">
        <f aca="false">IF(AC2084="But Not Over",Y2081,"")</f>
        <v/>
      </c>
      <c r="AI2086" s="81" t="str">
        <f aca="false">IF(AC2084="But Not Over",VLOOKUP(AH2086,'CPI Data'!$A$19:$N$117,14),"")</f>
        <v/>
      </c>
    </row>
    <row r="2087" customFormat="false" ht="12" hidden="false" customHeight="false" outlineLevel="0" collapsed="false">
      <c r="A2087" s="91" t="n">
        <v>0.32</v>
      </c>
      <c r="B2087" s="92" t="n">
        <v>52000</v>
      </c>
      <c r="C2087" s="92" t="n">
        <v>54000</v>
      </c>
      <c r="H2087" s="64"/>
      <c r="I2087" s="91"/>
      <c r="J2087" s="92"/>
      <c r="K2087" s="92"/>
      <c r="L2087" s="97"/>
      <c r="M2087" s="91"/>
      <c r="N2087" s="92"/>
      <c r="O2087" s="92"/>
      <c r="S2087" s="91" t="n">
        <v>0.32</v>
      </c>
      <c r="T2087" s="79" t="n">
        <f aca="false">B2087*$AI$23/$AI$2065</f>
        <v>918376</v>
      </c>
      <c r="U2087" s="79" t="n">
        <f aca="false">C2087*$AI$23/$AI$2065</f>
        <v>953698.153846154</v>
      </c>
      <c r="W2087" s="1"/>
      <c r="Z2087" s="80"/>
      <c r="AA2087" s="91"/>
      <c r="AD2087" s="98"/>
      <c r="AE2087" s="91"/>
      <c r="AH2087" s="1" t="str">
        <f aca="false">IF(AC2085="But Not Over",Y2082,"")</f>
        <v/>
      </c>
      <c r="AI2087" s="81" t="str">
        <f aca="false">IF(AC2085="But Not Over",VLOOKUP(AH2087,'CPI Data'!$A$19:$N$117,14),"")</f>
        <v/>
      </c>
    </row>
    <row r="2088" customFormat="false" ht="12" hidden="false" customHeight="false" outlineLevel="0" collapsed="false">
      <c r="A2088" s="91" t="n">
        <v>0.33</v>
      </c>
      <c r="B2088" s="92" t="n">
        <v>54000</v>
      </c>
      <c r="C2088" s="92" t="n">
        <v>56000</v>
      </c>
      <c r="H2088" s="64"/>
      <c r="I2088" s="64"/>
      <c r="L2088" s="97"/>
      <c r="M2088" s="64"/>
      <c r="S2088" s="91" t="n">
        <v>0.33</v>
      </c>
      <c r="T2088" s="79" t="n">
        <f aca="false">B2088*$AI$23/$AI$2065</f>
        <v>953698.153846154</v>
      </c>
      <c r="U2088" s="79" t="n">
        <f aca="false">C2088*$AI$23/$AI$2065</f>
        <v>989020.307692308</v>
      </c>
      <c r="W2088" s="1"/>
      <c r="Z2088" s="80"/>
      <c r="AA2088" s="64"/>
      <c r="AD2088" s="98"/>
      <c r="AE2088" s="64"/>
      <c r="AH2088" s="1" t="str">
        <f aca="false">IF(AC2086="But Not Over",Y2083,"")</f>
        <v/>
      </c>
      <c r="AI2088" s="81" t="str">
        <f aca="false">IF(AC2086="But Not Over",VLOOKUP(AH2088,'CPI Data'!$A$19:$N$117,14),"")</f>
        <v/>
      </c>
    </row>
    <row r="2089" customFormat="false" ht="12" hidden="false" customHeight="false" outlineLevel="0" collapsed="false">
      <c r="A2089" s="91" t="n">
        <v>0.34</v>
      </c>
      <c r="B2089" s="92" t="n">
        <v>56000</v>
      </c>
      <c r="C2089" s="92" t="n">
        <v>58000</v>
      </c>
      <c r="H2089" s="64"/>
      <c r="I2089" s="64"/>
      <c r="L2089" s="97"/>
      <c r="M2089" s="64"/>
      <c r="S2089" s="91" t="n">
        <v>0.34</v>
      </c>
      <c r="T2089" s="79" t="n">
        <f aca="false">B2089*$AI$23/$AI$2065</f>
        <v>989020.307692308</v>
      </c>
      <c r="U2089" s="125" t="n">
        <f aca="false">C2089*$AI$23/$AI$2065</f>
        <v>1024342.46153846</v>
      </c>
      <c r="W2089" s="1"/>
      <c r="Z2089" s="80"/>
      <c r="AA2089" s="64"/>
      <c r="AD2089" s="98"/>
      <c r="AE2089" s="64"/>
      <c r="AH2089" s="1" t="str">
        <f aca="false">IF(AC2087="But Not Over",Y2084,"")</f>
        <v/>
      </c>
      <c r="AI2089" s="81" t="str">
        <f aca="false">IF(AC2087="But Not Over",VLOOKUP(AH2089,'CPI Data'!$A$19:$N$117,14),"")</f>
        <v/>
      </c>
    </row>
    <row r="2090" customFormat="false" ht="12" hidden="false" customHeight="false" outlineLevel="0" collapsed="false">
      <c r="A2090" s="91" t="n">
        <v>0.35</v>
      </c>
      <c r="B2090" s="92" t="n">
        <v>58000</v>
      </c>
      <c r="C2090" s="92" t="n">
        <v>60000</v>
      </c>
      <c r="H2090" s="64"/>
      <c r="I2090" s="64"/>
      <c r="L2090" s="97"/>
      <c r="M2090" s="64"/>
      <c r="S2090" s="91" t="n">
        <v>0.35</v>
      </c>
      <c r="T2090" s="79" t="n">
        <f aca="false">B2090*$AI$23/$AI$2065</f>
        <v>1024342.46153846</v>
      </c>
      <c r="U2090" s="125" t="n">
        <f aca="false">C2090*$AI$23/$AI$2065</f>
        <v>1059664.61538462</v>
      </c>
      <c r="W2090" s="1"/>
      <c r="Z2090" s="80"/>
      <c r="AA2090" s="64"/>
      <c r="AD2090" s="98"/>
      <c r="AE2090" s="64"/>
      <c r="AH2090" s="1" t="str">
        <f aca="false">IF(AC2088="But Not Over",Y2085,"")</f>
        <v/>
      </c>
      <c r="AI2090" s="81" t="str">
        <f aca="false">IF(AC2088="But Not Over",VLOOKUP(AH2090,'CPI Data'!$A$19:$N$117,14),"")</f>
        <v/>
      </c>
    </row>
    <row r="2091" customFormat="false" ht="12" hidden="false" customHeight="false" outlineLevel="0" collapsed="false">
      <c r="A2091" s="91" t="n">
        <v>0.36</v>
      </c>
      <c r="B2091" s="92" t="n">
        <v>60000</v>
      </c>
      <c r="C2091" s="92" t="n">
        <v>62000</v>
      </c>
      <c r="H2091" s="64"/>
      <c r="I2091" s="64"/>
      <c r="L2091" s="97"/>
      <c r="M2091" s="64"/>
      <c r="S2091" s="91" t="n">
        <v>0.36</v>
      </c>
      <c r="T2091" s="79" t="n">
        <f aca="false">B2091*$AI$23/$AI$2065</f>
        <v>1059664.61538462</v>
      </c>
      <c r="U2091" s="125" t="n">
        <f aca="false">C2091*$AI$23/$AI$2065</f>
        <v>1094986.76923077</v>
      </c>
      <c r="W2091" s="1"/>
      <c r="Z2091" s="80"/>
      <c r="AA2091" s="64"/>
      <c r="AD2091" s="98"/>
      <c r="AE2091" s="64"/>
      <c r="AH2091" s="1" t="str">
        <f aca="false">IF(AC2089="But Not Over",Y2086,"")</f>
        <v/>
      </c>
      <c r="AI2091" s="81" t="str">
        <f aca="false">IF(AC2089="But Not Over",VLOOKUP(AH2091,'CPI Data'!$A$19:$N$117,14),"")</f>
        <v/>
      </c>
    </row>
    <row r="2092" customFormat="false" ht="12" hidden="false" customHeight="false" outlineLevel="0" collapsed="false">
      <c r="A2092" s="91" t="n">
        <v>0.37</v>
      </c>
      <c r="B2092" s="92" t="n">
        <v>62000</v>
      </c>
      <c r="C2092" s="92" t="n">
        <v>64000</v>
      </c>
      <c r="H2092" s="64"/>
      <c r="I2092" s="64"/>
      <c r="L2092" s="97"/>
      <c r="M2092" s="64"/>
      <c r="S2092" s="91" t="n">
        <v>0.37</v>
      </c>
      <c r="T2092" s="79" t="n">
        <f aca="false">B2092*$AI$23/$AI$2065</f>
        <v>1094986.76923077</v>
      </c>
      <c r="U2092" s="125" t="n">
        <f aca="false">C2092*$AI$23/$AI$2065</f>
        <v>1130308.92307692</v>
      </c>
      <c r="W2092" s="1"/>
      <c r="Z2092" s="80"/>
      <c r="AA2092" s="64"/>
      <c r="AD2092" s="98"/>
      <c r="AE2092" s="64"/>
      <c r="AH2092" s="1" t="str">
        <f aca="false">IF(AC2090="But Not Over",Y2087,"")</f>
        <v/>
      </c>
      <c r="AI2092" s="81" t="str">
        <f aca="false">IF(AC2090="But Not Over",VLOOKUP(AH2092,'CPI Data'!$A$19:$N$117,14),"")</f>
        <v/>
      </c>
    </row>
    <row r="2093" customFormat="false" ht="12" hidden="false" customHeight="false" outlineLevel="0" collapsed="false">
      <c r="A2093" s="91" t="n">
        <v>0.38</v>
      </c>
      <c r="B2093" s="92" t="n">
        <v>64000</v>
      </c>
      <c r="C2093" s="92" t="n">
        <v>66000</v>
      </c>
      <c r="H2093" s="64"/>
      <c r="I2093" s="64"/>
      <c r="L2093" s="97"/>
      <c r="M2093" s="64"/>
      <c r="S2093" s="91" t="n">
        <v>0.38</v>
      </c>
      <c r="T2093" s="79" t="n">
        <f aca="false">B2093*$AI$23/$AI$2065</f>
        <v>1130308.92307692</v>
      </c>
      <c r="U2093" s="125" t="n">
        <f aca="false">C2093*$AI$23/$AI$2065</f>
        <v>1165631.07692308</v>
      </c>
      <c r="W2093" s="1"/>
      <c r="Z2093" s="80"/>
      <c r="AA2093" s="64"/>
      <c r="AD2093" s="98"/>
      <c r="AE2093" s="64"/>
      <c r="AH2093" s="1" t="str">
        <f aca="false">IF(AC2091="But Not Over",Y2088,"")</f>
        <v/>
      </c>
      <c r="AI2093" s="81" t="str">
        <f aca="false">IF(AC2091="But Not Over",VLOOKUP(AH2093,'CPI Data'!$A$19:$N$117,14),"")</f>
        <v/>
      </c>
    </row>
    <row r="2094" customFormat="false" ht="12" hidden="false" customHeight="false" outlineLevel="0" collapsed="false">
      <c r="A2094" s="91" t="n">
        <v>0.39</v>
      </c>
      <c r="B2094" s="92" t="n">
        <v>66000</v>
      </c>
      <c r="C2094" s="92" t="n">
        <v>68000</v>
      </c>
      <c r="H2094" s="64"/>
      <c r="I2094" s="64"/>
      <c r="L2094" s="97"/>
      <c r="M2094" s="64"/>
      <c r="S2094" s="91" t="n">
        <v>0.39</v>
      </c>
      <c r="T2094" s="79" t="n">
        <f aca="false">B2094*$AI$23/$AI$2065</f>
        <v>1165631.07692308</v>
      </c>
      <c r="U2094" s="125" t="n">
        <f aca="false">C2094*$AI$23/$AI$2065</f>
        <v>1200953.23076923</v>
      </c>
      <c r="W2094" s="1"/>
      <c r="Z2094" s="80"/>
      <c r="AA2094" s="64"/>
      <c r="AD2094" s="98"/>
      <c r="AE2094" s="64"/>
      <c r="AH2094" s="1" t="str">
        <f aca="false">IF(AC2092="But Not Over",Y2089,"")</f>
        <v/>
      </c>
      <c r="AI2094" s="81" t="str">
        <f aca="false">IF(AC2092="But Not Over",VLOOKUP(AH2094,'CPI Data'!$A$19:$N$117,14),"")</f>
        <v/>
      </c>
    </row>
    <row r="2095" customFormat="false" ht="12" hidden="false" customHeight="false" outlineLevel="0" collapsed="false">
      <c r="A2095" s="91" t="n">
        <v>0.4</v>
      </c>
      <c r="B2095" s="92" t="n">
        <v>68000</v>
      </c>
      <c r="C2095" s="92" t="n">
        <v>70000</v>
      </c>
      <c r="H2095" s="64"/>
      <c r="I2095" s="64"/>
      <c r="L2095" s="97"/>
      <c r="M2095" s="64"/>
      <c r="S2095" s="91" t="n">
        <v>0.4</v>
      </c>
      <c r="T2095" s="79" t="n">
        <f aca="false">B2095*$AI$23/$AI$2065</f>
        <v>1200953.23076923</v>
      </c>
      <c r="U2095" s="125" t="n">
        <f aca="false">C2095*$AI$23/$AI$2065</f>
        <v>1236275.38461538</v>
      </c>
      <c r="W2095" s="1"/>
      <c r="Z2095" s="80"/>
      <c r="AA2095" s="64"/>
      <c r="AD2095" s="98"/>
      <c r="AE2095" s="64"/>
      <c r="AH2095" s="1" t="str">
        <f aca="false">IF(AC2093="But Not Over",Y2090,"")</f>
        <v/>
      </c>
      <c r="AI2095" s="81" t="str">
        <f aca="false">IF(AC2093="But Not Over",VLOOKUP(AH2095,'CPI Data'!$A$19:$N$117,14),"")</f>
        <v/>
      </c>
    </row>
    <row r="2096" customFormat="false" ht="12" hidden="false" customHeight="false" outlineLevel="0" collapsed="false">
      <c r="A2096" s="91" t="n">
        <v>0.41</v>
      </c>
      <c r="B2096" s="92" t="n">
        <v>70000</v>
      </c>
      <c r="C2096" s="92" t="n">
        <v>72000</v>
      </c>
      <c r="H2096" s="64"/>
      <c r="I2096" s="64"/>
      <c r="L2096" s="97"/>
      <c r="M2096" s="64"/>
      <c r="S2096" s="91" t="n">
        <v>0.41</v>
      </c>
      <c r="T2096" s="79" t="n">
        <f aca="false">B2096*$AI$23/$AI$2065</f>
        <v>1236275.38461538</v>
      </c>
      <c r="U2096" s="125" t="n">
        <f aca="false">C2096*$AI$23/$AI$2065</f>
        <v>1271597.53846154</v>
      </c>
      <c r="W2096" s="1"/>
      <c r="Z2096" s="80"/>
      <c r="AA2096" s="64"/>
      <c r="AD2096" s="98"/>
      <c r="AE2096" s="64"/>
      <c r="AH2096" s="1" t="str">
        <f aca="false">IF(AC2094="But Not Over",Y2091,"")</f>
        <v/>
      </c>
      <c r="AI2096" s="81" t="str">
        <f aca="false">IF(AC2094="But Not Over",VLOOKUP(AH2096,'CPI Data'!$A$19:$N$117,14),"")</f>
        <v/>
      </c>
    </row>
    <row r="2097" customFormat="false" ht="12" hidden="false" customHeight="false" outlineLevel="0" collapsed="false">
      <c r="A2097" s="91" t="n">
        <v>0.42</v>
      </c>
      <c r="B2097" s="92" t="n">
        <v>72000</v>
      </c>
      <c r="C2097" s="92" t="n">
        <v>74000</v>
      </c>
      <c r="H2097" s="64"/>
      <c r="I2097" s="64"/>
      <c r="L2097" s="97"/>
      <c r="M2097" s="64"/>
      <c r="S2097" s="91" t="n">
        <v>0.42</v>
      </c>
      <c r="T2097" s="79" t="n">
        <f aca="false">B2097*$AI$23/$AI$2065</f>
        <v>1271597.53846154</v>
      </c>
      <c r="U2097" s="125" t="n">
        <f aca="false">C2097*$AI$23/$AI$2065</f>
        <v>1306919.69230769</v>
      </c>
      <c r="W2097" s="1"/>
      <c r="Z2097" s="80"/>
      <c r="AA2097" s="64"/>
      <c r="AD2097" s="98"/>
      <c r="AE2097" s="64"/>
      <c r="AH2097" s="1" t="str">
        <f aca="false">IF(AC2095="But Not Over",Y2092,"")</f>
        <v/>
      </c>
      <c r="AI2097" s="81" t="str">
        <f aca="false">IF(AC2095="But Not Over",VLOOKUP(AH2097,'CPI Data'!$A$19:$N$117,14),"")</f>
        <v/>
      </c>
    </row>
    <row r="2098" customFormat="false" ht="12" hidden="false" customHeight="false" outlineLevel="0" collapsed="false">
      <c r="A2098" s="91" t="n">
        <v>0.43</v>
      </c>
      <c r="B2098" s="92" t="n">
        <v>74000</v>
      </c>
      <c r="C2098" s="92" t="n">
        <v>76000</v>
      </c>
      <c r="H2098" s="64"/>
      <c r="I2098" s="64"/>
      <c r="L2098" s="97"/>
      <c r="M2098" s="64"/>
      <c r="S2098" s="91" t="n">
        <v>0.43</v>
      </c>
      <c r="T2098" s="79" t="n">
        <f aca="false">B2098*$AI$23/$AI$2065</f>
        <v>1306919.69230769</v>
      </c>
      <c r="U2098" s="125" t="n">
        <f aca="false">C2098*$AI$23/$AI$2065</f>
        <v>1342241.84615385</v>
      </c>
      <c r="W2098" s="1"/>
      <c r="Z2098" s="80"/>
      <c r="AA2098" s="64"/>
      <c r="AD2098" s="98"/>
      <c r="AE2098" s="64"/>
      <c r="AH2098" s="1" t="str">
        <f aca="false">IF(AC2096="But Not Over",Y2093,"")</f>
        <v/>
      </c>
      <c r="AI2098" s="81" t="str">
        <f aca="false">IF(AC2096="But Not Over",VLOOKUP(AH2098,'CPI Data'!$A$19:$N$117,14),"")</f>
        <v/>
      </c>
    </row>
    <row r="2099" customFormat="false" ht="12" hidden="false" customHeight="false" outlineLevel="0" collapsed="false">
      <c r="A2099" s="91" t="n">
        <v>0.44</v>
      </c>
      <c r="B2099" s="92" t="n">
        <v>76000</v>
      </c>
      <c r="C2099" s="92" t="n">
        <v>78000</v>
      </c>
      <c r="H2099" s="64"/>
      <c r="I2099" s="64"/>
      <c r="L2099" s="97"/>
      <c r="M2099" s="64"/>
      <c r="S2099" s="91" t="n">
        <v>0.44</v>
      </c>
      <c r="T2099" s="79" t="n">
        <f aca="false">B2099*$AI$23/$AI$2065</f>
        <v>1342241.84615385</v>
      </c>
      <c r="U2099" s="125" t="n">
        <f aca="false">C2099*$AI$23/$AI$2065</f>
        <v>1377564</v>
      </c>
      <c r="W2099" s="1"/>
      <c r="Z2099" s="80"/>
      <c r="AA2099" s="64"/>
      <c r="AD2099" s="98"/>
      <c r="AE2099" s="64"/>
      <c r="AH2099" s="1" t="str">
        <f aca="false">IF(AC2097="But Not Over",Y2094,"")</f>
        <v/>
      </c>
      <c r="AI2099" s="81" t="str">
        <f aca="false">IF(AC2097="But Not Over",VLOOKUP(AH2099,'CPI Data'!$A$19:$N$117,14),"")</f>
        <v/>
      </c>
    </row>
    <row r="2100" customFormat="false" ht="12" hidden="false" customHeight="false" outlineLevel="0" collapsed="false">
      <c r="A2100" s="91" t="n">
        <v>0.45</v>
      </c>
      <c r="B2100" s="92" t="n">
        <v>78000</v>
      </c>
      <c r="C2100" s="92" t="n">
        <v>80000</v>
      </c>
      <c r="H2100" s="64"/>
      <c r="I2100" s="64"/>
      <c r="L2100" s="97"/>
      <c r="M2100" s="64"/>
      <c r="S2100" s="91" t="n">
        <v>0.45</v>
      </c>
      <c r="T2100" s="79" t="n">
        <f aca="false">B2100*$AI$23/$AI$2065</f>
        <v>1377564</v>
      </c>
      <c r="U2100" s="125" t="n">
        <f aca="false">C2100*$AI$23/$AI$2065</f>
        <v>1412886.15384615</v>
      </c>
      <c r="W2100" s="1"/>
      <c r="Z2100" s="80"/>
      <c r="AA2100" s="64"/>
      <c r="AD2100" s="98"/>
      <c r="AE2100" s="64"/>
      <c r="AH2100" s="1" t="str">
        <f aca="false">IF(AC2098="But Not Over",Y2095,"")</f>
        <v/>
      </c>
      <c r="AI2100" s="81" t="str">
        <f aca="false">IF(AC2098="But Not Over",VLOOKUP(AH2100,'CPI Data'!$A$19:$N$117,14),"")</f>
        <v/>
      </c>
    </row>
    <row r="2101" customFormat="false" ht="12" hidden="false" customHeight="false" outlineLevel="0" collapsed="false">
      <c r="A2101" s="91" t="n">
        <v>0.46</v>
      </c>
      <c r="B2101" s="92" t="n">
        <v>80000</v>
      </c>
      <c r="C2101" s="92" t="n">
        <v>82000</v>
      </c>
      <c r="H2101" s="64"/>
      <c r="I2101" s="64"/>
      <c r="L2101" s="97"/>
      <c r="M2101" s="64"/>
      <c r="S2101" s="91" t="n">
        <v>0.46</v>
      </c>
      <c r="T2101" s="79" t="n">
        <f aca="false">B2101*$AI$23/$AI$2065</f>
        <v>1412886.15384615</v>
      </c>
      <c r="U2101" s="125" t="n">
        <f aca="false">C2101*$AI$23/$AI$2065</f>
        <v>1448208.30769231</v>
      </c>
      <c r="W2101" s="1"/>
      <c r="Z2101" s="80"/>
      <c r="AA2101" s="64"/>
      <c r="AD2101" s="98"/>
      <c r="AE2101" s="64"/>
      <c r="AH2101" s="1" t="str">
        <f aca="false">IF(AC2099="But Not Over",Y2096,"")</f>
        <v/>
      </c>
      <c r="AI2101" s="81" t="str">
        <f aca="false">IF(AC2099="But Not Over",VLOOKUP(AH2101,'CPI Data'!$A$19:$N$117,14),"")</f>
        <v/>
      </c>
    </row>
    <row r="2102" customFormat="false" ht="12" hidden="false" customHeight="false" outlineLevel="0" collapsed="false">
      <c r="A2102" s="91" t="n">
        <v>0.47</v>
      </c>
      <c r="B2102" s="92" t="n">
        <v>82000</v>
      </c>
      <c r="C2102" s="92" t="n">
        <v>84000</v>
      </c>
      <c r="H2102" s="64"/>
      <c r="I2102" s="64"/>
      <c r="L2102" s="97"/>
      <c r="M2102" s="64"/>
      <c r="S2102" s="91" t="n">
        <v>0.47</v>
      </c>
      <c r="T2102" s="79" t="n">
        <f aca="false">B2102*$AI$23/$AI$2065</f>
        <v>1448208.30769231</v>
      </c>
      <c r="U2102" s="125" t="n">
        <f aca="false">C2102*$AI$23/$AI$2065</f>
        <v>1483530.46153846</v>
      </c>
      <c r="W2102" s="1"/>
      <c r="Z2102" s="80"/>
      <c r="AA2102" s="64"/>
      <c r="AD2102" s="98"/>
      <c r="AE2102" s="64"/>
      <c r="AH2102" s="1" t="str">
        <f aca="false">IF(AC2100="But Not Over",Y2097,"")</f>
        <v/>
      </c>
      <c r="AI2102" s="81" t="str">
        <f aca="false">IF(AC2100="But Not Over",VLOOKUP(AH2102,'CPI Data'!$A$19:$N$117,14),"")</f>
        <v/>
      </c>
    </row>
    <row r="2103" customFormat="false" ht="12" hidden="false" customHeight="false" outlineLevel="0" collapsed="false">
      <c r="A2103" s="91" t="n">
        <v>0.48</v>
      </c>
      <c r="B2103" s="92" t="n">
        <v>84000</v>
      </c>
      <c r="C2103" s="92" t="n">
        <v>86000</v>
      </c>
      <c r="H2103" s="64"/>
      <c r="I2103" s="64"/>
      <c r="L2103" s="97"/>
      <c r="M2103" s="64"/>
      <c r="S2103" s="91" t="n">
        <v>0.48</v>
      </c>
      <c r="T2103" s="79" t="n">
        <f aca="false">B2103*$AI$23/$AI$2065</f>
        <v>1483530.46153846</v>
      </c>
      <c r="U2103" s="125" t="n">
        <f aca="false">C2103*$AI$23/$AI$2065</f>
        <v>1518852.61538462</v>
      </c>
      <c r="W2103" s="1"/>
      <c r="Z2103" s="80"/>
      <c r="AA2103" s="64"/>
      <c r="AD2103" s="98"/>
      <c r="AE2103" s="64"/>
      <c r="AH2103" s="1" t="str">
        <f aca="false">IF(AC2101="But Not Over",Y2098,"")</f>
        <v/>
      </c>
      <c r="AI2103" s="81" t="str">
        <f aca="false">IF(AC2101="But Not Over",VLOOKUP(AH2103,'CPI Data'!$A$19:$N$117,14),"")</f>
        <v/>
      </c>
    </row>
    <row r="2104" customFormat="false" ht="12" hidden="false" customHeight="false" outlineLevel="0" collapsed="false">
      <c r="A2104" s="91" t="n">
        <v>0.49</v>
      </c>
      <c r="B2104" s="92" t="n">
        <v>86000</v>
      </c>
      <c r="C2104" s="92" t="n">
        <v>88000</v>
      </c>
      <c r="H2104" s="64"/>
      <c r="I2104" s="64"/>
      <c r="L2104" s="97"/>
      <c r="M2104" s="64"/>
      <c r="S2104" s="91" t="n">
        <v>0.49</v>
      </c>
      <c r="T2104" s="79" t="n">
        <f aca="false">B2104*$AI$23/$AI$2065</f>
        <v>1518852.61538462</v>
      </c>
      <c r="U2104" s="125" t="n">
        <f aca="false">C2104*$AI$23/$AI$2065</f>
        <v>1554174.76923077</v>
      </c>
      <c r="W2104" s="1"/>
      <c r="Z2104" s="80"/>
      <c r="AA2104" s="64"/>
      <c r="AD2104" s="98"/>
      <c r="AE2104" s="64"/>
      <c r="AH2104" s="1" t="str">
        <f aca="false">IF(AC2102="But Not Over",Y2099,"")</f>
        <v/>
      </c>
      <c r="AI2104" s="81" t="str">
        <f aca="false">IF(AC2102="But Not Over",VLOOKUP(AH2104,'CPI Data'!$A$19:$N$117,14),"")</f>
        <v/>
      </c>
    </row>
    <row r="2105" customFormat="false" ht="12" hidden="false" customHeight="false" outlineLevel="0" collapsed="false">
      <c r="A2105" s="91" t="n">
        <v>0.5</v>
      </c>
      <c r="B2105" s="92" t="n">
        <v>88000</v>
      </c>
      <c r="C2105" s="92" t="n">
        <v>90000</v>
      </c>
      <c r="H2105" s="64"/>
      <c r="I2105" s="64"/>
      <c r="L2105" s="97"/>
      <c r="M2105" s="64"/>
      <c r="S2105" s="91" t="n">
        <v>0.5</v>
      </c>
      <c r="T2105" s="79" t="n">
        <f aca="false">B2105*$AI$23/$AI$2065</f>
        <v>1554174.76923077</v>
      </c>
      <c r="U2105" s="125" t="n">
        <f aca="false">C2105*$AI$23/$AI$2065</f>
        <v>1589496.92307692</v>
      </c>
      <c r="W2105" s="1"/>
      <c r="Z2105" s="80"/>
      <c r="AA2105" s="64"/>
      <c r="AD2105" s="98"/>
      <c r="AE2105" s="64"/>
      <c r="AH2105" s="1" t="str">
        <f aca="false">IF(AC2103="But Not Over",Y2100,"")</f>
        <v/>
      </c>
      <c r="AI2105" s="81" t="str">
        <f aca="false">IF(AC2103="But Not Over",VLOOKUP(AH2105,'CPI Data'!$A$19:$N$117,14),"")</f>
        <v/>
      </c>
    </row>
    <row r="2106" customFormat="false" ht="12" hidden="false" customHeight="false" outlineLevel="0" collapsed="false">
      <c r="A2106" s="91" t="n">
        <v>0.51</v>
      </c>
      <c r="B2106" s="92" t="n">
        <v>90000</v>
      </c>
      <c r="C2106" s="92" t="n">
        <v>92000</v>
      </c>
      <c r="H2106" s="64"/>
      <c r="I2106" s="64"/>
      <c r="L2106" s="97"/>
      <c r="M2106" s="64"/>
      <c r="S2106" s="91" t="n">
        <v>0.51</v>
      </c>
      <c r="T2106" s="79" t="n">
        <f aca="false">B2106*$AI$23/$AI$2065</f>
        <v>1589496.92307692</v>
      </c>
      <c r="U2106" s="125" t="n">
        <f aca="false">C2106*$AI$23/$AI$2065</f>
        <v>1624819.07692308</v>
      </c>
      <c r="W2106" s="1"/>
      <c r="Z2106" s="80"/>
      <c r="AA2106" s="64"/>
      <c r="AD2106" s="98"/>
      <c r="AE2106" s="64"/>
      <c r="AH2106" s="1" t="str">
        <f aca="false">IF(AC2104="But Not Over",Y2101,"")</f>
        <v/>
      </c>
      <c r="AI2106" s="81" t="str">
        <f aca="false">IF(AC2104="But Not Over",VLOOKUP(AH2106,'CPI Data'!$A$19:$N$117,14),"")</f>
        <v/>
      </c>
    </row>
    <row r="2107" customFormat="false" ht="12" hidden="false" customHeight="false" outlineLevel="0" collapsed="false">
      <c r="A2107" s="91" t="n">
        <v>0.52</v>
      </c>
      <c r="B2107" s="92" t="n">
        <v>92000</v>
      </c>
      <c r="C2107" s="92" t="n">
        <v>94000</v>
      </c>
      <c r="H2107" s="64"/>
      <c r="I2107" s="64"/>
      <c r="L2107" s="97"/>
      <c r="M2107" s="64"/>
      <c r="S2107" s="91" t="n">
        <v>0.52</v>
      </c>
      <c r="T2107" s="79" t="n">
        <f aca="false">B2107*$AI$23/$AI$2065</f>
        <v>1624819.07692308</v>
      </c>
      <c r="U2107" s="125" t="n">
        <f aca="false">C2107*$AI$23/$AI$2065</f>
        <v>1660141.23076923</v>
      </c>
      <c r="W2107" s="1"/>
      <c r="Z2107" s="80"/>
      <c r="AA2107" s="64"/>
      <c r="AD2107" s="98"/>
      <c r="AE2107" s="64"/>
      <c r="AH2107" s="1" t="str">
        <f aca="false">IF(AC2105="But Not Over",Y2102,"")</f>
        <v/>
      </c>
      <c r="AI2107" s="81" t="str">
        <f aca="false">IF(AC2105="But Not Over",VLOOKUP(AH2107,'CPI Data'!$A$19:$N$117,14),"")</f>
        <v/>
      </c>
    </row>
    <row r="2108" customFormat="false" ht="12" hidden="false" customHeight="false" outlineLevel="0" collapsed="false">
      <c r="A2108" s="91" t="n">
        <v>0.53</v>
      </c>
      <c r="B2108" s="92" t="n">
        <v>94000</v>
      </c>
      <c r="C2108" s="92" t="n">
        <v>96000</v>
      </c>
      <c r="H2108" s="64"/>
      <c r="I2108" s="64"/>
      <c r="L2108" s="97"/>
      <c r="M2108" s="64"/>
      <c r="S2108" s="91" t="n">
        <v>0.53</v>
      </c>
      <c r="T2108" s="79" t="n">
        <f aca="false">B2108*$AI$23/$AI$2065</f>
        <v>1660141.23076923</v>
      </c>
      <c r="U2108" s="125" t="n">
        <f aca="false">C2108*$AI$23/$AI$2065</f>
        <v>1695463.38461538</v>
      </c>
      <c r="W2108" s="1"/>
      <c r="Z2108" s="80"/>
      <c r="AA2108" s="64"/>
      <c r="AD2108" s="98"/>
      <c r="AE2108" s="64"/>
      <c r="AH2108" s="1" t="str">
        <f aca="false">IF(AC2106="But Not Over",Y2103,"")</f>
        <v/>
      </c>
      <c r="AI2108" s="81" t="str">
        <f aca="false">IF(AC2106="But Not Over",VLOOKUP(AH2108,'CPI Data'!$A$19:$N$117,14),"")</f>
        <v/>
      </c>
    </row>
    <row r="2109" customFormat="false" ht="12" hidden="false" customHeight="false" outlineLevel="0" collapsed="false">
      <c r="A2109" s="91" t="n">
        <v>0.54</v>
      </c>
      <c r="B2109" s="92" t="n">
        <v>96000</v>
      </c>
      <c r="C2109" s="92" t="n">
        <v>98000</v>
      </c>
      <c r="H2109" s="64"/>
      <c r="I2109" s="64"/>
      <c r="L2109" s="97"/>
      <c r="M2109" s="64"/>
      <c r="S2109" s="91" t="n">
        <v>0.54</v>
      </c>
      <c r="T2109" s="79" t="n">
        <f aca="false">B2109*$AI$23/$AI$2065</f>
        <v>1695463.38461538</v>
      </c>
      <c r="U2109" s="125" t="n">
        <f aca="false">C2109*$AI$23/$AI$2065</f>
        <v>1730785.53846154</v>
      </c>
      <c r="W2109" s="1"/>
      <c r="Z2109" s="80"/>
      <c r="AA2109" s="64"/>
      <c r="AD2109" s="98"/>
      <c r="AE2109" s="64"/>
      <c r="AH2109" s="1" t="str">
        <f aca="false">IF(AC2107="But Not Over",Y2104,"")</f>
        <v/>
      </c>
      <c r="AI2109" s="81" t="str">
        <f aca="false">IF(AC2107="But Not Over",VLOOKUP(AH2109,'CPI Data'!$A$19:$N$117,14),"")</f>
        <v/>
      </c>
    </row>
    <row r="2110" customFormat="false" ht="12" hidden="false" customHeight="false" outlineLevel="0" collapsed="false">
      <c r="A2110" s="91" t="n">
        <v>0.55</v>
      </c>
      <c r="B2110" s="92" t="n">
        <v>98000</v>
      </c>
      <c r="C2110" s="92" t="n">
        <v>100000</v>
      </c>
      <c r="H2110" s="64"/>
      <c r="I2110" s="64"/>
      <c r="L2110" s="97"/>
      <c r="M2110" s="64"/>
      <c r="S2110" s="91" t="n">
        <v>0.55</v>
      </c>
      <c r="T2110" s="79" t="n">
        <f aca="false">B2110*$AI$23/$AI$2065</f>
        <v>1730785.53846154</v>
      </c>
      <c r="U2110" s="125" t="n">
        <f aca="false">C2110*$AI$23/$AI$2065</f>
        <v>1766107.69230769</v>
      </c>
      <c r="W2110" s="1"/>
      <c r="Z2110" s="80"/>
      <c r="AA2110" s="64"/>
      <c r="AD2110" s="98"/>
      <c r="AE2110" s="64"/>
      <c r="AH2110" s="1" t="str">
        <f aca="false">IF(AC2108="But Not Over",Y2105,"")</f>
        <v/>
      </c>
      <c r="AI2110" s="81" t="str">
        <f aca="false">IF(AC2108="But Not Over",VLOOKUP(AH2110,'CPI Data'!$A$19:$N$117,14),"")</f>
        <v/>
      </c>
    </row>
    <row r="2111" customFormat="false" ht="12" hidden="false" customHeight="false" outlineLevel="0" collapsed="false">
      <c r="A2111" s="91" t="n">
        <v>0.56</v>
      </c>
      <c r="B2111" s="92" t="n">
        <v>100000</v>
      </c>
      <c r="C2111" s="92" t="n">
        <v>150000</v>
      </c>
      <c r="H2111" s="64"/>
      <c r="I2111" s="64"/>
      <c r="L2111" s="97"/>
      <c r="M2111" s="64"/>
      <c r="S2111" s="91" t="n">
        <v>0.56</v>
      </c>
      <c r="T2111" s="79" t="n">
        <f aca="false">B2111*$AI$23/$AI$2065</f>
        <v>1766107.69230769</v>
      </c>
      <c r="U2111" s="125" t="n">
        <f aca="false">C2111*$AI$23/$AI$2065</f>
        <v>2649161.53846154</v>
      </c>
      <c r="W2111" s="1"/>
      <c r="Z2111" s="80"/>
      <c r="AA2111" s="64"/>
      <c r="AD2111" s="98"/>
      <c r="AE2111" s="64"/>
      <c r="AH2111" s="1" t="str">
        <f aca="false">IF(AC2109="But Not Over",Y2106,"")</f>
        <v/>
      </c>
      <c r="AI2111" s="81" t="str">
        <f aca="false">IF(AC2109="But Not Over",VLOOKUP(AH2111,'CPI Data'!$A$19:$N$117,14),"")</f>
        <v/>
      </c>
    </row>
    <row r="2112" customFormat="false" ht="12" hidden="false" customHeight="false" outlineLevel="0" collapsed="false">
      <c r="A2112" s="91" t="n">
        <v>0.57</v>
      </c>
      <c r="B2112" s="92" t="n">
        <v>150000</v>
      </c>
      <c r="C2112" s="92" t="n">
        <v>200000</v>
      </c>
      <c r="H2112" s="64"/>
      <c r="I2112" s="64"/>
      <c r="L2112" s="97"/>
      <c r="M2112" s="64"/>
      <c r="S2112" s="91" t="n">
        <v>0.57</v>
      </c>
      <c r="T2112" s="79" t="n">
        <f aca="false">B2112*$AI$23/$AI$2065</f>
        <v>2649161.53846154</v>
      </c>
      <c r="U2112" s="125" t="n">
        <f aca="false">C2112*$AI$23/$AI$2065</f>
        <v>3532215.38461538</v>
      </c>
      <c r="W2112" s="1"/>
      <c r="Z2112" s="80"/>
      <c r="AA2112" s="64"/>
      <c r="AD2112" s="98"/>
      <c r="AE2112" s="64"/>
      <c r="AH2112" s="1" t="str">
        <f aca="false">IF(AC2110="But Not Over",Y2107,"")</f>
        <v/>
      </c>
      <c r="AI2112" s="81" t="str">
        <f aca="false">IF(AC2110="But Not Over",VLOOKUP(AH2112,'CPI Data'!$A$19:$N$117,14),"")</f>
        <v/>
      </c>
    </row>
    <row r="2113" customFormat="false" ht="12" hidden="false" customHeight="false" outlineLevel="0" collapsed="false">
      <c r="A2113" s="91" t="n">
        <v>0.58</v>
      </c>
      <c r="B2113" s="92" t="n">
        <v>200000</v>
      </c>
      <c r="C2113" s="92" t="n">
        <v>300000</v>
      </c>
      <c r="H2113" s="64"/>
      <c r="I2113" s="64"/>
      <c r="L2113" s="97"/>
      <c r="M2113" s="64"/>
      <c r="S2113" s="91" t="n">
        <v>0.58</v>
      </c>
      <c r="T2113" s="79" t="n">
        <f aca="false">B2113*$AI$23/$AI$2065</f>
        <v>3532215.38461538</v>
      </c>
      <c r="U2113" s="125" t="n">
        <f aca="false">C2113*$AI$23/$AI$2065</f>
        <v>5298323.07692308</v>
      </c>
      <c r="W2113" s="1"/>
      <c r="Z2113" s="80"/>
      <c r="AA2113" s="64"/>
      <c r="AD2113" s="98"/>
      <c r="AE2113" s="64"/>
      <c r="AH2113" s="1" t="str">
        <f aca="false">IF(AC2111="But Not Over",Y2108,"")</f>
        <v/>
      </c>
      <c r="AI2113" s="81" t="str">
        <f aca="false">IF(AC2111="But Not Over",VLOOKUP(AH2113,'CPI Data'!$A$19:$N$117,14),"")</f>
        <v/>
      </c>
    </row>
    <row r="2114" customFormat="false" ht="12" hidden="false" customHeight="false" outlineLevel="0" collapsed="false">
      <c r="A2114" s="91" t="n">
        <v>0.59</v>
      </c>
      <c r="B2114" s="92" t="n">
        <v>300000</v>
      </c>
      <c r="C2114" s="92" t="n">
        <v>400000</v>
      </c>
      <c r="H2114" s="64"/>
      <c r="I2114" s="64"/>
      <c r="L2114" s="97"/>
      <c r="M2114" s="64"/>
      <c r="S2114" s="91" t="n">
        <v>0.59</v>
      </c>
      <c r="T2114" s="79" t="n">
        <f aca="false">B2114*$AI$23/$AI$2065</f>
        <v>5298323.07692308</v>
      </c>
      <c r="U2114" s="125" t="n">
        <f aca="false">C2114*$AI$23/$AI$2065</f>
        <v>7064430.76923077</v>
      </c>
      <c r="W2114" s="1"/>
      <c r="Z2114" s="80"/>
      <c r="AA2114" s="64"/>
      <c r="AD2114" s="98"/>
      <c r="AE2114" s="64"/>
      <c r="AH2114" s="1" t="str">
        <f aca="false">IF(AC2112="But Not Over",Y2109,"")</f>
        <v/>
      </c>
      <c r="AI2114" s="81" t="str">
        <f aca="false">IF(AC2112="But Not Over",VLOOKUP(AH2114,'CPI Data'!$A$19:$N$117,14),"")</f>
        <v/>
      </c>
    </row>
    <row r="2115" customFormat="false" ht="12" hidden="false" customHeight="false" outlineLevel="0" collapsed="false">
      <c r="A2115" s="91" t="n">
        <v>0.6</v>
      </c>
      <c r="B2115" s="92" t="n">
        <v>400000</v>
      </c>
      <c r="C2115" s="92" t="n">
        <v>500000</v>
      </c>
      <c r="H2115" s="64"/>
      <c r="I2115" s="64"/>
      <c r="L2115" s="97"/>
      <c r="M2115" s="64"/>
      <c r="S2115" s="91" t="n">
        <v>0.6</v>
      </c>
      <c r="T2115" s="79" t="n">
        <f aca="false">B2115*$AI$23/$AI$2065</f>
        <v>7064430.76923077</v>
      </c>
      <c r="U2115" s="125" t="n">
        <f aca="false">C2115*$AI$23/$AI$2065</f>
        <v>8830538.46153846</v>
      </c>
      <c r="W2115" s="1"/>
      <c r="Z2115" s="80"/>
      <c r="AA2115" s="64"/>
      <c r="AD2115" s="98"/>
      <c r="AE2115" s="64"/>
      <c r="AH2115" s="1" t="str">
        <f aca="false">IF(AC2113="But Not Over",Y2110,"")</f>
        <v/>
      </c>
      <c r="AI2115" s="81" t="str">
        <f aca="false">IF(AC2113="But Not Over",VLOOKUP(AH2115,'CPI Data'!$A$19:$N$117,14),"")</f>
        <v/>
      </c>
    </row>
    <row r="2116" customFormat="false" ht="12" hidden="false" customHeight="false" outlineLevel="0" collapsed="false">
      <c r="A2116" s="91" t="n">
        <v>0.61</v>
      </c>
      <c r="B2116" s="92" t="n">
        <v>500000</v>
      </c>
      <c r="C2116" s="92" t="n">
        <v>750000</v>
      </c>
      <c r="H2116" s="64"/>
      <c r="I2116" s="64"/>
      <c r="L2116" s="97"/>
      <c r="M2116" s="64"/>
      <c r="S2116" s="91" t="n">
        <v>0.61</v>
      </c>
      <c r="T2116" s="79" t="n">
        <f aca="false">B2116*$AI$23/$AI$2065</f>
        <v>8830538.46153846</v>
      </c>
      <c r="U2116" s="125" t="n">
        <f aca="false">C2116*$AI$23/$AI$2065</f>
        <v>13245807.6923077</v>
      </c>
      <c r="W2116" s="1"/>
      <c r="Z2116" s="80"/>
      <c r="AA2116" s="64"/>
      <c r="AD2116" s="98"/>
      <c r="AE2116" s="64"/>
      <c r="AH2116" s="1" t="str">
        <f aca="false">IF(AC2114="But Not Over",Y2111,"")</f>
        <v/>
      </c>
      <c r="AI2116" s="81" t="str">
        <f aca="false">IF(AC2114="But Not Over",VLOOKUP(AH2116,'CPI Data'!$A$19:$N$117,14),"")</f>
        <v/>
      </c>
    </row>
    <row r="2117" customFormat="false" ht="12" hidden="false" customHeight="false" outlineLevel="0" collapsed="false">
      <c r="A2117" s="91" t="n">
        <v>0.62</v>
      </c>
      <c r="B2117" s="92" t="n">
        <v>750000</v>
      </c>
      <c r="C2117" s="92" t="n">
        <v>1000000</v>
      </c>
      <c r="H2117" s="64"/>
      <c r="I2117" s="64"/>
      <c r="L2117" s="97"/>
      <c r="M2117" s="64"/>
      <c r="S2117" s="91" t="n">
        <v>0.62</v>
      </c>
      <c r="T2117" s="125" t="n">
        <f aca="false">B2117*$AI$23/$AI$2065</f>
        <v>13245807.6923077</v>
      </c>
      <c r="U2117" s="125" t="n">
        <f aca="false">C2117*$AI$23/$AI$2065</f>
        <v>17661076.9230769</v>
      </c>
      <c r="W2117" s="1"/>
      <c r="Z2117" s="80"/>
      <c r="AA2117" s="64"/>
      <c r="AD2117" s="98"/>
      <c r="AE2117" s="64"/>
      <c r="AH2117" s="1" t="str">
        <f aca="false">IF(AC2115="But Not Over",Y2112,"")</f>
        <v/>
      </c>
      <c r="AI2117" s="81" t="str">
        <f aca="false">IF(AC2115="But Not Over",VLOOKUP(AH2117,'CPI Data'!$A$19:$N$117,14),"")</f>
        <v/>
      </c>
    </row>
    <row r="2118" customFormat="false" ht="12" hidden="false" customHeight="false" outlineLevel="0" collapsed="false">
      <c r="A2118" s="91" t="n">
        <v>0.63</v>
      </c>
      <c r="B2118" s="92" t="n">
        <v>1000000</v>
      </c>
      <c r="C2118" s="95" t="s">
        <v>18</v>
      </c>
      <c r="H2118" s="64"/>
      <c r="I2118" s="64"/>
      <c r="L2118" s="97"/>
      <c r="M2118" s="64"/>
      <c r="S2118" s="91" t="n">
        <v>0.63</v>
      </c>
      <c r="T2118" s="125" t="n">
        <f aca="false">B2118*$AI$23/$AI$2065</f>
        <v>17661076.9230769</v>
      </c>
      <c r="U2118" s="79" t="s">
        <v>18</v>
      </c>
      <c r="W2118" s="1"/>
      <c r="Z2118" s="80"/>
      <c r="AA2118" s="64"/>
      <c r="AD2118" s="98"/>
      <c r="AE2118" s="64"/>
      <c r="AH2118" s="1" t="str">
        <f aca="false">IF(AC2116="But Not Over",Y2113,"")</f>
        <v/>
      </c>
      <c r="AI2118" s="81" t="str">
        <f aca="false">IF(AC2116="But Not Over",VLOOKUP(AH2118,'CPI Data'!$A$19:$N$117,14),"")</f>
        <v/>
      </c>
    </row>
    <row r="2119" customFormat="false" ht="12" hidden="false" customHeight="true" outlineLevel="0" collapsed="false">
      <c r="A2119" s="109" t="s">
        <v>69</v>
      </c>
      <c r="B2119" s="109"/>
      <c r="C2119" s="109"/>
      <c r="D2119" s="109"/>
      <c r="E2119" s="109"/>
      <c r="F2119" s="109"/>
      <c r="G2119" s="109"/>
      <c r="H2119" s="109"/>
      <c r="I2119" s="109"/>
      <c r="J2119" s="109"/>
      <c r="K2119" s="109"/>
      <c r="L2119" s="109"/>
      <c r="M2119" s="109"/>
      <c r="N2119" s="109"/>
      <c r="O2119" s="109"/>
      <c r="S2119" s="109" t="s">
        <v>69</v>
      </c>
      <c r="T2119" s="109"/>
      <c r="U2119" s="109"/>
      <c r="V2119" s="109"/>
      <c r="W2119" s="109"/>
      <c r="X2119" s="109"/>
      <c r="Y2119" s="109"/>
      <c r="Z2119" s="109"/>
      <c r="AA2119" s="109"/>
      <c r="AB2119" s="109"/>
      <c r="AC2119" s="109"/>
      <c r="AD2119" s="109"/>
      <c r="AE2119" s="109"/>
      <c r="AF2119" s="109"/>
      <c r="AG2119" s="109"/>
      <c r="AH2119" s="1" t="str">
        <f aca="false">IF(AC2117="But Not Over",Y2114,"")</f>
        <v/>
      </c>
      <c r="AI2119" s="81" t="str">
        <f aca="false">IF(AC2117="But Not Over",VLOOKUP(AH2119,'CPI Data'!$A$19:$N$117,14),"")</f>
        <v/>
      </c>
    </row>
    <row r="2120" customFormat="false" ht="12" hidden="false" customHeight="false" outlineLevel="0" collapsed="false">
      <c r="A2120" s="91"/>
      <c r="B2120" s="92"/>
      <c r="C2120" s="92"/>
      <c r="H2120" s="64"/>
      <c r="I2120" s="64"/>
      <c r="L2120" s="97"/>
      <c r="M2120" s="64"/>
      <c r="S2120" s="91"/>
      <c r="W2120" s="1"/>
      <c r="Z2120" s="80"/>
      <c r="AA2120" s="64"/>
      <c r="AD2120" s="98"/>
      <c r="AE2120" s="64"/>
      <c r="AH2120" s="1" t="str">
        <f aca="false">IF(AC2118="But Not Over",Y2115,"")</f>
        <v/>
      </c>
      <c r="AI2120" s="81" t="str">
        <f aca="false">IF(AC2118="But Not Over",VLOOKUP(AH2120,'CPI Data'!$A$19:$N$117,14),"")</f>
        <v/>
      </c>
    </row>
    <row r="2121" customFormat="false" ht="12.75" hidden="false" customHeight="false" outlineLevel="0" collapsed="false">
      <c r="A2121" s="64"/>
      <c r="B2121" s="74"/>
      <c r="C2121" s="43" t="s">
        <v>7</v>
      </c>
      <c r="E2121" s="64"/>
      <c r="G2121" s="75" t="n">
        <v>1932</v>
      </c>
      <c r="H2121" s="75"/>
      <c r="I2121" s="75"/>
      <c r="J2121" s="74"/>
      <c r="L2121" s="97"/>
      <c r="M2121" s="64"/>
      <c r="N2121" s="74"/>
      <c r="S2121" s="64"/>
      <c r="T2121" s="77"/>
      <c r="U2121" s="69" t="s">
        <v>21</v>
      </c>
      <c r="W2121" s="64"/>
      <c r="Y2121" s="75" t="n">
        <v>1932</v>
      </c>
      <c r="Z2121" s="75"/>
      <c r="AA2121" s="75"/>
      <c r="AB2121" s="46" t="str">
        <f aca="false">CONCATENATE("CPI: ",AI2126)</f>
        <v>CPI: 13.7</v>
      </c>
      <c r="AD2121" s="98"/>
      <c r="AE2121" s="64"/>
      <c r="AF2121" s="77"/>
      <c r="AH2121" s="1" t="str">
        <f aca="false">IF(AC2119="But Not Over",Y2116,"")</f>
        <v/>
      </c>
      <c r="AI2121" s="81" t="str">
        <f aca="false">IF(AC2119="But Not Over",VLOOKUP(AH2121,'CPI Data'!$A$19:$N$117,14),"")</f>
        <v/>
      </c>
    </row>
    <row r="2122" customFormat="false" ht="12" hidden="false" customHeight="false" outlineLevel="0" collapsed="false">
      <c r="A2122" s="49"/>
      <c r="B2122" s="49" t="s">
        <v>8</v>
      </c>
      <c r="C2122" s="50"/>
      <c r="D2122" s="50"/>
      <c r="E2122" s="49"/>
      <c r="F2122" s="49" t="s">
        <v>9</v>
      </c>
      <c r="G2122" s="50"/>
      <c r="H2122" s="49"/>
      <c r="I2122" s="49"/>
      <c r="J2122" s="49" t="s">
        <v>10</v>
      </c>
      <c r="K2122" s="48"/>
      <c r="L2122" s="48"/>
      <c r="M2122" s="48"/>
      <c r="N2122" s="49" t="s">
        <v>11</v>
      </c>
      <c r="O2122" s="50"/>
      <c r="S2122" s="49"/>
      <c r="T2122" s="51" t="s">
        <v>8</v>
      </c>
      <c r="U2122" s="99"/>
      <c r="V2122" s="53"/>
      <c r="W2122" s="49"/>
      <c r="X2122" s="51" t="s">
        <v>9</v>
      </c>
      <c r="Y2122" s="99"/>
      <c r="Z2122" s="54"/>
      <c r="AA2122" s="49"/>
      <c r="AB2122" s="51" t="s">
        <v>10</v>
      </c>
      <c r="AC2122" s="52"/>
      <c r="AD2122" s="55"/>
      <c r="AE2122" s="48"/>
      <c r="AF2122" s="51" t="s">
        <v>11</v>
      </c>
      <c r="AG2122" s="99"/>
      <c r="AH2122" s="1" t="str">
        <f aca="false">IF(AC2120="But Not Over",Y2117,"")</f>
        <v/>
      </c>
      <c r="AI2122" s="81" t="str">
        <f aca="false">IF(AC2120="But Not Over",VLOOKUP(AH2122,'CPI Data'!$A$19:$N$117,14),"")</f>
        <v/>
      </c>
    </row>
    <row r="2123" customFormat="false" ht="12" hidden="false" customHeight="false" outlineLevel="0" collapsed="false">
      <c r="A2123" s="56" t="s">
        <v>12</v>
      </c>
      <c r="B2123" s="57" t="s">
        <v>13</v>
      </c>
      <c r="C2123" s="57"/>
      <c r="D2123" s="100"/>
      <c r="E2123" s="56" t="s">
        <v>12</v>
      </c>
      <c r="F2123" s="57" t="s">
        <v>13</v>
      </c>
      <c r="G2123" s="57"/>
      <c r="H2123" s="100"/>
      <c r="I2123" s="56" t="s">
        <v>12</v>
      </c>
      <c r="J2123" s="57" t="s">
        <v>13</v>
      </c>
      <c r="K2123" s="57"/>
      <c r="L2123" s="106"/>
      <c r="M2123" s="56" t="s">
        <v>12</v>
      </c>
      <c r="N2123" s="57" t="s">
        <v>13</v>
      </c>
      <c r="O2123" s="57"/>
      <c r="S2123" s="56" t="s">
        <v>12</v>
      </c>
      <c r="T2123" s="58" t="s">
        <v>13</v>
      </c>
      <c r="U2123" s="58"/>
      <c r="V2123" s="101"/>
      <c r="W2123" s="56" t="s">
        <v>12</v>
      </c>
      <c r="X2123" s="58" t="s">
        <v>13</v>
      </c>
      <c r="Y2123" s="58"/>
      <c r="Z2123" s="101"/>
      <c r="AA2123" s="56" t="s">
        <v>12</v>
      </c>
      <c r="AB2123" s="58" t="s">
        <v>13</v>
      </c>
      <c r="AC2123" s="58"/>
      <c r="AD2123" s="107"/>
      <c r="AE2123" s="56" t="s">
        <v>12</v>
      </c>
      <c r="AF2123" s="58" t="s">
        <v>13</v>
      </c>
      <c r="AG2123" s="58"/>
      <c r="AH2123" s="1" t="str">
        <f aca="false">IF(AC2121="But Not Over",Y2118,"")</f>
        <v/>
      </c>
      <c r="AI2123" s="81" t="str">
        <f aca="false">IF(AC2121="But Not Over",VLOOKUP(AH2123,'CPI Data'!$A$19:$N$117,14),"")</f>
        <v/>
      </c>
    </row>
    <row r="2124" customFormat="false" ht="12" hidden="false" customHeight="false" outlineLevel="0" collapsed="false">
      <c r="A2124" s="59" t="s">
        <v>14</v>
      </c>
      <c r="B2124" s="60" t="s">
        <v>15</v>
      </c>
      <c r="C2124" s="60" t="s">
        <v>16</v>
      </c>
      <c r="D2124" s="100"/>
      <c r="E2124" s="59" t="s">
        <v>14</v>
      </c>
      <c r="F2124" s="60" t="s">
        <v>15</v>
      </c>
      <c r="G2124" s="60" t="s">
        <v>16</v>
      </c>
      <c r="H2124" s="100"/>
      <c r="I2124" s="59" t="s">
        <v>14</v>
      </c>
      <c r="J2124" s="60" t="s">
        <v>15</v>
      </c>
      <c r="K2124" s="60" t="s">
        <v>16</v>
      </c>
      <c r="L2124" s="106"/>
      <c r="M2124" s="59" t="s">
        <v>14</v>
      </c>
      <c r="N2124" s="60" t="s">
        <v>15</v>
      </c>
      <c r="O2124" s="60" t="s">
        <v>16</v>
      </c>
      <c r="S2124" s="59" t="s">
        <v>14</v>
      </c>
      <c r="T2124" s="61" t="s">
        <v>15</v>
      </c>
      <c r="U2124" s="61" t="s">
        <v>16</v>
      </c>
      <c r="V2124" s="101"/>
      <c r="W2124" s="59" t="s">
        <v>14</v>
      </c>
      <c r="X2124" s="61" t="s">
        <v>15</v>
      </c>
      <c r="Y2124" s="61" t="s">
        <v>16</v>
      </c>
      <c r="Z2124" s="101"/>
      <c r="AA2124" s="59" t="s">
        <v>14</v>
      </c>
      <c r="AB2124" s="61" t="s">
        <v>15</v>
      </c>
      <c r="AC2124" s="61" t="s">
        <v>16</v>
      </c>
      <c r="AD2124" s="107"/>
      <c r="AE2124" s="59" t="s">
        <v>14</v>
      </c>
      <c r="AF2124" s="61" t="s">
        <v>15</v>
      </c>
      <c r="AG2124" s="61" t="s">
        <v>16</v>
      </c>
      <c r="AH2124" s="1" t="str">
        <f aca="false">IF(AC2122="But Not Over",Y2119,"")</f>
        <v/>
      </c>
      <c r="AI2124" s="81" t="str">
        <f aca="false">IF(AC2122="But Not Over",VLOOKUP(AH2124,'CPI Data'!$A$19:$N$117,14),"")</f>
        <v/>
      </c>
    </row>
    <row r="2125" customFormat="false" ht="12" hidden="false" customHeight="false" outlineLevel="0" collapsed="false">
      <c r="A2125" s="91" t="n">
        <v>0.04</v>
      </c>
      <c r="B2125" s="95" t="n">
        <v>0</v>
      </c>
      <c r="C2125" s="95" t="n">
        <v>4000</v>
      </c>
      <c r="D2125" s="95"/>
      <c r="H2125" s="102"/>
      <c r="I2125" s="91"/>
      <c r="J2125" s="95"/>
      <c r="K2125" s="95"/>
      <c r="L2125" s="104"/>
      <c r="M2125" s="91"/>
      <c r="N2125" s="95"/>
      <c r="O2125" s="95"/>
      <c r="S2125" s="91" t="n">
        <v>0.04</v>
      </c>
      <c r="T2125" s="79" t="n">
        <f aca="false">B2125*$AI$23/$AI$2126</f>
        <v>0</v>
      </c>
      <c r="U2125" s="79" t="n">
        <f aca="false">C2125*$AI$23/$AI$2126</f>
        <v>67034.7445255475</v>
      </c>
      <c r="V2125" s="84"/>
      <c r="W2125" s="1"/>
      <c r="Z2125" s="80"/>
      <c r="AA2125" s="91"/>
      <c r="AB2125" s="79"/>
      <c r="AC2125" s="79"/>
      <c r="AD2125" s="105"/>
      <c r="AE2125" s="91"/>
      <c r="AF2125" s="79"/>
      <c r="AG2125" s="79"/>
      <c r="AH2125" s="1" t="str">
        <f aca="false">IF(AC2123="But Not Over",Y2120,"")</f>
        <v/>
      </c>
      <c r="AI2125" s="81" t="str">
        <f aca="false">IF(AC2123="But Not Over",VLOOKUP(AH2125,'CPI Data'!$A$19:$N$117,14),"")</f>
        <v/>
      </c>
    </row>
    <row r="2126" customFormat="false" ht="12" hidden="false" customHeight="false" outlineLevel="0" collapsed="false">
      <c r="A2126" s="91" t="n">
        <v>0.08</v>
      </c>
      <c r="B2126" s="95" t="n">
        <v>4000</v>
      </c>
      <c r="C2126" s="95" t="n">
        <v>6000</v>
      </c>
      <c r="D2126" s="95"/>
      <c r="E2126" s="64"/>
      <c r="F2126" s="74" t="s">
        <v>55</v>
      </c>
      <c r="H2126" s="102"/>
      <c r="I2126" s="64"/>
      <c r="J2126" s="74" t="s">
        <v>55</v>
      </c>
      <c r="L2126" s="104"/>
      <c r="M2126" s="64"/>
      <c r="N2126" s="74" t="s">
        <v>55</v>
      </c>
      <c r="S2126" s="91" t="n">
        <v>0.08</v>
      </c>
      <c r="T2126" s="79" t="n">
        <f aca="false">B2126*$AI$23/$AI$2126</f>
        <v>67034.7445255475</v>
      </c>
      <c r="U2126" s="79" t="n">
        <f aca="false">C2126*$AI$23/$AI$2126</f>
        <v>100552.116788321</v>
      </c>
      <c r="V2126" s="84"/>
      <c r="W2126" s="64"/>
      <c r="X2126" s="77" t="s">
        <v>55</v>
      </c>
      <c r="Z2126" s="80"/>
      <c r="AA2126" s="64"/>
      <c r="AB2126" s="77" t="s">
        <v>55</v>
      </c>
      <c r="AD2126" s="105"/>
      <c r="AE2126" s="64"/>
      <c r="AF2126" s="77" t="s">
        <v>55</v>
      </c>
      <c r="AH2126" s="1" t="n">
        <f aca="false">IF(AC2124="But Not Over",Y2121,"")</f>
        <v>1932</v>
      </c>
      <c r="AI2126" s="81" t="n">
        <f aca="false">IF(AC2124="But Not Over",VLOOKUP(AH2126,'CPI Data'!$A$19:$N$117,14),"")</f>
        <v>13.7</v>
      </c>
    </row>
    <row r="2127" customFormat="false" ht="12" hidden="false" customHeight="false" outlineLevel="0" collapsed="false">
      <c r="A2127" s="91" t="n">
        <v>0.09</v>
      </c>
      <c r="B2127" s="95" t="n">
        <v>6000</v>
      </c>
      <c r="C2127" s="95" t="n">
        <v>10000</v>
      </c>
      <c r="D2127" s="95"/>
      <c r="E2127" s="64"/>
      <c r="F2127" s="74" t="s">
        <v>56</v>
      </c>
      <c r="H2127" s="102"/>
      <c r="I2127" s="64"/>
      <c r="J2127" s="74" t="s">
        <v>56</v>
      </c>
      <c r="L2127" s="104"/>
      <c r="M2127" s="64"/>
      <c r="N2127" s="74" t="s">
        <v>56</v>
      </c>
      <c r="S2127" s="91" t="n">
        <v>0.09</v>
      </c>
      <c r="T2127" s="79" t="n">
        <f aca="false">B2127*$AI$23/$AI$2126</f>
        <v>100552.116788321</v>
      </c>
      <c r="U2127" s="79" t="n">
        <f aca="false">C2127*$AI$23/$AI$2126</f>
        <v>167586.861313869</v>
      </c>
      <c r="V2127" s="84"/>
      <c r="W2127" s="64"/>
      <c r="X2127" s="77" t="s">
        <v>56</v>
      </c>
      <c r="Z2127" s="80"/>
      <c r="AA2127" s="64"/>
      <c r="AB2127" s="77" t="s">
        <v>56</v>
      </c>
      <c r="AD2127" s="105"/>
      <c r="AE2127" s="64"/>
      <c r="AF2127" s="77" t="s">
        <v>56</v>
      </c>
      <c r="AH2127" s="1" t="str">
        <f aca="false">IF(AC2125="But Not Over",Y2122,"")</f>
        <v/>
      </c>
      <c r="AI2127" s="81" t="str">
        <f aca="false">IF(AC2125="But Not Over",VLOOKUP(AH2127,'CPI Data'!$A$19:$N$117,14),"")</f>
        <v/>
      </c>
    </row>
    <row r="2128" customFormat="false" ht="12" hidden="false" customHeight="false" outlineLevel="0" collapsed="false">
      <c r="A2128" s="91" t="n">
        <v>0.1</v>
      </c>
      <c r="B2128" s="95" t="n">
        <v>10000</v>
      </c>
      <c r="C2128" s="95" t="n">
        <v>12000</v>
      </c>
      <c r="D2128" s="95"/>
      <c r="H2128" s="102"/>
      <c r="I2128" s="91"/>
      <c r="J2128" s="95"/>
      <c r="K2128" s="95"/>
      <c r="L2128" s="104"/>
      <c r="M2128" s="91"/>
      <c r="N2128" s="95"/>
      <c r="O2128" s="95"/>
      <c r="S2128" s="91" t="n">
        <v>0.1</v>
      </c>
      <c r="T2128" s="79" t="n">
        <f aca="false">B2128*$AI$23/$AI$2126</f>
        <v>167586.861313869</v>
      </c>
      <c r="U2128" s="79" t="n">
        <f aca="false">C2128*$AI$23/$AI$2126</f>
        <v>201104.233576642</v>
      </c>
      <c r="V2128" s="84"/>
      <c r="W2128" s="1"/>
      <c r="Z2128" s="80"/>
      <c r="AA2128" s="91"/>
      <c r="AB2128" s="79"/>
      <c r="AC2128" s="79"/>
      <c r="AD2128" s="105"/>
      <c r="AE2128" s="91"/>
      <c r="AF2128" s="79"/>
      <c r="AG2128" s="79"/>
      <c r="AH2128" s="1" t="str">
        <f aca="false">IF(AC2126="But Not Over",Y2123,"")</f>
        <v/>
      </c>
      <c r="AI2128" s="81" t="str">
        <f aca="false">IF(AC2126="But Not Over",VLOOKUP(AH2128,'CPI Data'!$A$19:$N$117,14),"")</f>
        <v/>
      </c>
    </row>
    <row r="2129" customFormat="false" ht="12" hidden="false" customHeight="false" outlineLevel="0" collapsed="false">
      <c r="A2129" s="91" t="n">
        <v>0.11</v>
      </c>
      <c r="B2129" s="95" t="n">
        <v>12000</v>
      </c>
      <c r="C2129" s="95" t="n">
        <v>14000</v>
      </c>
      <c r="D2129" s="95"/>
      <c r="H2129" s="102"/>
      <c r="I2129" s="91"/>
      <c r="J2129" s="95"/>
      <c r="K2129" s="95"/>
      <c r="L2129" s="104"/>
      <c r="M2129" s="91"/>
      <c r="N2129" s="95"/>
      <c r="O2129" s="95"/>
      <c r="S2129" s="91" t="n">
        <v>0.11</v>
      </c>
      <c r="T2129" s="79" t="n">
        <f aca="false">B2129*$AI$23/$AI$2126</f>
        <v>201104.233576642</v>
      </c>
      <c r="U2129" s="79" t="n">
        <f aca="false">C2129*$AI$23/$AI$2126</f>
        <v>234621.605839416</v>
      </c>
      <c r="V2129" s="84"/>
      <c r="W2129" s="1"/>
      <c r="Z2129" s="80"/>
      <c r="AA2129" s="91"/>
      <c r="AB2129" s="79"/>
      <c r="AC2129" s="79"/>
      <c r="AD2129" s="105"/>
      <c r="AE2129" s="91"/>
      <c r="AF2129" s="79"/>
      <c r="AG2129" s="79"/>
      <c r="AH2129" s="1" t="str">
        <f aca="false">IF(AC2127="But Not Over",Y2124,"")</f>
        <v/>
      </c>
      <c r="AI2129" s="81" t="str">
        <f aca="false">IF(AC2127="But Not Over",VLOOKUP(AH2129,'CPI Data'!$A$19:$N$117,14),"")</f>
        <v/>
      </c>
    </row>
    <row r="2130" customFormat="false" ht="12" hidden="false" customHeight="false" outlineLevel="0" collapsed="false">
      <c r="A2130" s="91" t="n">
        <v>0.12</v>
      </c>
      <c r="B2130" s="95" t="n">
        <v>14000</v>
      </c>
      <c r="C2130" s="95" t="n">
        <v>16000</v>
      </c>
      <c r="D2130" s="95"/>
      <c r="H2130" s="102"/>
      <c r="I2130" s="91"/>
      <c r="J2130" s="95"/>
      <c r="K2130" s="95"/>
      <c r="L2130" s="104"/>
      <c r="M2130" s="91"/>
      <c r="N2130" s="95"/>
      <c r="O2130" s="95"/>
      <c r="S2130" s="91" t="n">
        <v>0.12</v>
      </c>
      <c r="T2130" s="79" t="n">
        <f aca="false">B2130*$AI$23/$AI$2126</f>
        <v>234621.605839416</v>
      </c>
      <c r="U2130" s="79" t="n">
        <f aca="false">C2130*$AI$23/$AI$2126</f>
        <v>268138.97810219</v>
      </c>
      <c r="V2130" s="84"/>
      <c r="W2130" s="1"/>
      <c r="Z2130" s="80"/>
      <c r="AA2130" s="91"/>
      <c r="AB2130" s="79"/>
      <c r="AC2130" s="79"/>
      <c r="AD2130" s="105"/>
      <c r="AE2130" s="91"/>
      <c r="AF2130" s="79"/>
      <c r="AG2130" s="79"/>
      <c r="AH2130" s="1" t="str">
        <f aca="false">IF(AC2128="But Not Over",Y2125,"")</f>
        <v/>
      </c>
      <c r="AI2130" s="81" t="str">
        <f aca="false">IF(AC2128="But Not Over",VLOOKUP(AH2130,'CPI Data'!$A$19:$N$117,14),"")</f>
        <v/>
      </c>
    </row>
    <row r="2131" customFormat="false" ht="12" hidden="false" customHeight="false" outlineLevel="0" collapsed="false">
      <c r="A2131" s="91" t="n">
        <v>0.13</v>
      </c>
      <c r="B2131" s="95" t="n">
        <v>16000</v>
      </c>
      <c r="C2131" s="95" t="n">
        <v>18000</v>
      </c>
      <c r="D2131" s="95"/>
      <c r="H2131" s="102"/>
      <c r="I2131" s="91"/>
      <c r="J2131" s="95"/>
      <c r="K2131" s="95"/>
      <c r="L2131" s="104"/>
      <c r="M2131" s="91"/>
      <c r="N2131" s="95"/>
      <c r="O2131" s="95"/>
      <c r="S2131" s="91" t="n">
        <v>0.13</v>
      </c>
      <c r="T2131" s="79" t="n">
        <f aca="false">B2131*$AI$23/$AI$2126</f>
        <v>268138.97810219</v>
      </c>
      <c r="U2131" s="79" t="n">
        <f aca="false">C2131*$AI$23/$AI$2126</f>
        <v>301656.350364964</v>
      </c>
      <c r="V2131" s="84"/>
      <c r="W2131" s="1"/>
      <c r="Z2131" s="80"/>
      <c r="AA2131" s="91"/>
      <c r="AB2131" s="79"/>
      <c r="AC2131" s="79"/>
      <c r="AD2131" s="105"/>
      <c r="AE2131" s="91"/>
      <c r="AF2131" s="79"/>
      <c r="AG2131" s="79"/>
      <c r="AH2131" s="1" t="str">
        <f aca="false">IF(AC2129="But Not Over",Y2126,"")</f>
        <v/>
      </c>
      <c r="AI2131" s="81" t="str">
        <f aca="false">IF(AC2129="But Not Over",VLOOKUP(AH2131,'CPI Data'!$A$19:$N$117,14),"")</f>
        <v/>
      </c>
    </row>
    <row r="2132" customFormat="false" ht="12" hidden="false" customHeight="false" outlineLevel="0" collapsed="false">
      <c r="A2132" s="91" t="n">
        <v>0.14</v>
      </c>
      <c r="B2132" s="95" t="n">
        <v>18000</v>
      </c>
      <c r="C2132" s="95" t="n">
        <v>20000</v>
      </c>
      <c r="D2132" s="95"/>
      <c r="H2132" s="102"/>
      <c r="I2132" s="91"/>
      <c r="J2132" s="95"/>
      <c r="K2132" s="95"/>
      <c r="L2132" s="104"/>
      <c r="M2132" s="91"/>
      <c r="N2132" s="95"/>
      <c r="O2132" s="95"/>
      <c r="S2132" s="91" t="n">
        <v>0.14</v>
      </c>
      <c r="T2132" s="79" t="n">
        <f aca="false">B2132*$AI$23/$AI$2126</f>
        <v>301656.350364964</v>
      </c>
      <c r="U2132" s="79" t="n">
        <f aca="false">C2132*$AI$23/$AI$2126</f>
        <v>335173.722627737</v>
      </c>
      <c r="V2132" s="84"/>
      <c r="W2132" s="1"/>
      <c r="Z2132" s="80"/>
      <c r="AA2132" s="91"/>
      <c r="AB2132" s="79"/>
      <c r="AC2132" s="79"/>
      <c r="AD2132" s="105"/>
      <c r="AE2132" s="91"/>
      <c r="AF2132" s="79"/>
      <c r="AG2132" s="79"/>
      <c r="AH2132" s="1" t="str">
        <f aca="false">IF(AC2130="But Not Over",Y2127,"")</f>
        <v/>
      </c>
      <c r="AI2132" s="81" t="str">
        <f aca="false">IF(AC2130="But Not Over",VLOOKUP(AH2132,'CPI Data'!$A$19:$N$117,14),"")</f>
        <v/>
      </c>
    </row>
    <row r="2133" customFormat="false" ht="12" hidden="false" customHeight="false" outlineLevel="0" collapsed="false">
      <c r="A2133" s="91" t="n">
        <v>0.16</v>
      </c>
      <c r="B2133" s="95" t="n">
        <v>20000</v>
      </c>
      <c r="C2133" s="95" t="n">
        <v>22000</v>
      </c>
      <c r="D2133" s="95"/>
      <c r="H2133" s="102"/>
      <c r="I2133" s="91"/>
      <c r="J2133" s="95"/>
      <c r="K2133" s="95"/>
      <c r="L2133" s="104"/>
      <c r="M2133" s="91"/>
      <c r="N2133" s="95"/>
      <c r="O2133" s="95"/>
      <c r="S2133" s="91" t="n">
        <v>0.16</v>
      </c>
      <c r="T2133" s="79" t="n">
        <f aca="false">B2133*$AI$23/$AI$2126</f>
        <v>335173.722627737</v>
      </c>
      <c r="U2133" s="79" t="n">
        <f aca="false">C2133*$AI$23/$AI$2126</f>
        <v>368691.094890511</v>
      </c>
      <c r="V2133" s="84"/>
      <c r="W2133" s="1"/>
      <c r="Z2133" s="80"/>
      <c r="AA2133" s="91"/>
      <c r="AB2133" s="79"/>
      <c r="AC2133" s="79"/>
      <c r="AD2133" s="105"/>
      <c r="AE2133" s="91"/>
      <c r="AF2133" s="79"/>
      <c r="AG2133" s="79"/>
      <c r="AH2133" s="1" t="str">
        <f aca="false">IF(AC2131="But Not Over",Y2128,"")</f>
        <v/>
      </c>
      <c r="AI2133" s="81" t="str">
        <f aca="false">IF(AC2131="But Not Over",VLOOKUP(AH2133,'CPI Data'!$A$19:$N$117,14),"")</f>
        <v/>
      </c>
    </row>
    <row r="2134" customFormat="false" ht="12" hidden="false" customHeight="false" outlineLevel="0" collapsed="false">
      <c r="A2134" s="91" t="n">
        <v>0.17</v>
      </c>
      <c r="B2134" s="95" t="n">
        <v>22000</v>
      </c>
      <c r="C2134" s="95" t="n">
        <v>24000</v>
      </c>
      <c r="D2134" s="95"/>
      <c r="H2134" s="102"/>
      <c r="I2134" s="91"/>
      <c r="J2134" s="95"/>
      <c r="K2134" s="95"/>
      <c r="L2134" s="104"/>
      <c r="M2134" s="91"/>
      <c r="N2134" s="95"/>
      <c r="O2134" s="95"/>
      <c r="S2134" s="91" t="n">
        <v>0.17</v>
      </c>
      <c r="T2134" s="79" t="n">
        <f aca="false">B2134*$AI$23/$AI$2126</f>
        <v>368691.094890511</v>
      </c>
      <c r="U2134" s="79" t="n">
        <f aca="false">C2134*$AI$23/$AI$2126</f>
        <v>402208.467153285</v>
      </c>
      <c r="V2134" s="84"/>
      <c r="W2134" s="1"/>
      <c r="Z2134" s="80"/>
      <c r="AA2134" s="91"/>
      <c r="AB2134" s="79"/>
      <c r="AC2134" s="79"/>
      <c r="AD2134" s="105"/>
      <c r="AE2134" s="91"/>
      <c r="AF2134" s="79"/>
      <c r="AG2134" s="79"/>
      <c r="AH2134" s="1" t="str">
        <f aca="false">IF(AC2132="But Not Over",Y2129,"")</f>
        <v/>
      </c>
      <c r="AI2134" s="81" t="str">
        <f aca="false">IF(AC2132="But Not Over",VLOOKUP(AH2134,'CPI Data'!$A$19:$N$117,14),"")</f>
        <v/>
      </c>
    </row>
    <row r="2135" customFormat="false" ht="12" hidden="false" customHeight="false" outlineLevel="0" collapsed="false">
      <c r="A2135" s="91" t="n">
        <v>0.18</v>
      </c>
      <c r="B2135" s="95" t="n">
        <v>24000</v>
      </c>
      <c r="C2135" s="95" t="n">
        <v>26000</v>
      </c>
      <c r="D2135" s="95"/>
      <c r="H2135" s="102"/>
      <c r="I2135" s="91"/>
      <c r="J2135" s="95"/>
      <c r="K2135" s="95"/>
      <c r="L2135" s="104"/>
      <c r="M2135" s="91"/>
      <c r="N2135" s="95"/>
      <c r="O2135" s="95"/>
      <c r="S2135" s="91" t="n">
        <v>0.18</v>
      </c>
      <c r="T2135" s="79" t="n">
        <f aca="false">B2135*$AI$23/$AI$2126</f>
        <v>402208.467153285</v>
      </c>
      <c r="U2135" s="79" t="n">
        <f aca="false">C2135*$AI$23/$AI$2126</f>
        <v>435725.839416058</v>
      </c>
      <c r="V2135" s="84"/>
      <c r="W2135" s="1"/>
      <c r="Z2135" s="80"/>
      <c r="AA2135" s="91"/>
      <c r="AB2135" s="79"/>
      <c r="AC2135" s="79"/>
      <c r="AD2135" s="105"/>
      <c r="AE2135" s="91"/>
      <c r="AF2135" s="79"/>
      <c r="AG2135" s="79"/>
      <c r="AH2135" s="1" t="str">
        <f aca="false">IF(AC2133="But Not Over",Y2130,"")</f>
        <v/>
      </c>
      <c r="AI2135" s="81" t="str">
        <f aca="false">IF(AC2133="But Not Over",VLOOKUP(AH2135,'CPI Data'!$A$19:$N$117,14),"")</f>
        <v/>
      </c>
    </row>
    <row r="2136" customFormat="false" ht="12" hidden="false" customHeight="false" outlineLevel="0" collapsed="false">
      <c r="A2136" s="91" t="n">
        <v>0.19</v>
      </c>
      <c r="B2136" s="95" t="n">
        <v>26000</v>
      </c>
      <c r="C2136" s="92" t="n">
        <v>28000</v>
      </c>
      <c r="D2136" s="95"/>
      <c r="H2136" s="102"/>
      <c r="I2136" s="91"/>
      <c r="J2136" s="95"/>
      <c r="K2136" s="95"/>
      <c r="L2136" s="104"/>
      <c r="M2136" s="91"/>
      <c r="N2136" s="95"/>
      <c r="O2136" s="95"/>
      <c r="S2136" s="91" t="n">
        <v>0.19</v>
      </c>
      <c r="T2136" s="79" t="n">
        <f aca="false">B2136*$AI$23/$AI$2126</f>
        <v>435725.839416058</v>
      </c>
      <c r="U2136" s="79" t="n">
        <f aca="false">C2136*$AI$23/$AI$2126</f>
        <v>469243.211678832</v>
      </c>
      <c r="V2136" s="84"/>
      <c r="W2136" s="1"/>
      <c r="Z2136" s="80"/>
      <c r="AA2136" s="91"/>
      <c r="AB2136" s="79"/>
      <c r="AC2136" s="79"/>
      <c r="AD2136" s="105"/>
      <c r="AE2136" s="91"/>
      <c r="AF2136" s="79"/>
      <c r="AG2136" s="79"/>
      <c r="AH2136" s="1" t="str">
        <f aca="false">IF(AC2134="But Not Over",Y2131,"")</f>
        <v/>
      </c>
      <c r="AI2136" s="81" t="str">
        <f aca="false">IF(AC2134="But Not Over",VLOOKUP(AH2136,'CPI Data'!$A$19:$N$117,14),"")</f>
        <v/>
      </c>
    </row>
    <row r="2137" customFormat="false" ht="12" hidden="false" customHeight="false" outlineLevel="0" collapsed="false">
      <c r="A2137" s="91" t="n">
        <v>0.2</v>
      </c>
      <c r="B2137" s="95" t="n">
        <v>28000</v>
      </c>
      <c r="C2137" s="92" t="n">
        <v>30000</v>
      </c>
      <c r="D2137" s="92"/>
      <c r="H2137" s="102"/>
      <c r="I2137" s="91"/>
      <c r="J2137" s="95"/>
      <c r="K2137" s="92"/>
      <c r="L2137" s="103"/>
      <c r="M2137" s="91"/>
      <c r="N2137" s="95"/>
      <c r="O2137" s="92"/>
      <c r="S2137" s="91" t="n">
        <v>0.2</v>
      </c>
      <c r="T2137" s="79" t="n">
        <f aca="false">B2137*$AI$23/$AI$2126</f>
        <v>469243.211678832</v>
      </c>
      <c r="U2137" s="79" t="n">
        <f aca="false">C2137*$AI$23/$AI$2126</f>
        <v>502760.583941606</v>
      </c>
      <c r="W2137" s="1"/>
      <c r="Z2137" s="80"/>
      <c r="AA2137" s="91"/>
      <c r="AB2137" s="79"/>
      <c r="AD2137" s="98"/>
      <c r="AE2137" s="91"/>
      <c r="AF2137" s="79"/>
      <c r="AH2137" s="1" t="str">
        <f aca="false">IF(AC2135="But Not Over",Y2132,"")</f>
        <v/>
      </c>
      <c r="AI2137" s="81" t="str">
        <f aca="false">IF(AC2135="But Not Over",VLOOKUP(AH2137,'CPI Data'!$A$19:$N$117,14),"")</f>
        <v/>
      </c>
    </row>
    <row r="2138" customFormat="false" ht="12" hidden="false" customHeight="false" outlineLevel="0" collapsed="false">
      <c r="A2138" s="91" t="n">
        <v>0.21</v>
      </c>
      <c r="B2138" s="95" t="n">
        <v>30000</v>
      </c>
      <c r="C2138" s="92" t="n">
        <v>32000</v>
      </c>
      <c r="D2138" s="92"/>
      <c r="H2138" s="102"/>
      <c r="I2138" s="91"/>
      <c r="J2138" s="92"/>
      <c r="K2138" s="92"/>
      <c r="L2138" s="103"/>
      <c r="M2138" s="91"/>
      <c r="N2138" s="92"/>
      <c r="O2138" s="92"/>
      <c r="S2138" s="91" t="n">
        <v>0.21</v>
      </c>
      <c r="T2138" s="79" t="n">
        <f aca="false">B2138*$AI$23/$AI$2126</f>
        <v>502760.583941606</v>
      </c>
      <c r="U2138" s="79" t="n">
        <f aca="false">C2138*$AI$23/$AI$2126</f>
        <v>536277.95620438</v>
      </c>
      <c r="W2138" s="1"/>
      <c r="Z2138" s="80"/>
      <c r="AA2138" s="91"/>
      <c r="AD2138" s="98"/>
      <c r="AE2138" s="91"/>
      <c r="AH2138" s="1" t="str">
        <f aca="false">IF(AC2136="But Not Over",Y2133,"")</f>
        <v/>
      </c>
      <c r="AI2138" s="81" t="str">
        <f aca="false">IF(AC2136="But Not Over",VLOOKUP(AH2138,'CPI Data'!$A$19:$N$117,14),"")</f>
        <v/>
      </c>
    </row>
    <row r="2139" customFormat="false" ht="12" hidden="false" customHeight="false" outlineLevel="0" collapsed="false">
      <c r="A2139" s="91" t="n">
        <v>0.23</v>
      </c>
      <c r="B2139" s="92" t="n">
        <v>32000</v>
      </c>
      <c r="C2139" s="92" t="n">
        <v>36000</v>
      </c>
      <c r="D2139" s="92"/>
      <c r="H2139" s="102"/>
      <c r="I2139" s="91"/>
      <c r="J2139" s="92"/>
      <c r="K2139" s="92"/>
      <c r="L2139" s="103"/>
      <c r="M2139" s="91"/>
      <c r="N2139" s="92"/>
      <c r="O2139" s="92"/>
      <c r="S2139" s="91" t="n">
        <v>0.23</v>
      </c>
      <c r="T2139" s="79" t="n">
        <f aca="false">B2139*$AI$23/$AI$2126</f>
        <v>536277.95620438</v>
      </c>
      <c r="U2139" s="79" t="n">
        <f aca="false">C2139*$AI$23/$AI$2126</f>
        <v>603312.700729927</v>
      </c>
      <c r="W2139" s="1"/>
      <c r="Z2139" s="80"/>
      <c r="AA2139" s="91"/>
      <c r="AD2139" s="98"/>
      <c r="AE2139" s="91"/>
      <c r="AH2139" s="1" t="str">
        <f aca="false">IF(AC2137="But Not Over",Y2134,"")</f>
        <v/>
      </c>
      <c r="AI2139" s="81" t="str">
        <f aca="false">IF(AC2137="But Not Over",VLOOKUP(AH2139,'CPI Data'!$A$19:$N$117,14),"")</f>
        <v/>
      </c>
    </row>
    <row r="2140" customFormat="false" ht="12" hidden="false" customHeight="false" outlineLevel="0" collapsed="false">
      <c r="A2140" s="91" t="n">
        <v>0.24</v>
      </c>
      <c r="B2140" s="92" t="n">
        <v>36000</v>
      </c>
      <c r="C2140" s="92" t="n">
        <v>38000</v>
      </c>
      <c r="D2140" s="95"/>
      <c r="H2140" s="64"/>
      <c r="I2140" s="91"/>
      <c r="J2140" s="92"/>
      <c r="K2140" s="92"/>
      <c r="L2140" s="104"/>
      <c r="M2140" s="91"/>
      <c r="N2140" s="92"/>
      <c r="O2140" s="92"/>
      <c r="S2140" s="91" t="n">
        <v>0.24</v>
      </c>
      <c r="T2140" s="79" t="n">
        <f aca="false">B2140*$AI$23/$AI$2126</f>
        <v>603312.700729927</v>
      </c>
      <c r="U2140" s="79" t="n">
        <f aca="false">C2140*$AI$23/$AI$2126</f>
        <v>636830.072992701</v>
      </c>
      <c r="V2140" s="84"/>
      <c r="W2140" s="1"/>
      <c r="Z2140" s="80"/>
      <c r="AA2140" s="91"/>
      <c r="AD2140" s="105"/>
      <c r="AE2140" s="91"/>
      <c r="AH2140" s="1" t="str">
        <f aca="false">IF(AC2138="But Not Over",Y2135,"")</f>
        <v/>
      </c>
      <c r="AI2140" s="81" t="str">
        <f aca="false">IF(AC2138="But Not Over",VLOOKUP(AH2140,'CPI Data'!$A$19:$N$117,14),"")</f>
        <v/>
      </c>
    </row>
    <row r="2141" customFormat="false" ht="12" hidden="false" customHeight="false" outlineLevel="0" collapsed="false">
      <c r="A2141" s="91" t="n">
        <v>0.25</v>
      </c>
      <c r="B2141" s="92" t="n">
        <v>38000</v>
      </c>
      <c r="C2141" s="92" t="n">
        <v>40000</v>
      </c>
      <c r="H2141" s="64"/>
      <c r="I2141" s="91"/>
      <c r="J2141" s="92"/>
      <c r="K2141" s="92"/>
      <c r="L2141" s="97"/>
      <c r="M2141" s="91"/>
      <c r="N2141" s="92"/>
      <c r="O2141" s="92"/>
      <c r="S2141" s="91" t="n">
        <v>0.25</v>
      </c>
      <c r="T2141" s="79" t="n">
        <f aca="false">B2141*$AI$23/$AI$2126</f>
        <v>636830.072992701</v>
      </c>
      <c r="U2141" s="79" t="n">
        <f aca="false">C2141*$AI$23/$AI$2126</f>
        <v>670347.445255475</v>
      </c>
      <c r="W2141" s="1"/>
      <c r="Z2141" s="80"/>
      <c r="AA2141" s="91"/>
      <c r="AD2141" s="98"/>
      <c r="AE2141" s="91"/>
      <c r="AH2141" s="1" t="str">
        <f aca="false">IF(AC2139="But Not Over",Y2136,"")</f>
        <v/>
      </c>
      <c r="AI2141" s="81" t="str">
        <f aca="false">IF(AC2139="But Not Over",VLOOKUP(AH2141,'CPI Data'!$A$19:$N$117,14),"")</f>
        <v/>
      </c>
    </row>
    <row r="2142" customFormat="false" ht="12" hidden="false" customHeight="false" outlineLevel="0" collapsed="false">
      <c r="A2142" s="91" t="n">
        <v>0.26</v>
      </c>
      <c r="B2142" s="92" t="n">
        <v>40000</v>
      </c>
      <c r="C2142" s="92" t="n">
        <v>42000</v>
      </c>
      <c r="H2142" s="64"/>
      <c r="I2142" s="91"/>
      <c r="J2142" s="92"/>
      <c r="K2142" s="92"/>
      <c r="L2142" s="97"/>
      <c r="M2142" s="91"/>
      <c r="N2142" s="92"/>
      <c r="O2142" s="92"/>
      <c r="S2142" s="91" t="n">
        <v>0.26</v>
      </c>
      <c r="T2142" s="79" t="n">
        <f aca="false">B2142*$AI$23/$AI$2126</f>
        <v>670347.445255475</v>
      </c>
      <c r="U2142" s="79" t="n">
        <f aca="false">C2142*$AI$23/$AI$2126</f>
        <v>703864.817518248</v>
      </c>
      <c r="W2142" s="1"/>
      <c r="Z2142" s="80"/>
      <c r="AA2142" s="91"/>
      <c r="AD2142" s="98"/>
      <c r="AE2142" s="91"/>
      <c r="AH2142" s="1" t="str">
        <f aca="false">IF(AC2140="But Not Over",Y2137,"")</f>
        <v/>
      </c>
      <c r="AI2142" s="81" t="str">
        <f aca="false">IF(AC2140="But Not Over",VLOOKUP(AH2142,'CPI Data'!$A$19:$N$117,14),"")</f>
        <v/>
      </c>
    </row>
    <row r="2143" customFormat="false" ht="12" hidden="false" customHeight="false" outlineLevel="0" collapsed="false">
      <c r="A2143" s="91" t="n">
        <v>0.27</v>
      </c>
      <c r="B2143" s="92" t="n">
        <v>42000</v>
      </c>
      <c r="C2143" s="92" t="n">
        <v>44000</v>
      </c>
      <c r="H2143" s="64"/>
      <c r="I2143" s="91"/>
      <c r="J2143" s="92"/>
      <c r="K2143" s="92"/>
      <c r="L2143" s="97"/>
      <c r="M2143" s="91"/>
      <c r="N2143" s="92"/>
      <c r="O2143" s="92"/>
      <c r="S2143" s="91" t="n">
        <v>0.27</v>
      </c>
      <c r="T2143" s="79" t="n">
        <f aca="false">B2143*$AI$23/$AI$2126</f>
        <v>703864.817518248</v>
      </c>
      <c r="U2143" s="79" t="n">
        <f aca="false">C2143*$AI$23/$AI$2126</f>
        <v>737382.189781022</v>
      </c>
      <c r="W2143" s="1"/>
      <c r="Z2143" s="80"/>
      <c r="AA2143" s="91"/>
      <c r="AD2143" s="98"/>
      <c r="AE2143" s="91"/>
      <c r="AH2143" s="1" t="str">
        <f aca="false">IF(AC2141="But Not Over",Y2138,"")</f>
        <v/>
      </c>
      <c r="AI2143" s="81" t="str">
        <f aca="false">IF(AC2141="But Not Over",VLOOKUP(AH2143,'CPI Data'!$A$19:$N$117,14),"")</f>
        <v/>
      </c>
    </row>
    <row r="2144" customFormat="false" ht="12" hidden="false" customHeight="false" outlineLevel="0" collapsed="false">
      <c r="A2144" s="91" t="n">
        <v>0.28</v>
      </c>
      <c r="B2144" s="92" t="n">
        <v>44000</v>
      </c>
      <c r="C2144" s="92" t="n">
        <v>46000</v>
      </c>
      <c r="H2144" s="64"/>
      <c r="I2144" s="91"/>
      <c r="J2144" s="92"/>
      <c r="K2144" s="92"/>
      <c r="L2144" s="97"/>
      <c r="M2144" s="91"/>
      <c r="N2144" s="92"/>
      <c r="O2144" s="92"/>
      <c r="S2144" s="91" t="n">
        <v>0.28</v>
      </c>
      <c r="T2144" s="79" t="n">
        <f aca="false">B2144*$AI$23/$AI$2126</f>
        <v>737382.189781022</v>
      </c>
      <c r="U2144" s="79" t="n">
        <f aca="false">C2144*$AI$23/$AI$2126</f>
        <v>770899.562043796</v>
      </c>
      <c r="W2144" s="1"/>
      <c r="Z2144" s="80"/>
      <c r="AA2144" s="91"/>
      <c r="AD2144" s="98"/>
      <c r="AE2144" s="91"/>
      <c r="AH2144" s="1" t="str">
        <f aca="false">IF(AC2142="But Not Over",Y2139,"")</f>
        <v/>
      </c>
      <c r="AI2144" s="81" t="str">
        <f aca="false">IF(AC2142="But Not Over",VLOOKUP(AH2144,'CPI Data'!$A$19:$N$117,14),"")</f>
        <v/>
      </c>
    </row>
    <row r="2145" customFormat="false" ht="12" hidden="false" customHeight="false" outlineLevel="0" collapsed="false">
      <c r="A2145" s="91" t="n">
        <v>0.29</v>
      </c>
      <c r="B2145" s="92" t="n">
        <v>46000</v>
      </c>
      <c r="C2145" s="92" t="n">
        <v>48000</v>
      </c>
      <c r="H2145" s="64"/>
      <c r="I2145" s="91"/>
      <c r="J2145" s="92"/>
      <c r="K2145" s="92"/>
      <c r="L2145" s="97"/>
      <c r="M2145" s="91"/>
      <c r="N2145" s="92"/>
      <c r="O2145" s="92"/>
      <c r="S2145" s="91" t="n">
        <v>0.29</v>
      </c>
      <c r="T2145" s="79" t="n">
        <f aca="false">B2145*$AI$23/$AI$2126</f>
        <v>770899.562043796</v>
      </c>
      <c r="U2145" s="79" t="n">
        <f aca="false">C2145*$AI$23/$AI$2126</f>
        <v>804416.934306569</v>
      </c>
      <c r="W2145" s="1"/>
      <c r="Z2145" s="80"/>
      <c r="AA2145" s="91"/>
      <c r="AD2145" s="98"/>
      <c r="AE2145" s="91"/>
      <c r="AH2145" s="1" t="str">
        <f aca="false">IF(AC2143="But Not Over",Y2140,"")</f>
        <v/>
      </c>
      <c r="AI2145" s="81" t="str">
        <f aca="false">IF(AC2143="But Not Over",VLOOKUP(AH2145,'CPI Data'!$A$19:$N$117,14),"")</f>
        <v/>
      </c>
    </row>
    <row r="2146" customFormat="false" ht="12" hidden="false" customHeight="false" outlineLevel="0" collapsed="false">
      <c r="A2146" s="91" t="n">
        <v>0.3</v>
      </c>
      <c r="B2146" s="92" t="n">
        <v>48000</v>
      </c>
      <c r="C2146" s="92" t="n">
        <v>50000</v>
      </c>
      <c r="H2146" s="64"/>
      <c r="I2146" s="91"/>
      <c r="J2146" s="92"/>
      <c r="K2146" s="92"/>
      <c r="L2146" s="97"/>
      <c r="M2146" s="91"/>
      <c r="N2146" s="92"/>
      <c r="O2146" s="92"/>
      <c r="S2146" s="91" t="n">
        <v>0.3</v>
      </c>
      <c r="T2146" s="79" t="n">
        <f aca="false">B2146*$AI$23/$AI$2126</f>
        <v>804416.934306569</v>
      </c>
      <c r="U2146" s="79" t="n">
        <f aca="false">C2146*$AI$23/$AI$2126</f>
        <v>837934.306569343</v>
      </c>
      <c r="W2146" s="1"/>
      <c r="Z2146" s="80"/>
      <c r="AA2146" s="91"/>
      <c r="AD2146" s="98"/>
      <c r="AE2146" s="91"/>
      <c r="AH2146" s="1" t="str">
        <f aca="false">IF(AC2144="But Not Over",Y2141,"")</f>
        <v/>
      </c>
      <c r="AI2146" s="81" t="str">
        <f aca="false">IF(AC2144="But Not Over",VLOOKUP(AH2146,'CPI Data'!$A$19:$N$117,14),"")</f>
        <v/>
      </c>
    </row>
    <row r="2147" customFormat="false" ht="12" hidden="false" customHeight="false" outlineLevel="0" collapsed="false">
      <c r="A2147" s="91" t="n">
        <v>0.31</v>
      </c>
      <c r="B2147" s="92" t="n">
        <v>50000</v>
      </c>
      <c r="C2147" s="92" t="n">
        <v>52000</v>
      </c>
      <c r="H2147" s="64"/>
      <c r="I2147" s="91"/>
      <c r="J2147" s="92"/>
      <c r="K2147" s="92"/>
      <c r="L2147" s="97"/>
      <c r="M2147" s="91"/>
      <c r="N2147" s="92"/>
      <c r="O2147" s="92"/>
      <c r="S2147" s="91" t="n">
        <v>0.31</v>
      </c>
      <c r="T2147" s="79" t="n">
        <f aca="false">B2147*$AI$23/$AI$2126</f>
        <v>837934.306569343</v>
      </c>
      <c r="U2147" s="79" t="n">
        <f aca="false">C2147*$AI$23/$AI$2126</f>
        <v>871451.678832117</v>
      </c>
      <c r="W2147" s="1"/>
      <c r="Z2147" s="80"/>
      <c r="AA2147" s="91"/>
      <c r="AD2147" s="98"/>
      <c r="AE2147" s="91"/>
      <c r="AH2147" s="1" t="str">
        <f aca="false">IF(AC2145="But Not Over",Y2142,"")</f>
        <v/>
      </c>
      <c r="AI2147" s="81" t="str">
        <f aca="false">IF(AC2145="But Not Over",VLOOKUP(AH2147,'CPI Data'!$A$19:$N$117,14),"")</f>
        <v/>
      </c>
    </row>
    <row r="2148" customFormat="false" ht="12" hidden="false" customHeight="false" outlineLevel="0" collapsed="false">
      <c r="A2148" s="91" t="n">
        <v>0.32</v>
      </c>
      <c r="B2148" s="92" t="n">
        <v>52000</v>
      </c>
      <c r="C2148" s="92" t="n">
        <v>54000</v>
      </c>
      <c r="H2148" s="64"/>
      <c r="I2148" s="91"/>
      <c r="J2148" s="92"/>
      <c r="K2148" s="92"/>
      <c r="L2148" s="97"/>
      <c r="M2148" s="91"/>
      <c r="N2148" s="92"/>
      <c r="O2148" s="92"/>
      <c r="S2148" s="91" t="n">
        <v>0.32</v>
      </c>
      <c r="T2148" s="79" t="n">
        <f aca="false">B2148*$AI$23/$AI$2126</f>
        <v>871451.678832117</v>
      </c>
      <c r="U2148" s="79" t="n">
        <f aca="false">C2148*$AI$23/$AI$2126</f>
        <v>904969.051094891</v>
      </c>
      <c r="W2148" s="1"/>
      <c r="Z2148" s="80"/>
      <c r="AA2148" s="91"/>
      <c r="AD2148" s="98"/>
      <c r="AE2148" s="91"/>
      <c r="AH2148" s="1" t="str">
        <f aca="false">IF(AC2146="But Not Over",Y2143,"")</f>
        <v/>
      </c>
      <c r="AI2148" s="81" t="str">
        <f aca="false">IF(AC2146="But Not Over",VLOOKUP(AH2148,'CPI Data'!$A$19:$N$117,14),"")</f>
        <v/>
      </c>
    </row>
    <row r="2149" customFormat="false" ht="12" hidden="false" customHeight="false" outlineLevel="0" collapsed="false">
      <c r="A2149" s="91" t="n">
        <v>0.33</v>
      </c>
      <c r="B2149" s="92" t="n">
        <v>54000</v>
      </c>
      <c r="C2149" s="92" t="n">
        <v>56000</v>
      </c>
      <c r="H2149" s="64"/>
      <c r="I2149" s="64"/>
      <c r="L2149" s="97"/>
      <c r="M2149" s="64"/>
      <c r="S2149" s="91" t="n">
        <v>0.33</v>
      </c>
      <c r="T2149" s="79" t="n">
        <f aca="false">B2149*$AI$23/$AI$2126</f>
        <v>904969.051094891</v>
      </c>
      <c r="U2149" s="79" t="n">
        <f aca="false">C2149*$AI$23/$AI$2126</f>
        <v>938486.423357664</v>
      </c>
      <c r="W2149" s="1"/>
      <c r="Z2149" s="80"/>
      <c r="AA2149" s="64"/>
      <c r="AD2149" s="98"/>
      <c r="AE2149" s="64"/>
      <c r="AH2149" s="1" t="str">
        <f aca="false">IF(AC2147="But Not Over",Y2144,"")</f>
        <v/>
      </c>
      <c r="AI2149" s="81" t="str">
        <f aca="false">IF(AC2147="But Not Over",VLOOKUP(AH2149,'CPI Data'!$A$19:$N$117,14),"")</f>
        <v/>
      </c>
    </row>
    <row r="2150" customFormat="false" ht="12" hidden="false" customHeight="false" outlineLevel="0" collapsed="false">
      <c r="A2150" s="91" t="n">
        <v>0.34</v>
      </c>
      <c r="B2150" s="92" t="n">
        <v>56000</v>
      </c>
      <c r="C2150" s="92" t="n">
        <v>58000</v>
      </c>
      <c r="H2150" s="64"/>
      <c r="I2150" s="64"/>
      <c r="L2150" s="97"/>
      <c r="M2150" s="64"/>
      <c r="S2150" s="91" t="n">
        <v>0.34</v>
      </c>
      <c r="T2150" s="79" t="n">
        <f aca="false">B2150*$AI$23/$AI$2126</f>
        <v>938486.423357664</v>
      </c>
      <c r="U2150" s="79" t="n">
        <f aca="false">C2150*$AI$23/$AI$2126</f>
        <v>972003.795620438</v>
      </c>
      <c r="W2150" s="1"/>
      <c r="Z2150" s="80"/>
      <c r="AA2150" s="64"/>
      <c r="AD2150" s="98"/>
      <c r="AE2150" s="64"/>
      <c r="AH2150" s="1" t="str">
        <f aca="false">IF(AC2148="But Not Over",Y2145,"")</f>
        <v/>
      </c>
      <c r="AI2150" s="81" t="str">
        <f aca="false">IF(AC2148="But Not Over",VLOOKUP(AH2150,'CPI Data'!$A$19:$N$117,14),"")</f>
        <v/>
      </c>
    </row>
    <row r="2151" customFormat="false" ht="12" hidden="false" customHeight="false" outlineLevel="0" collapsed="false">
      <c r="A2151" s="91" t="n">
        <v>0.35</v>
      </c>
      <c r="B2151" s="92" t="n">
        <v>58000</v>
      </c>
      <c r="C2151" s="92" t="n">
        <v>60000</v>
      </c>
      <c r="H2151" s="64"/>
      <c r="I2151" s="64"/>
      <c r="L2151" s="97"/>
      <c r="M2151" s="64"/>
      <c r="S2151" s="91" t="n">
        <v>0.35</v>
      </c>
      <c r="T2151" s="79" t="n">
        <f aca="false">B2151*$AI$23/$AI$2126</f>
        <v>972003.795620438</v>
      </c>
      <c r="U2151" s="125" t="n">
        <f aca="false">C2151*$AI$23/$AI$2126</f>
        <v>1005521.16788321</v>
      </c>
      <c r="W2151" s="1"/>
      <c r="Z2151" s="80"/>
      <c r="AA2151" s="64"/>
      <c r="AD2151" s="98"/>
      <c r="AE2151" s="64"/>
      <c r="AH2151" s="1" t="str">
        <f aca="false">IF(AC2149="But Not Over",Y2146,"")</f>
        <v/>
      </c>
      <c r="AI2151" s="81" t="str">
        <f aca="false">IF(AC2149="But Not Over",VLOOKUP(AH2151,'CPI Data'!$A$19:$N$117,14),"")</f>
        <v/>
      </c>
    </row>
    <row r="2152" customFormat="false" ht="12" hidden="false" customHeight="false" outlineLevel="0" collapsed="false">
      <c r="A2152" s="91" t="n">
        <v>0.36</v>
      </c>
      <c r="B2152" s="92" t="n">
        <v>60000</v>
      </c>
      <c r="C2152" s="92" t="n">
        <v>62000</v>
      </c>
      <c r="H2152" s="64"/>
      <c r="I2152" s="64"/>
      <c r="L2152" s="97"/>
      <c r="M2152" s="64"/>
      <c r="S2152" s="91" t="n">
        <v>0.36</v>
      </c>
      <c r="T2152" s="79" t="n">
        <f aca="false">B2152*$AI$23/$AI$2126</f>
        <v>1005521.16788321</v>
      </c>
      <c r="U2152" s="125" t="n">
        <f aca="false">C2152*$AI$23/$AI$2126</f>
        <v>1039038.54014599</v>
      </c>
      <c r="W2152" s="1"/>
      <c r="Z2152" s="80"/>
      <c r="AA2152" s="64"/>
      <c r="AD2152" s="98"/>
      <c r="AE2152" s="64"/>
      <c r="AH2152" s="1" t="str">
        <f aca="false">IF(AC2150="But Not Over",Y2147,"")</f>
        <v/>
      </c>
      <c r="AI2152" s="81" t="str">
        <f aca="false">IF(AC2150="But Not Over",VLOOKUP(AH2152,'CPI Data'!$A$19:$N$117,14),"")</f>
        <v/>
      </c>
    </row>
    <row r="2153" customFormat="false" ht="12" hidden="false" customHeight="false" outlineLevel="0" collapsed="false">
      <c r="A2153" s="91" t="n">
        <v>0.37</v>
      </c>
      <c r="B2153" s="92" t="n">
        <v>62000</v>
      </c>
      <c r="C2153" s="92" t="n">
        <v>64000</v>
      </c>
      <c r="H2153" s="64"/>
      <c r="I2153" s="64"/>
      <c r="L2153" s="97"/>
      <c r="M2153" s="64"/>
      <c r="S2153" s="91" t="n">
        <v>0.37</v>
      </c>
      <c r="T2153" s="79" t="n">
        <f aca="false">B2153*$AI$23/$AI$2126</f>
        <v>1039038.54014599</v>
      </c>
      <c r="U2153" s="125" t="n">
        <f aca="false">C2153*$AI$23/$AI$2126</f>
        <v>1072555.91240876</v>
      </c>
      <c r="W2153" s="1"/>
      <c r="Z2153" s="80"/>
      <c r="AA2153" s="64"/>
      <c r="AD2153" s="98"/>
      <c r="AE2153" s="64"/>
      <c r="AH2153" s="1" t="str">
        <f aca="false">IF(AC2151="But Not Over",Y2148,"")</f>
        <v/>
      </c>
      <c r="AI2153" s="81" t="str">
        <f aca="false">IF(AC2151="But Not Over",VLOOKUP(AH2153,'CPI Data'!$A$19:$N$117,14),"")</f>
        <v/>
      </c>
    </row>
    <row r="2154" customFormat="false" ht="12" hidden="false" customHeight="false" outlineLevel="0" collapsed="false">
      <c r="A2154" s="91" t="n">
        <v>0.38</v>
      </c>
      <c r="B2154" s="92" t="n">
        <v>64000</v>
      </c>
      <c r="C2154" s="92" t="n">
        <v>66000</v>
      </c>
      <c r="H2154" s="64"/>
      <c r="I2154" s="64"/>
      <c r="L2154" s="97"/>
      <c r="M2154" s="64"/>
      <c r="S2154" s="91" t="n">
        <v>0.38</v>
      </c>
      <c r="T2154" s="79" t="n">
        <f aca="false">B2154*$AI$23/$AI$2126</f>
        <v>1072555.91240876</v>
      </c>
      <c r="U2154" s="125" t="n">
        <f aca="false">C2154*$AI$23/$AI$2126</f>
        <v>1106073.28467153</v>
      </c>
      <c r="W2154" s="1"/>
      <c r="Z2154" s="80"/>
      <c r="AA2154" s="64"/>
      <c r="AD2154" s="98"/>
      <c r="AE2154" s="64"/>
      <c r="AH2154" s="1" t="str">
        <f aca="false">IF(AC2152="But Not Over",Y2149,"")</f>
        <v/>
      </c>
      <c r="AI2154" s="81" t="str">
        <f aca="false">IF(AC2152="But Not Over",VLOOKUP(AH2154,'CPI Data'!$A$19:$N$117,14),"")</f>
        <v/>
      </c>
    </row>
    <row r="2155" customFormat="false" ht="12" hidden="false" customHeight="false" outlineLevel="0" collapsed="false">
      <c r="A2155" s="91" t="n">
        <v>0.39</v>
      </c>
      <c r="B2155" s="92" t="n">
        <v>66000</v>
      </c>
      <c r="C2155" s="92" t="n">
        <v>68000</v>
      </c>
      <c r="H2155" s="64"/>
      <c r="I2155" s="64"/>
      <c r="L2155" s="97"/>
      <c r="M2155" s="64"/>
      <c r="S2155" s="91" t="n">
        <v>0.39</v>
      </c>
      <c r="T2155" s="79" t="n">
        <f aca="false">B2155*$AI$23/$AI$2126</f>
        <v>1106073.28467153</v>
      </c>
      <c r="U2155" s="125" t="n">
        <f aca="false">C2155*$AI$23/$AI$2126</f>
        <v>1139590.65693431</v>
      </c>
      <c r="W2155" s="1"/>
      <c r="Z2155" s="80"/>
      <c r="AA2155" s="64"/>
      <c r="AD2155" s="98"/>
      <c r="AE2155" s="64"/>
      <c r="AH2155" s="1" t="str">
        <f aca="false">IF(AC2153="But Not Over",Y2150,"")</f>
        <v/>
      </c>
      <c r="AI2155" s="81" t="str">
        <f aca="false">IF(AC2153="But Not Over",VLOOKUP(AH2155,'CPI Data'!$A$19:$N$117,14),"")</f>
        <v/>
      </c>
    </row>
    <row r="2156" customFormat="false" ht="12" hidden="false" customHeight="false" outlineLevel="0" collapsed="false">
      <c r="A2156" s="91" t="n">
        <v>0.4</v>
      </c>
      <c r="B2156" s="92" t="n">
        <v>68000</v>
      </c>
      <c r="C2156" s="92" t="n">
        <v>70000</v>
      </c>
      <c r="H2156" s="64"/>
      <c r="I2156" s="64"/>
      <c r="L2156" s="97"/>
      <c r="M2156" s="64"/>
      <c r="S2156" s="91" t="n">
        <v>0.4</v>
      </c>
      <c r="T2156" s="79" t="n">
        <f aca="false">B2156*$AI$23/$AI$2126</f>
        <v>1139590.65693431</v>
      </c>
      <c r="U2156" s="125" t="n">
        <f aca="false">C2156*$AI$23/$AI$2126</f>
        <v>1173108.02919708</v>
      </c>
      <c r="W2156" s="1"/>
      <c r="Z2156" s="80"/>
      <c r="AA2156" s="64"/>
      <c r="AD2156" s="98"/>
      <c r="AE2156" s="64"/>
      <c r="AH2156" s="1" t="str">
        <f aca="false">IF(AC2154="But Not Over",Y2151,"")</f>
        <v/>
      </c>
      <c r="AI2156" s="81" t="str">
        <f aca="false">IF(AC2154="But Not Over",VLOOKUP(AH2156,'CPI Data'!$A$19:$N$117,14),"")</f>
        <v/>
      </c>
    </row>
    <row r="2157" customFormat="false" ht="12" hidden="false" customHeight="false" outlineLevel="0" collapsed="false">
      <c r="A2157" s="91" t="n">
        <v>0.41</v>
      </c>
      <c r="B2157" s="92" t="n">
        <v>70000</v>
      </c>
      <c r="C2157" s="92" t="n">
        <v>72000</v>
      </c>
      <c r="H2157" s="64"/>
      <c r="I2157" s="64"/>
      <c r="L2157" s="97"/>
      <c r="M2157" s="64"/>
      <c r="S2157" s="91" t="n">
        <v>0.41</v>
      </c>
      <c r="T2157" s="79" t="n">
        <f aca="false">B2157*$AI$23/$AI$2126</f>
        <v>1173108.02919708</v>
      </c>
      <c r="U2157" s="125" t="n">
        <f aca="false">C2157*$AI$23/$AI$2126</f>
        <v>1206625.40145985</v>
      </c>
      <c r="W2157" s="1"/>
      <c r="Z2157" s="80"/>
      <c r="AA2157" s="64"/>
      <c r="AD2157" s="98"/>
      <c r="AE2157" s="64"/>
      <c r="AH2157" s="1" t="str">
        <f aca="false">IF(AC2155="But Not Over",Y2152,"")</f>
        <v/>
      </c>
      <c r="AI2157" s="81" t="str">
        <f aca="false">IF(AC2155="But Not Over",VLOOKUP(AH2157,'CPI Data'!$A$19:$N$117,14),"")</f>
        <v/>
      </c>
    </row>
    <row r="2158" customFormat="false" ht="12" hidden="false" customHeight="false" outlineLevel="0" collapsed="false">
      <c r="A2158" s="91" t="n">
        <v>0.42</v>
      </c>
      <c r="B2158" s="92" t="n">
        <v>72000</v>
      </c>
      <c r="C2158" s="92" t="n">
        <v>74000</v>
      </c>
      <c r="H2158" s="64"/>
      <c r="I2158" s="64"/>
      <c r="L2158" s="97"/>
      <c r="M2158" s="64"/>
      <c r="S2158" s="91" t="n">
        <v>0.42</v>
      </c>
      <c r="T2158" s="79" t="n">
        <f aca="false">B2158*$AI$23/$AI$2126</f>
        <v>1206625.40145985</v>
      </c>
      <c r="U2158" s="125" t="n">
        <f aca="false">C2158*$AI$23/$AI$2126</f>
        <v>1240142.77372263</v>
      </c>
      <c r="W2158" s="1"/>
      <c r="Z2158" s="80"/>
      <c r="AA2158" s="64"/>
      <c r="AD2158" s="98"/>
      <c r="AE2158" s="64"/>
      <c r="AH2158" s="1" t="str">
        <f aca="false">IF(AC2156="But Not Over",Y2153,"")</f>
        <v/>
      </c>
      <c r="AI2158" s="81" t="str">
        <f aca="false">IF(AC2156="But Not Over",VLOOKUP(AH2158,'CPI Data'!$A$19:$N$117,14),"")</f>
        <v/>
      </c>
    </row>
    <row r="2159" customFormat="false" ht="12" hidden="false" customHeight="false" outlineLevel="0" collapsed="false">
      <c r="A2159" s="91" t="n">
        <v>0.43</v>
      </c>
      <c r="B2159" s="92" t="n">
        <v>74000</v>
      </c>
      <c r="C2159" s="92" t="n">
        <v>76000</v>
      </c>
      <c r="H2159" s="64"/>
      <c r="I2159" s="64"/>
      <c r="L2159" s="97"/>
      <c r="M2159" s="64"/>
      <c r="S2159" s="91" t="n">
        <v>0.43</v>
      </c>
      <c r="T2159" s="79" t="n">
        <f aca="false">B2159*$AI$23/$AI$2126</f>
        <v>1240142.77372263</v>
      </c>
      <c r="U2159" s="125" t="n">
        <f aca="false">C2159*$AI$23/$AI$2126</f>
        <v>1273660.1459854</v>
      </c>
      <c r="W2159" s="1"/>
      <c r="Z2159" s="80"/>
      <c r="AA2159" s="64"/>
      <c r="AD2159" s="98"/>
      <c r="AE2159" s="64"/>
      <c r="AH2159" s="1" t="str">
        <f aca="false">IF(AC2157="But Not Over",Y2154,"")</f>
        <v/>
      </c>
      <c r="AI2159" s="81" t="str">
        <f aca="false">IF(AC2157="But Not Over",VLOOKUP(AH2159,'CPI Data'!$A$19:$N$117,14),"")</f>
        <v/>
      </c>
    </row>
    <row r="2160" customFormat="false" ht="12" hidden="false" customHeight="false" outlineLevel="0" collapsed="false">
      <c r="A2160" s="91" t="n">
        <v>0.44</v>
      </c>
      <c r="B2160" s="92" t="n">
        <v>76000</v>
      </c>
      <c r="C2160" s="92" t="n">
        <v>78000</v>
      </c>
      <c r="H2160" s="64"/>
      <c r="I2160" s="64"/>
      <c r="L2160" s="97"/>
      <c r="M2160" s="64"/>
      <c r="S2160" s="91" t="n">
        <v>0.44</v>
      </c>
      <c r="T2160" s="79" t="n">
        <f aca="false">B2160*$AI$23/$AI$2126</f>
        <v>1273660.1459854</v>
      </c>
      <c r="U2160" s="125" t="n">
        <f aca="false">C2160*$AI$23/$AI$2126</f>
        <v>1307177.51824818</v>
      </c>
      <c r="W2160" s="1"/>
      <c r="Z2160" s="80"/>
      <c r="AA2160" s="64"/>
      <c r="AD2160" s="98"/>
      <c r="AE2160" s="64"/>
      <c r="AH2160" s="1" t="str">
        <f aca="false">IF(AC2158="But Not Over",Y2155,"")</f>
        <v/>
      </c>
      <c r="AI2160" s="81" t="str">
        <f aca="false">IF(AC2158="But Not Over",VLOOKUP(AH2160,'CPI Data'!$A$19:$N$117,14),"")</f>
        <v/>
      </c>
    </row>
    <row r="2161" customFormat="false" ht="12" hidden="false" customHeight="false" outlineLevel="0" collapsed="false">
      <c r="A2161" s="91" t="n">
        <v>0.45</v>
      </c>
      <c r="B2161" s="92" t="n">
        <v>78000</v>
      </c>
      <c r="C2161" s="92" t="n">
        <v>80000</v>
      </c>
      <c r="H2161" s="64"/>
      <c r="I2161" s="64"/>
      <c r="L2161" s="97"/>
      <c r="M2161" s="64"/>
      <c r="S2161" s="91" t="n">
        <v>0.45</v>
      </c>
      <c r="T2161" s="79" t="n">
        <f aca="false">B2161*$AI$23/$AI$2126</f>
        <v>1307177.51824818</v>
      </c>
      <c r="U2161" s="125" t="n">
        <f aca="false">C2161*$AI$23/$AI$2126</f>
        <v>1340694.89051095</v>
      </c>
      <c r="W2161" s="1"/>
      <c r="Z2161" s="80"/>
      <c r="AA2161" s="64"/>
      <c r="AD2161" s="98"/>
      <c r="AE2161" s="64"/>
      <c r="AH2161" s="1" t="str">
        <f aca="false">IF(AC2159="But Not Over",Y2156,"")</f>
        <v/>
      </c>
      <c r="AI2161" s="81" t="str">
        <f aca="false">IF(AC2159="But Not Over",VLOOKUP(AH2161,'CPI Data'!$A$19:$N$117,14),"")</f>
        <v/>
      </c>
    </row>
    <row r="2162" customFormat="false" ht="12" hidden="false" customHeight="false" outlineLevel="0" collapsed="false">
      <c r="A2162" s="91" t="n">
        <v>0.46</v>
      </c>
      <c r="B2162" s="92" t="n">
        <v>80000</v>
      </c>
      <c r="C2162" s="92" t="n">
        <v>82000</v>
      </c>
      <c r="H2162" s="64"/>
      <c r="I2162" s="64"/>
      <c r="L2162" s="97"/>
      <c r="M2162" s="64"/>
      <c r="S2162" s="91" t="n">
        <v>0.46</v>
      </c>
      <c r="T2162" s="79" t="n">
        <f aca="false">B2162*$AI$23/$AI$2126</f>
        <v>1340694.89051095</v>
      </c>
      <c r="U2162" s="125" t="n">
        <f aca="false">C2162*$AI$23/$AI$2126</f>
        <v>1374212.26277372</v>
      </c>
      <c r="W2162" s="1"/>
      <c r="Z2162" s="80"/>
      <c r="AA2162" s="64"/>
      <c r="AD2162" s="98"/>
      <c r="AE2162" s="64"/>
      <c r="AH2162" s="1" t="str">
        <f aca="false">IF(AC2160="But Not Over",Y2157,"")</f>
        <v/>
      </c>
      <c r="AI2162" s="81" t="str">
        <f aca="false">IF(AC2160="But Not Over",VLOOKUP(AH2162,'CPI Data'!$A$19:$N$117,14),"")</f>
        <v/>
      </c>
    </row>
    <row r="2163" customFormat="false" ht="12" hidden="false" customHeight="false" outlineLevel="0" collapsed="false">
      <c r="A2163" s="91" t="n">
        <v>0.47</v>
      </c>
      <c r="B2163" s="92" t="n">
        <v>82000</v>
      </c>
      <c r="C2163" s="92" t="n">
        <v>84000</v>
      </c>
      <c r="H2163" s="64"/>
      <c r="I2163" s="64"/>
      <c r="L2163" s="97"/>
      <c r="M2163" s="64"/>
      <c r="S2163" s="91" t="n">
        <v>0.47</v>
      </c>
      <c r="T2163" s="79" t="n">
        <f aca="false">B2163*$AI$23/$AI$2126</f>
        <v>1374212.26277372</v>
      </c>
      <c r="U2163" s="125" t="n">
        <f aca="false">C2163*$AI$23/$AI$2126</f>
        <v>1407729.6350365</v>
      </c>
      <c r="W2163" s="1"/>
      <c r="Z2163" s="80"/>
      <c r="AA2163" s="64"/>
      <c r="AD2163" s="98"/>
      <c r="AE2163" s="64"/>
      <c r="AH2163" s="1" t="str">
        <f aca="false">IF(AC2161="But Not Over",Y2158,"")</f>
        <v/>
      </c>
      <c r="AI2163" s="81" t="str">
        <f aca="false">IF(AC2161="But Not Over",VLOOKUP(AH2163,'CPI Data'!$A$19:$N$117,14),"")</f>
        <v/>
      </c>
    </row>
    <row r="2164" customFormat="false" ht="12" hidden="false" customHeight="false" outlineLevel="0" collapsed="false">
      <c r="A2164" s="91" t="n">
        <v>0.48</v>
      </c>
      <c r="B2164" s="92" t="n">
        <v>84000</v>
      </c>
      <c r="C2164" s="92" t="n">
        <v>86000</v>
      </c>
      <c r="H2164" s="64"/>
      <c r="I2164" s="64"/>
      <c r="L2164" s="97"/>
      <c r="M2164" s="64"/>
      <c r="S2164" s="91" t="n">
        <v>0.48</v>
      </c>
      <c r="T2164" s="79" t="n">
        <f aca="false">B2164*$AI$23/$AI$2126</f>
        <v>1407729.6350365</v>
      </c>
      <c r="U2164" s="125" t="n">
        <f aca="false">C2164*$AI$23/$AI$2126</f>
        <v>1441247.00729927</v>
      </c>
      <c r="W2164" s="1"/>
      <c r="Z2164" s="80"/>
      <c r="AA2164" s="64"/>
      <c r="AD2164" s="98"/>
      <c r="AE2164" s="64"/>
      <c r="AH2164" s="1" t="str">
        <f aca="false">IF(AC2162="But Not Over",Y2159,"")</f>
        <v/>
      </c>
      <c r="AI2164" s="81" t="str">
        <f aca="false">IF(AC2162="But Not Over",VLOOKUP(AH2164,'CPI Data'!$A$19:$N$117,14),"")</f>
        <v/>
      </c>
    </row>
    <row r="2165" customFormat="false" ht="12" hidden="false" customHeight="false" outlineLevel="0" collapsed="false">
      <c r="A2165" s="91" t="n">
        <v>0.49</v>
      </c>
      <c r="B2165" s="92" t="n">
        <v>86000</v>
      </c>
      <c r="C2165" s="92" t="n">
        <v>88000</v>
      </c>
      <c r="H2165" s="64"/>
      <c r="I2165" s="64"/>
      <c r="L2165" s="97"/>
      <c r="M2165" s="64"/>
      <c r="S2165" s="91" t="n">
        <v>0.49</v>
      </c>
      <c r="T2165" s="79" t="n">
        <f aca="false">B2165*$AI$23/$AI$2126</f>
        <v>1441247.00729927</v>
      </c>
      <c r="U2165" s="125" t="n">
        <f aca="false">C2165*$AI$23/$AI$2126</f>
        <v>1474764.37956204</v>
      </c>
      <c r="W2165" s="1"/>
      <c r="Z2165" s="80"/>
      <c r="AA2165" s="64"/>
      <c r="AD2165" s="98"/>
      <c r="AE2165" s="64"/>
      <c r="AH2165" s="1" t="str">
        <f aca="false">IF(AC2163="But Not Over",Y2160,"")</f>
        <v/>
      </c>
      <c r="AI2165" s="81" t="str">
        <f aca="false">IF(AC2163="But Not Over",VLOOKUP(AH2165,'CPI Data'!$A$19:$N$117,14),"")</f>
        <v/>
      </c>
    </row>
    <row r="2166" customFormat="false" ht="12" hidden="false" customHeight="false" outlineLevel="0" collapsed="false">
      <c r="A2166" s="91" t="n">
        <v>0.5</v>
      </c>
      <c r="B2166" s="92" t="n">
        <v>88000</v>
      </c>
      <c r="C2166" s="92" t="n">
        <v>90000</v>
      </c>
      <c r="H2166" s="64"/>
      <c r="I2166" s="64"/>
      <c r="L2166" s="97"/>
      <c r="M2166" s="64"/>
      <c r="S2166" s="91" t="n">
        <v>0.5</v>
      </c>
      <c r="T2166" s="79" t="n">
        <f aca="false">B2166*$AI$23/$AI$2126</f>
        <v>1474764.37956204</v>
      </c>
      <c r="U2166" s="125" t="n">
        <f aca="false">C2166*$AI$23/$AI$2126</f>
        <v>1508281.75182482</v>
      </c>
      <c r="W2166" s="1"/>
      <c r="Z2166" s="80"/>
      <c r="AA2166" s="64"/>
      <c r="AD2166" s="98"/>
      <c r="AE2166" s="64"/>
      <c r="AH2166" s="1" t="str">
        <f aca="false">IF(AC2164="But Not Over",Y2161,"")</f>
        <v/>
      </c>
      <c r="AI2166" s="81" t="str">
        <f aca="false">IF(AC2164="But Not Over",VLOOKUP(AH2166,'CPI Data'!$A$19:$N$117,14),"")</f>
        <v/>
      </c>
    </row>
    <row r="2167" customFormat="false" ht="12" hidden="false" customHeight="false" outlineLevel="0" collapsed="false">
      <c r="A2167" s="91" t="n">
        <v>0.51</v>
      </c>
      <c r="B2167" s="92" t="n">
        <v>90000</v>
      </c>
      <c r="C2167" s="92" t="n">
        <v>92000</v>
      </c>
      <c r="H2167" s="64"/>
      <c r="I2167" s="64"/>
      <c r="L2167" s="97"/>
      <c r="M2167" s="64"/>
      <c r="S2167" s="91" t="n">
        <v>0.51</v>
      </c>
      <c r="T2167" s="79" t="n">
        <f aca="false">B2167*$AI$23/$AI$2126</f>
        <v>1508281.75182482</v>
      </c>
      <c r="U2167" s="125" t="n">
        <f aca="false">C2167*$AI$23/$AI$2126</f>
        <v>1541799.12408759</v>
      </c>
      <c r="W2167" s="1"/>
      <c r="Z2167" s="80"/>
      <c r="AA2167" s="64"/>
      <c r="AD2167" s="98"/>
      <c r="AE2167" s="64"/>
      <c r="AH2167" s="1" t="str">
        <f aca="false">IF(AC2165="But Not Over",Y2162,"")</f>
        <v/>
      </c>
      <c r="AI2167" s="81" t="str">
        <f aca="false">IF(AC2165="But Not Over",VLOOKUP(AH2167,'CPI Data'!$A$19:$N$117,14),"")</f>
        <v/>
      </c>
    </row>
    <row r="2168" customFormat="false" ht="12" hidden="false" customHeight="false" outlineLevel="0" collapsed="false">
      <c r="A2168" s="91" t="n">
        <v>0.52</v>
      </c>
      <c r="B2168" s="92" t="n">
        <v>92000</v>
      </c>
      <c r="C2168" s="92" t="n">
        <v>94000</v>
      </c>
      <c r="H2168" s="64"/>
      <c r="I2168" s="64"/>
      <c r="L2168" s="97"/>
      <c r="M2168" s="64"/>
      <c r="S2168" s="91" t="n">
        <v>0.52</v>
      </c>
      <c r="T2168" s="79" t="n">
        <f aca="false">B2168*$AI$23/$AI$2126</f>
        <v>1541799.12408759</v>
      </c>
      <c r="U2168" s="125" t="n">
        <f aca="false">C2168*$AI$23/$AI$2126</f>
        <v>1575316.49635037</v>
      </c>
      <c r="W2168" s="1"/>
      <c r="Z2168" s="80"/>
      <c r="AA2168" s="64"/>
      <c r="AD2168" s="98"/>
      <c r="AE2168" s="64"/>
      <c r="AH2168" s="1" t="str">
        <f aca="false">IF(AC2166="But Not Over",Y2163,"")</f>
        <v/>
      </c>
      <c r="AI2168" s="81" t="str">
        <f aca="false">IF(AC2166="But Not Over",VLOOKUP(AH2168,'CPI Data'!$A$19:$N$117,14),"")</f>
        <v/>
      </c>
    </row>
    <row r="2169" customFormat="false" ht="12" hidden="false" customHeight="false" outlineLevel="0" collapsed="false">
      <c r="A2169" s="91" t="n">
        <v>0.53</v>
      </c>
      <c r="B2169" s="92" t="n">
        <v>94000</v>
      </c>
      <c r="C2169" s="92" t="n">
        <v>96000</v>
      </c>
      <c r="H2169" s="64"/>
      <c r="I2169" s="64"/>
      <c r="L2169" s="97"/>
      <c r="M2169" s="64"/>
      <c r="S2169" s="91" t="n">
        <v>0.53</v>
      </c>
      <c r="T2169" s="79" t="n">
        <f aca="false">B2169*$AI$23/$AI$2126</f>
        <v>1575316.49635037</v>
      </c>
      <c r="U2169" s="125" t="n">
        <f aca="false">C2169*$AI$23/$AI$2126</f>
        <v>1608833.86861314</v>
      </c>
      <c r="W2169" s="1"/>
      <c r="Z2169" s="80"/>
      <c r="AA2169" s="64"/>
      <c r="AD2169" s="98"/>
      <c r="AE2169" s="64"/>
      <c r="AH2169" s="1" t="str">
        <f aca="false">IF(AC2167="But Not Over",Y2164,"")</f>
        <v/>
      </c>
      <c r="AI2169" s="81" t="str">
        <f aca="false">IF(AC2167="But Not Over",VLOOKUP(AH2169,'CPI Data'!$A$19:$N$117,14),"")</f>
        <v/>
      </c>
    </row>
    <row r="2170" customFormat="false" ht="12" hidden="false" customHeight="false" outlineLevel="0" collapsed="false">
      <c r="A2170" s="91" t="n">
        <v>0.54</v>
      </c>
      <c r="B2170" s="92" t="n">
        <v>96000</v>
      </c>
      <c r="C2170" s="92" t="n">
        <v>98000</v>
      </c>
      <c r="H2170" s="64"/>
      <c r="I2170" s="64"/>
      <c r="L2170" s="97"/>
      <c r="M2170" s="64"/>
      <c r="S2170" s="91" t="n">
        <v>0.54</v>
      </c>
      <c r="T2170" s="79" t="n">
        <f aca="false">B2170*$AI$23/$AI$2126</f>
        <v>1608833.86861314</v>
      </c>
      <c r="U2170" s="125" t="n">
        <f aca="false">C2170*$AI$23/$AI$2126</f>
        <v>1642351.24087591</v>
      </c>
      <c r="W2170" s="1"/>
      <c r="Z2170" s="80"/>
      <c r="AA2170" s="64"/>
      <c r="AD2170" s="98"/>
      <c r="AE2170" s="64"/>
      <c r="AH2170" s="1" t="str">
        <f aca="false">IF(AC2168="But Not Over",Y2165,"")</f>
        <v/>
      </c>
      <c r="AI2170" s="81" t="str">
        <f aca="false">IF(AC2168="But Not Over",VLOOKUP(AH2170,'CPI Data'!$A$19:$N$117,14),"")</f>
        <v/>
      </c>
    </row>
    <row r="2171" customFormat="false" ht="12" hidden="false" customHeight="false" outlineLevel="0" collapsed="false">
      <c r="A2171" s="91" t="n">
        <v>0.55</v>
      </c>
      <c r="B2171" s="92" t="n">
        <v>98000</v>
      </c>
      <c r="C2171" s="92" t="n">
        <v>100000</v>
      </c>
      <c r="H2171" s="64"/>
      <c r="I2171" s="64"/>
      <c r="L2171" s="97"/>
      <c r="M2171" s="64"/>
      <c r="S2171" s="91" t="n">
        <v>0.55</v>
      </c>
      <c r="T2171" s="79" t="n">
        <f aca="false">B2171*$AI$23/$AI$2126</f>
        <v>1642351.24087591</v>
      </c>
      <c r="U2171" s="125" t="n">
        <f aca="false">C2171*$AI$23/$AI$2126</f>
        <v>1675868.61313869</v>
      </c>
      <c r="W2171" s="1"/>
      <c r="Z2171" s="80"/>
      <c r="AA2171" s="64"/>
      <c r="AD2171" s="98"/>
      <c r="AE2171" s="64"/>
      <c r="AH2171" s="1" t="str">
        <f aca="false">IF(AC2169="But Not Over",Y2166,"")</f>
        <v/>
      </c>
      <c r="AI2171" s="81" t="str">
        <f aca="false">IF(AC2169="But Not Over",VLOOKUP(AH2171,'CPI Data'!$A$19:$N$117,14),"")</f>
        <v/>
      </c>
    </row>
    <row r="2172" customFormat="false" ht="12" hidden="false" customHeight="false" outlineLevel="0" collapsed="false">
      <c r="A2172" s="91" t="n">
        <v>0.56</v>
      </c>
      <c r="B2172" s="92" t="n">
        <v>100000</v>
      </c>
      <c r="C2172" s="92" t="n">
        <v>150000</v>
      </c>
      <c r="H2172" s="64"/>
      <c r="I2172" s="64"/>
      <c r="L2172" s="97"/>
      <c r="M2172" s="64"/>
      <c r="S2172" s="91" t="n">
        <v>0.56</v>
      </c>
      <c r="T2172" s="79" t="n">
        <f aca="false">B2172*$AI$23/$AI$2126</f>
        <v>1675868.61313869</v>
      </c>
      <c r="U2172" s="125" t="n">
        <f aca="false">C2172*$AI$23/$AI$2126</f>
        <v>2513802.91970803</v>
      </c>
      <c r="W2172" s="1"/>
      <c r="Z2172" s="80"/>
      <c r="AA2172" s="64"/>
      <c r="AD2172" s="98"/>
      <c r="AE2172" s="64"/>
      <c r="AH2172" s="1" t="str">
        <f aca="false">IF(AC2170="But Not Over",Y2167,"")</f>
        <v/>
      </c>
      <c r="AI2172" s="81" t="str">
        <f aca="false">IF(AC2170="But Not Over",VLOOKUP(AH2172,'CPI Data'!$A$19:$N$117,14),"")</f>
        <v/>
      </c>
    </row>
    <row r="2173" customFormat="false" ht="12" hidden="false" customHeight="false" outlineLevel="0" collapsed="false">
      <c r="A2173" s="91" t="n">
        <v>0.57</v>
      </c>
      <c r="B2173" s="92" t="n">
        <v>150000</v>
      </c>
      <c r="C2173" s="92" t="n">
        <v>200000</v>
      </c>
      <c r="H2173" s="64"/>
      <c r="I2173" s="64"/>
      <c r="L2173" s="97"/>
      <c r="M2173" s="64"/>
      <c r="S2173" s="91" t="n">
        <v>0.57</v>
      </c>
      <c r="T2173" s="79" t="n">
        <f aca="false">B2173*$AI$23/$AI$2126</f>
        <v>2513802.91970803</v>
      </c>
      <c r="U2173" s="125" t="n">
        <f aca="false">C2173*$AI$23/$AI$2126</f>
        <v>3351737.22627737</v>
      </c>
      <c r="W2173" s="1"/>
      <c r="Z2173" s="80"/>
      <c r="AA2173" s="64"/>
      <c r="AD2173" s="98"/>
      <c r="AE2173" s="64"/>
      <c r="AH2173" s="1" t="str">
        <f aca="false">IF(AC2171="But Not Over",Y2168,"")</f>
        <v/>
      </c>
      <c r="AI2173" s="81" t="str">
        <f aca="false">IF(AC2171="But Not Over",VLOOKUP(AH2173,'CPI Data'!$A$19:$N$117,14),"")</f>
        <v/>
      </c>
    </row>
    <row r="2174" customFormat="false" ht="12" hidden="false" customHeight="false" outlineLevel="0" collapsed="false">
      <c r="A2174" s="91" t="n">
        <v>0.58</v>
      </c>
      <c r="B2174" s="92" t="n">
        <v>200000</v>
      </c>
      <c r="C2174" s="92" t="n">
        <v>300000</v>
      </c>
      <c r="H2174" s="64"/>
      <c r="I2174" s="64"/>
      <c r="L2174" s="97"/>
      <c r="M2174" s="64"/>
      <c r="S2174" s="91" t="n">
        <v>0.58</v>
      </c>
      <c r="T2174" s="79" t="n">
        <f aca="false">B2174*$AI$23/$AI$2126</f>
        <v>3351737.22627737</v>
      </c>
      <c r="U2174" s="125" t="n">
        <f aca="false">C2174*$AI$23/$AI$2126</f>
        <v>5027605.83941606</v>
      </c>
      <c r="W2174" s="1"/>
      <c r="Z2174" s="80"/>
      <c r="AA2174" s="64"/>
      <c r="AD2174" s="98"/>
      <c r="AE2174" s="64"/>
      <c r="AH2174" s="1" t="str">
        <f aca="false">IF(AC2172="But Not Over",Y2169,"")</f>
        <v/>
      </c>
      <c r="AI2174" s="81" t="str">
        <f aca="false">IF(AC2172="But Not Over",VLOOKUP(AH2174,'CPI Data'!$A$19:$N$117,14),"")</f>
        <v/>
      </c>
    </row>
    <row r="2175" customFormat="false" ht="12" hidden="false" customHeight="false" outlineLevel="0" collapsed="false">
      <c r="A2175" s="91" t="n">
        <v>0.59</v>
      </c>
      <c r="B2175" s="92" t="n">
        <v>300000</v>
      </c>
      <c r="C2175" s="92" t="n">
        <v>400000</v>
      </c>
      <c r="H2175" s="64"/>
      <c r="I2175" s="64"/>
      <c r="L2175" s="97"/>
      <c r="M2175" s="64"/>
      <c r="S2175" s="91" t="n">
        <v>0.59</v>
      </c>
      <c r="T2175" s="79" t="n">
        <f aca="false">B2175*$AI$23/$AI$2126</f>
        <v>5027605.83941606</v>
      </c>
      <c r="U2175" s="125" t="n">
        <f aca="false">C2175*$AI$23/$AI$2126</f>
        <v>6703474.45255475</v>
      </c>
      <c r="W2175" s="1"/>
      <c r="Z2175" s="80"/>
      <c r="AA2175" s="64"/>
      <c r="AD2175" s="98"/>
      <c r="AE2175" s="64"/>
      <c r="AH2175" s="1" t="str">
        <f aca="false">IF(AC2173="But Not Over",Y2170,"")</f>
        <v/>
      </c>
      <c r="AI2175" s="81" t="str">
        <f aca="false">IF(AC2173="But Not Over",VLOOKUP(AH2175,'CPI Data'!$A$19:$N$117,14),"")</f>
        <v/>
      </c>
    </row>
    <row r="2176" customFormat="false" ht="12" hidden="false" customHeight="false" outlineLevel="0" collapsed="false">
      <c r="A2176" s="91" t="n">
        <v>0.6</v>
      </c>
      <c r="B2176" s="92" t="n">
        <v>400000</v>
      </c>
      <c r="C2176" s="92" t="n">
        <v>500000</v>
      </c>
      <c r="H2176" s="64"/>
      <c r="I2176" s="64"/>
      <c r="L2176" s="97"/>
      <c r="M2176" s="64"/>
      <c r="S2176" s="91" t="n">
        <v>0.6</v>
      </c>
      <c r="T2176" s="79" t="n">
        <f aca="false">B2176*$AI$23/$AI$2126</f>
        <v>6703474.45255475</v>
      </c>
      <c r="U2176" s="125" t="n">
        <f aca="false">C2176*$AI$23/$AI$2126</f>
        <v>8379343.06569343</v>
      </c>
      <c r="W2176" s="1"/>
      <c r="Z2176" s="80"/>
      <c r="AA2176" s="64"/>
      <c r="AD2176" s="98"/>
      <c r="AE2176" s="64"/>
      <c r="AH2176" s="1" t="str">
        <f aca="false">IF(AC2174="But Not Over",Y2171,"")</f>
        <v/>
      </c>
      <c r="AI2176" s="81" t="str">
        <f aca="false">IF(AC2174="But Not Over",VLOOKUP(AH2176,'CPI Data'!$A$19:$N$117,14),"")</f>
        <v/>
      </c>
    </row>
    <row r="2177" customFormat="false" ht="12" hidden="false" customHeight="false" outlineLevel="0" collapsed="false">
      <c r="A2177" s="91" t="n">
        <v>0.61</v>
      </c>
      <c r="B2177" s="92" t="n">
        <v>500000</v>
      </c>
      <c r="C2177" s="92" t="n">
        <v>750000</v>
      </c>
      <c r="H2177" s="64"/>
      <c r="I2177" s="64"/>
      <c r="L2177" s="97"/>
      <c r="M2177" s="64"/>
      <c r="S2177" s="91" t="n">
        <v>0.61</v>
      </c>
      <c r="T2177" s="79" t="n">
        <f aca="false">B2177*$AI$23/$AI$2126</f>
        <v>8379343.06569343</v>
      </c>
      <c r="U2177" s="125" t="n">
        <f aca="false">C2177*$AI$23/$AI$2126</f>
        <v>12569014.5985401</v>
      </c>
      <c r="W2177" s="1"/>
      <c r="Z2177" s="80"/>
      <c r="AA2177" s="64"/>
      <c r="AD2177" s="98"/>
      <c r="AE2177" s="64"/>
      <c r="AH2177" s="1" t="str">
        <f aca="false">IF(AC2175="But Not Over",Y2172,"")</f>
        <v/>
      </c>
      <c r="AI2177" s="81" t="str">
        <f aca="false">IF(AC2175="But Not Over",VLOOKUP(AH2177,'CPI Data'!$A$19:$N$117,14),"")</f>
        <v/>
      </c>
    </row>
    <row r="2178" customFormat="false" ht="12" hidden="false" customHeight="false" outlineLevel="0" collapsed="false">
      <c r="A2178" s="91" t="n">
        <v>0.62</v>
      </c>
      <c r="B2178" s="92" t="n">
        <v>750000</v>
      </c>
      <c r="C2178" s="92" t="n">
        <v>1000000</v>
      </c>
      <c r="H2178" s="64"/>
      <c r="I2178" s="64"/>
      <c r="L2178" s="97"/>
      <c r="M2178" s="64"/>
      <c r="S2178" s="91" t="n">
        <v>0.62</v>
      </c>
      <c r="T2178" s="125" t="n">
        <f aca="false">B2178*$AI$23/$AI$2126</f>
        <v>12569014.5985401</v>
      </c>
      <c r="U2178" s="125" t="n">
        <f aca="false">C2178*$AI$23/$AI$2126</f>
        <v>16758686.1313869</v>
      </c>
      <c r="W2178" s="1"/>
      <c r="Z2178" s="80"/>
      <c r="AA2178" s="64"/>
      <c r="AD2178" s="98"/>
      <c r="AE2178" s="64"/>
      <c r="AH2178" s="1" t="str">
        <f aca="false">IF(AC2176="But Not Over",Y2173,"")</f>
        <v/>
      </c>
      <c r="AI2178" s="81" t="str">
        <f aca="false">IF(AC2176="But Not Over",VLOOKUP(AH2178,'CPI Data'!$A$19:$N$117,14),"")</f>
        <v/>
      </c>
    </row>
    <row r="2179" customFormat="false" ht="12" hidden="false" customHeight="false" outlineLevel="0" collapsed="false">
      <c r="A2179" s="91" t="n">
        <v>0.63</v>
      </c>
      <c r="B2179" s="92" t="n">
        <v>1000000</v>
      </c>
      <c r="C2179" s="95" t="s">
        <v>18</v>
      </c>
      <c r="H2179" s="64"/>
      <c r="I2179" s="64"/>
      <c r="L2179" s="97"/>
      <c r="M2179" s="64"/>
      <c r="S2179" s="91" t="n">
        <v>0.63</v>
      </c>
      <c r="T2179" s="125" t="n">
        <f aca="false">B2179*$AI$23/$AI$2126</f>
        <v>16758686.1313869</v>
      </c>
      <c r="U2179" s="79" t="s">
        <v>18</v>
      </c>
      <c r="W2179" s="1"/>
      <c r="Z2179" s="80"/>
      <c r="AA2179" s="64"/>
      <c r="AD2179" s="98"/>
      <c r="AE2179" s="64"/>
      <c r="AH2179" s="1" t="str">
        <f aca="false">IF(AC2177="But Not Over",Y2174,"")</f>
        <v/>
      </c>
      <c r="AI2179" s="81" t="str">
        <f aca="false">IF(AC2177="But Not Over",VLOOKUP(AH2179,'CPI Data'!$A$19:$N$117,14),"")</f>
        <v/>
      </c>
    </row>
    <row r="2180" customFormat="false" ht="24" hidden="false" customHeight="true" outlineLevel="0" collapsed="false">
      <c r="A2180" s="109" t="s">
        <v>70</v>
      </c>
      <c r="B2180" s="109"/>
      <c r="C2180" s="109"/>
      <c r="D2180" s="109"/>
      <c r="E2180" s="109"/>
      <c r="F2180" s="109"/>
      <c r="G2180" s="109"/>
      <c r="H2180" s="109"/>
      <c r="I2180" s="109"/>
      <c r="J2180" s="109"/>
      <c r="K2180" s="109"/>
      <c r="L2180" s="109"/>
      <c r="M2180" s="109"/>
      <c r="N2180" s="109"/>
      <c r="O2180" s="109"/>
      <c r="S2180" s="109" t="s">
        <v>70</v>
      </c>
      <c r="T2180" s="109"/>
      <c r="U2180" s="109"/>
      <c r="V2180" s="109"/>
      <c r="W2180" s="109"/>
      <c r="X2180" s="109"/>
      <c r="Y2180" s="109"/>
      <c r="Z2180" s="109"/>
      <c r="AA2180" s="109"/>
      <c r="AB2180" s="109"/>
      <c r="AC2180" s="109"/>
      <c r="AD2180" s="109"/>
      <c r="AE2180" s="109"/>
      <c r="AF2180" s="109"/>
      <c r="AG2180" s="109"/>
      <c r="AH2180" s="1" t="str">
        <f aca="false">IF(AC2178="But Not Over",Y2175,"")</f>
        <v/>
      </c>
      <c r="AI2180" s="81" t="str">
        <f aca="false">IF(AC2178="But Not Over",VLOOKUP(AH2180,'CPI Data'!$A$19:$N$117,14),"")</f>
        <v/>
      </c>
    </row>
    <row r="2181" customFormat="false" ht="12" hidden="false" customHeight="false" outlineLevel="0" collapsed="false">
      <c r="A2181" s="91"/>
      <c r="B2181" s="92"/>
      <c r="C2181" s="92"/>
      <c r="H2181" s="64"/>
      <c r="I2181" s="64"/>
      <c r="L2181" s="97"/>
      <c r="M2181" s="64"/>
      <c r="S2181" s="91"/>
      <c r="W2181" s="1"/>
      <c r="Z2181" s="80"/>
      <c r="AA2181" s="64"/>
      <c r="AD2181" s="98"/>
      <c r="AE2181" s="64"/>
      <c r="AH2181" s="1" t="str">
        <f aca="false">IF(AC2179="But Not Over",Y2176,"")</f>
        <v/>
      </c>
      <c r="AI2181" s="81" t="str">
        <f aca="false">IF(AC2179="But Not Over",VLOOKUP(AH2181,'CPI Data'!$A$19:$N$117,14),"")</f>
        <v/>
      </c>
    </row>
    <row r="2182" customFormat="false" ht="12.75" hidden="false" customHeight="false" outlineLevel="0" collapsed="false">
      <c r="A2182" s="64"/>
      <c r="B2182" s="74"/>
      <c r="C2182" s="43" t="s">
        <v>7</v>
      </c>
      <c r="E2182" s="64"/>
      <c r="F2182" s="74"/>
      <c r="G2182" s="75" t="n">
        <v>1931</v>
      </c>
      <c r="H2182" s="75"/>
      <c r="I2182" s="75"/>
      <c r="J2182" s="74"/>
      <c r="L2182" s="97"/>
      <c r="M2182" s="64"/>
      <c r="N2182" s="74"/>
      <c r="S2182" s="64"/>
      <c r="T2182" s="77"/>
      <c r="U2182" s="69" t="s">
        <v>21</v>
      </c>
      <c r="W2182" s="64"/>
      <c r="X2182" s="77"/>
      <c r="Y2182" s="75" t="n">
        <v>1931</v>
      </c>
      <c r="Z2182" s="75"/>
      <c r="AA2182" s="75"/>
      <c r="AB2182" s="46" t="str">
        <f aca="false">CONCATENATE("CPI: ",AI2187)</f>
        <v>CPI: 15.2</v>
      </c>
      <c r="AD2182" s="98"/>
      <c r="AE2182" s="64"/>
      <c r="AF2182" s="77"/>
      <c r="AH2182" s="1" t="str">
        <f aca="false">IF(AC2180="But Not Over",Y2177,"")</f>
        <v/>
      </c>
      <c r="AI2182" s="81" t="str">
        <f aca="false">IF(AC2180="But Not Over",VLOOKUP(AH2182,'CPI Data'!$A$19:$N$117,14),"")</f>
        <v/>
      </c>
    </row>
    <row r="2183" customFormat="false" ht="12" hidden="false" customHeight="false" outlineLevel="0" collapsed="false">
      <c r="A2183" s="49"/>
      <c r="B2183" s="49" t="s">
        <v>8</v>
      </c>
      <c r="C2183" s="50"/>
      <c r="D2183" s="50"/>
      <c r="E2183" s="49"/>
      <c r="F2183" s="49" t="s">
        <v>9</v>
      </c>
      <c r="G2183" s="50"/>
      <c r="H2183" s="49"/>
      <c r="I2183" s="49"/>
      <c r="J2183" s="49" t="s">
        <v>10</v>
      </c>
      <c r="K2183" s="48"/>
      <c r="L2183" s="48"/>
      <c r="M2183" s="48"/>
      <c r="N2183" s="49" t="s">
        <v>11</v>
      </c>
      <c r="O2183" s="50"/>
      <c r="S2183" s="49"/>
      <c r="T2183" s="51" t="s">
        <v>8</v>
      </c>
      <c r="U2183" s="99"/>
      <c r="V2183" s="53"/>
      <c r="W2183" s="49"/>
      <c r="X2183" s="51" t="s">
        <v>9</v>
      </c>
      <c r="Y2183" s="99"/>
      <c r="Z2183" s="54"/>
      <c r="AA2183" s="49"/>
      <c r="AB2183" s="51" t="s">
        <v>10</v>
      </c>
      <c r="AC2183" s="52"/>
      <c r="AD2183" s="55"/>
      <c r="AE2183" s="48"/>
      <c r="AF2183" s="51" t="s">
        <v>11</v>
      </c>
      <c r="AG2183" s="99"/>
      <c r="AH2183" s="1" t="str">
        <f aca="false">IF(AC2181="But Not Over",Y2178,"")</f>
        <v/>
      </c>
      <c r="AI2183" s="81" t="str">
        <f aca="false">IF(AC2181="But Not Over",VLOOKUP(AH2183,'CPI Data'!$A$19:$N$117,14),"")</f>
        <v/>
      </c>
    </row>
    <row r="2184" customFormat="false" ht="12" hidden="false" customHeight="false" outlineLevel="0" collapsed="false">
      <c r="A2184" s="57" t="s">
        <v>12</v>
      </c>
      <c r="B2184" s="57" t="s">
        <v>13</v>
      </c>
      <c r="C2184" s="57"/>
      <c r="D2184" s="100"/>
      <c r="E2184" s="57" t="s">
        <v>12</v>
      </c>
      <c r="F2184" s="57" t="s">
        <v>13</v>
      </c>
      <c r="G2184" s="57"/>
      <c r="H2184" s="100"/>
      <c r="I2184" s="56" t="s">
        <v>12</v>
      </c>
      <c r="J2184" s="57" t="s">
        <v>13</v>
      </c>
      <c r="K2184" s="57"/>
      <c r="L2184" s="106"/>
      <c r="M2184" s="56" t="s">
        <v>12</v>
      </c>
      <c r="N2184" s="57" t="s">
        <v>13</v>
      </c>
      <c r="O2184" s="57"/>
      <c r="S2184" s="57" t="s">
        <v>12</v>
      </c>
      <c r="T2184" s="58" t="s">
        <v>13</v>
      </c>
      <c r="U2184" s="58"/>
      <c r="V2184" s="101"/>
      <c r="W2184" s="57" t="s">
        <v>12</v>
      </c>
      <c r="X2184" s="58" t="s">
        <v>13</v>
      </c>
      <c r="Y2184" s="58"/>
      <c r="Z2184" s="101"/>
      <c r="AA2184" s="56" t="s">
        <v>12</v>
      </c>
      <c r="AB2184" s="58" t="s">
        <v>13</v>
      </c>
      <c r="AC2184" s="58"/>
      <c r="AD2184" s="107"/>
      <c r="AE2184" s="56" t="s">
        <v>12</v>
      </c>
      <c r="AF2184" s="58" t="s">
        <v>13</v>
      </c>
      <c r="AG2184" s="58"/>
      <c r="AH2184" s="1" t="str">
        <f aca="false">IF(AC2182="But Not Over",Y2179,"")</f>
        <v/>
      </c>
      <c r="AI2184" s="81" t="str">
        <f aca="false">IF(AC2182="But Not Over",VLOOKUP(AH2184,'CPI Data'!$A$19:$N$117,14),"")</f>
        <v/>
      </c>
    </row>
    <row r="2185" customFormat="false" ht="12" hidden="false" customHeight="false" outlineLevel="0" collapsed="false">
      <c r="A2185" s="60" t="s">
        <v>14</v>
      </c>
      <c r="B2185" s="60" t="s">
        <v>15</v>
      </c>
      <c r="C2185" s="60" t="s">
        <v>16</v>
      </c>
      <c r="D2185" s="100"/>
      <c r="E2185" s="60" t="s">
        <v>14</v>
      </c>
      <c r="F2185" s="60" t="s">
        <v>15</v>
      </c>
      <c r="G2185" s="60" t="s">
        <v>16</v>
      </c>
      <c r="H2185" s="100"/>
      <c r="I2185" s="59" t="s">
        <v>14</v>
      </c>
      <c r="J2185" s="60" t="s">
        <v>15</v>
      </c>
      <c r="K2185" s="60" t="s">
        <v>16</v>
      </c>
      <c r="L2185" s="106"/>
      <c r="M2185" s="59" t="s">
        <v>14</v>
      </c>
      <c r="N2185" s="60" t="s">
        <v>15</v>
      </c>
      <c r="O2185" s="60" t="s">
        <v>16</v>
      </c>
      <c r="S2185" s="60" t="s">
        <v>14</v>
      </c>
      <c r="T2185" s="61" t="s">
        <v>15</v>
      </c>
      <c r="U2185" s="61" t="s">
        <v>16</v>
      </c>
      <c r="V2185" s="101"/>
      <c r="W2185" s="60" t="s">
        <v>14</v>
      </c>
      <c r="X2185" s="61" t="s">
        <v>15</v>
      </c>
      <c r="Y2185" s="61" t="s">
        <v>16</v>
      </c>
      <c r="Z2185" s="101"/>
      <c r="AA2185" s="59" t="s">
        <v>14</v>
      </c>
      <c r="AB2185" s="61" t="s">
        <v>15</v>
      </c>
      <c r="AC2185" s="61" t="s">
        <v>16</v>
      </c>
      <c r="AD2185" s="107"/>
      <c r="AE2185" s="59" t="s">
        <v>14</v>
      </c>
      <c r="AF2185" s="61" t="s">
        <v>15</v>
      </c>
      <c r="AG2185" s="61" t="s">
        <v>16</v>
      </c>
      <c r="AH2185" s="1" t="str">
        <f aca="false">IF(AC2183="But Not Over",Y2180,"")</f>
        <v/>
      </c>
      <c r="AI2185" s="81" t="str">
        <f aca="false">IF(AC2183="But Not Over",VLOOKUP(AH2185,'CPI Data'!$A$19:$N$117,14),"")</f>
        <v/>
      </c>
    </row>
    <row r="2186" customFormat="false" ht="12" hidden="false" customHeight="false" outlineLevel="0" collapsed="false">
      <c r="A2186" s="91" t="n">
        <v>0.015</v>
      </c>
      <c r="B2186" s="95" t="n">
        <v>0</v>
      </c>
      <c r="C2186" s="95" t="n">
        <v>4000</v>
      </c>
      <c r="D2186" s="95"/>
      <c r="H2186" s="102"/>
      <c r="I2186" s="91"/>
      <c r="J2186" s="95"/>
      <c r="K2186" s="95"/>
      <c r="L2186" s="104"/>
      <c r="M2186" s="91"/>
      <c r="N2186" s="95"/>
      <c r="O2186" s="95"/>
      <c r="S2186" s="91" t="n">
        <v>0.015</v>
      </c>
      <c r="T2186" s="79" t="n">
        <f aca="false">B2186*$AI$23/$AI$2187</f>
        <v>0</v>
      </c>
      <c r="U2186" s="79" t="n">
        <f aca="false">C2186*$AI$23/$AI$2187</f>
        <v>60419.4736842105</v>
      </c>
      <c r="V2186" s="84"/>
      <c r="W2186" s="1"/>
      <c r="Z2186" s="80"/>
      <c r="AA2186" s="91"/>
      <c r="AB2186" s="79"/>
      <c r="AC2186" s="79"/>
      <c r="AD2186" s="105"/>
      <c r="AE2186" s="91"/>
      <c r="AF2186" s="79"/>
      <c r="AG2186" s="79"/>
      <c r="AH2186" s="1" t="str">
        <f aca="false">IF(AC2184="But Not Over",Y2181,"")</f>
        <v/>
      </c>
      <c r="AI2186" s="81" t="str">
        <f aca="false">IF(AC2184="But Not Over",VLOOKUP(AH2186,'CPI Data'!$A$19:$N$117,14),"")</f>
        <v/>
      </c>
    </row>
    <row r="2187" customFormat="false" ht="12" hidden="false" customHeight="false" outlineLevel="0" collapsed="false">
      <c r="A2187" s="91" t="n">
        <v>0.03</v>
      </c>
      <c r="B2187" s="95" t="n">
        <v>4000</v>
      </c>
      <c r="C2187" s="95" t="n">
        <v>8000</v>
      </c>
      <c r="D2187" s="95"/>
      <c r="E2187" s="64"/>
      <c r="F2187" s="74" t="s">
        <v>55</v>
      </c>
      <c r="H2187" s="102"/>
      <c r="I2187" s="64"/>
      <c r="J2187" s="74" t="s">
        <v>55</v>
      </c>
      <c r="L2187" s="104"/>
      <c r="M2187" s="64"/>
      <c r="N2187" s="74" t="s">
        <v>55</v>
      </c>
      <c r="S2187" s="91" t="n">
        <v>0.03</v>
      </c>
      <c r="T2187" s="79" t="n">
        <f aca="false">B2187*$AI$23/$AI$2187</f>
        <v>60419.4736842105</v>
      </c>
      <c r="U2187" s="79" t="n">
        <f aca="false">C2187*$AI$23/$AI$2187</f>
        <v>120838.947368421</v>
      </c>
      <c r="V2187" s="84"/>
      <c r="W2187" s="64"/>
      <c r="X2187" s="77" t="s">
        <v>55</v>
      </c>
      <c r="Z2187" s="80"/>
      <c r="AA2187" s="64"/>
      <c r="AB2187" s="77" t="s">
        <v>55</v>
      </c>
      <c r="AD2187" s="105"/>
      <c r="AE2187" s="64"/>
      <c r="AF2187" s="77" t="s">
        <v>55</v>
      </c>
      <c r="AH2187" s="1" t="n">
        <f aca="false">IF(AC2185="But Not Over",Y2182,"")</f>
        <v>1931</v>
      </c>
      <c r="AI2187" s="81" t="n">
        <f aca="false">IF(AC2185="But Not Over",VLOOKUP(AH2187,'CPI Data'!$A$19:$N$117,14),"")</f>
        <v>15.2</v>
      </c>
    </row>
    <row r="2188" customFormat="false" ht="12" hidden="false" customHeight="false" outlineLevel="0" collapsed="false">
      <c r="A2188" s="91" t="n">
        <v>0.05</v>
      </c>
      <c r="B2188" s="95" t="n">
        <v>8000</v>
      </c>
      <c r="C2188" s="95" t="n">
        <v>10000</v>
      </c>
      <c r="D2188" s="95"/>
      <c r="E2188" s="64"/>
      <c r="F2188" s="74" t="s">
        <v>56</v>
      </c>
      <c r="H2188" s="102"/>
      <c r="I2188" s="64"/>
      <c r="J2188" s="74" t="s">
        <v>56</v>
      </c>
      <c r="L2188" s="104"/>
      <c r="M2188" s="64"/>
      <c r="N2188" s="74" t="s">
        <v>56</v>
      </c>
      <c r="S2188" s="91" t="n">
        <v>0.05</v>
      </c>
      <c r="T2188" s="79" t="n">
        <f aca="false">B2188*$AI$23/$AI$2187</f>
        <v>120838.947368421</v>
      </c>
      <c r="U2188" s="79" t="n">
        <f aca="false">C2188*$AI$23/$AI$2187</f>
        <v>151048.684210526</v>
      </c>
      <c r="V2188" s="84"/>
      <c r="W2188" s="64"/>
      <c r="X2188" s="77" t="s">
        <v>56</v>
      </c>
      <c r="Z2188" s="80"/>
      <c r="AA2188" s="64"/>
      <c r="AB2188" s="77" t="s">
        <v>56</v>
      </c>
      <c r="AD2188" s="105"/>
      <c r="AE2188" s="64"/>
      <c r="AF2188" s="77" t="s">
        <v>56</v>
      </c>
      <c r="AH2188" s="1" t="str">
        <f aca="false">IF(AC2186="But Not Over",Y2183,"")</f>
        <v/>
      </c>
      <c r="AI2188" s="81" t="str">
        <f aca="false">IF(AC2186="But Not Over",VLOOKUP(AH2188,'CPI Data'!$A$19:$N$117,14),"")</f>
        <v/>
      </c>
    </row>
    <row r="2189" customFormat="false" ht="12" hidden="false" customHeight="false" outlineLevel="0" collapsed="false">
      <c r="A2189" s="91" t="n">
        <v>0.06</v>
      </c>
      <c r="B2189" s="95" t="n">
        <v>10000</v>
      </c>
      <c r="C2189" s="95" t="n">
        <v>14000</v>
      </c>
      <c r="D2189" s="95"/>
      <c r="H2189" s="102"/>
      <c r="I2189" s="91"/>
      <c r="J2189" s="95"/>
      <c r="K2189" s="95"/>
      <c r="L2189" s="104"/>
      <c r="M2189" s="91"/>
      <c r="N2189" s="95"/>
      <c r="O2189" s="95"/>
      <c r="S2189" s="91" t="n">
        <v>0.06</v>
      </c>
      <c r="T2189" s="79" t="n">
        <f aca="false">B2189*$AI$23/$AI$2187</f>
        <v>151048.684210526</v>
      </c>
      <c r="U2189" s="79" t="n">
        <f aca="false">C2189*$AI$23/$AI$2187</f>
        <v>211468.157894737</v>
      </c>
      <c r="V2189" s="84"/>
      <c r="W2189" s="1"/>
      <c r="Z2189" s="80"/>
      <c r="AA2189" s="91"/>
      <c r="AB2189" s="79"/>
      <c r="AC2189" s="79"/>
      <c r="AD2189" s="105"/>
      <c r="AE2189" s="91"/>
      <c r="AF2189" s="79"/>
      <c r="AG2189" s="79"/>
      <c r="AH2189" s="1" t="str">
        <f aca="false">IF(AC2187="But Not Over",Y2184,"")</f>
        <v/>
      </c>
      <c r="AI2189" s="81" t="str">
        <f aca="false">IF(AC2187="But Not Over",VLOOKUP(AH2189,'CPI Data'!$A$19:$N$117,14),"")</f>
        <v/>
      </c>
    </row>
    <row r="2190" customFormat="false" ht="12" hidden="false" customHeight="false" outlineLevel="0" collapsed="false">
      <c r="A2190" s="91" t="n">
        <v>0.07</v>
      </c>
      <c r="B2190" s="95" t="n">
        <v>14000</v>
      </c>
      <c r="C2190" s="95" t="n">
        <v>16000</v>
      </c>
      <c r="D2190" s="95"/>
      <c r="H2190" s="102"/>
      <c r="I2190" s="91"/>
      <c r="J2190" s="95"/>
      <c r="K2190" s="95"/>
      <c r="L2190" s="104"/>
      <c r="M2190" s="91"/>
      <c r="N2190" s="95"/>
      <c r="O2190" s="95"/>
      <c r="S2190" s="91" t="n">
        <v>0.07</v>
      </c>
      <c r="T2190" s="79" t="n">
        <f aca="false">B2190*$AI$23/$AI$2187</f>
        <v>211468.157894737</v>
      </c>
      <c r="U2190" s="79" t="n">
        <f aca="false">C2190*$AI$23/$AI$2187</f>
        <v>241677.894736842</v>
      </c>
      <c r="V2190" s="84"/>
      <c r="W2190" s="1"/>
      <c r="Z2190" s="80"/>
      <c r="AA2190" s="91"/>
      <c r="AB2190" s="79"/>
      <c r="AC2190" s="79"/>
      <c r="AD2190" s="105"/>
      <c r="AE2190" s="91"/>
      <c r="AF2190" s="79"/>
      <c r="AG2190" s="79"/>
      <c r="AH2190" s="1" t="str">
        <f aca="false">IF(AC2188="But Not Over",Y2185,"")</f>
        <v/>
      </c>
      <c r="AI2190" s="81" t="str">
        <f aca="false">IF(AC2188="But Not Over",VLOOKUP(AH2190,'CPI Data'!$A$19:$N$117,14),"")</f>
        <v/>
      </c>
    </row>
    <row r="2191" customFormat="false" ht="12" hidden="false" customHeight="false" outlineLevel="0" collapsed="false">
      <c r="A2191" s="91" t="n">
        <v>0.08</v>
      </c>
      <c r="B2191" s="95" t="n">
        <v>16000</v>
      </c>
      <c r="C2191" s="95" t="n">
        <v>18000</v>
      </c>
      <c r="D2191" s="95"/>
      <c r="H2191" s="102"/>
      <c r="I2191" s="91"/>
      <c r="J2191" s="95"/>
      <c r="K2191" s="95"/>
      <c r="L2191" s="104"/>
      <c r="M2191" s="91"/>
      <c r="N2191" s="95"/>
      <c r="O2191" s="95"/>
      <c r="S2191" s="91" t="n">
        <v>0.08</v>
      </c>
      <c r="T2191" s="79" t="n">
        <f aca="false">B2191*$AI$23/$AI$2187</f>
        <v>241677.894736842</v>
      </c>
      <c r="U2191" s="79" t="n">
        <f aca="false">C2191*$AI$23/$AI$2187</f>
        <v>271887.631578947</v>
      </c>
      <c r="V2191" s="84"/>
      <c r="W2191" s="1"/>
      <c r="Z2191" s="80"/>
      <c r="AA2191" s="91"/>
      <c r="AB2191" s="79"/>
      <c r="AC2191" s="79"/>
      <c r="AD2191" s="105"/>
      <c r="AE2191" s="91"/>
      <c r="AF2191" s="79"/>
      <c r="AG2191" s="79"/>
      <c r="AH2191" s="1" t="str">
        <f aca="false">IF(AC2189="But Not Over",Y2186,"")</f>
        <v/>
      </c>
      <c r="AI2191" s="81" t="str">
        <f aca="false">IF(AC2189="But Not Over",VLOOKUP(AH2191,'CPI Data'!$A$19:$N$117,14),"")</f>
        <v/>
      </c>
    </row>
    <row r="2192" customFormat="false" ht="12" hidden="false" customHeight="false" outlineLevel="0" collapsed="false">
      <c r="A2192" s="91" t="n">
        <v>0.09</v>
      </c>
      <c r="B2192" s="95" t="n">
        <v>18000</v>
      </c>
      <c r="C2192" s="95" t="n">
        <v>20000</v>
      </c>
      <c r="D2192" s="95"/>
      <c r="H2192" s="102"/>
      <c r="I2192" s="91"/>
      <c r="J2192" s="95"/>
      <c r="K2192" s="95"/>
      <c r="L2192" s="104"/>
      <c r="M2192" s="91"/>
      <c r="N2192" s="95"/>
      <c r="O2192" s="95"/>
      <c r="S2192" s="91" t="n">
        <v>0.09</v>
      </c>
      <c r="T2192" s="79" t="n">
        <f aca="false">B2192*$AI$23/$AI$2187</f>
        <v>271887.631578947</v>
      </c>
      <c r="U2192" s="79" t="n">
        <f aca="false">C2192*$AI$23/$AI$2187</f>
        <v>302097.368421053</v>
      </c>
      <c r="V2192" s="84"/>
      <c r="W2192" s="1"/>
      <c r="Z2192" s="80"/>
      <c r="AA2192" s="91"/>
      <c r="AB2192" s="79"/>
      <c r="AC2192" s="79"/>
      <c r="AD2192" s="105"/>
      <c r="AE2192" s="91"/>
      <c r="AF2192" s="79"/>
      <c r="AG2192" s="79"/>
      <c r="AH2192" s="1" t="str">
        <f aca="false">IF(AC2190="But Not Over",Y2187,"")</f>
        <v/>
      </c>
      <c r="AI2192" s="81" t="str">
        <f aca="false">IF(AC2190="But Not Over",VLOOKUP(AH2192,'CPI Data'!$A$19:$N$117,14),"")</f>
        <v/>
      </c>
    </row>
    <row r="2193" customFormat="false" ht="12" hidden="false" customHeight="false" outlineLevel="0" collapsed="false">
      <c r="A2193" s="91" t="n">
        <v>0.1</v>
      </c>
      <c r="B2193" s="95" t="n">
        <v>20000</v>
      </c>
      <c r="C2193" s="95" t="n">
        <v>22000</v>
      </c>
      <c r="D2193" s="95"/>
      <c r="H2193" s="102"/>
      <c r="I2193" s="91"/>
      <c r="J2193" s="95"/>
      <c r="K2193" s="95"/>
      <c r="L2193" s="104"/>
      <c r="M2193" s="91"/>
      <c r="N2193" s="95"/>
      <c r="O2193" s="95"/>
      <c r="S2193" s="91" t="n">
        <v>0.1</v>
      </c>
      <c r="T2193" s="79" t="n">
        <f aca="false">B2193*$AI$23/$AI$2187</f>
        <v>302097.368421053</v>
      </c>
      <c r="U2193" s="79" t="n">
        <f aca="false">C2193*$AI$23/$AI$2187</f>
        <v>332307.105263158</v>
      </c>
      <c r="V2193" s="84"/>
      <c r="W2193" s="1"/>
      <c r="Z2193" s="80"/>
      <c r="AA2193" s="91"/>
      <c r="AB2193" s="79"/>
      <c r="AC2193" s="79"/>
      <c r="AD2193" s="105"/>
      <c r="AE2193" s="91"/>
      <c r="AF2193" s="79"/>
      <c r="AG2193" s="79"/>
      <c r="AH2193" s="1" t="str">
        <f aca="false">IF(AC2191="But Not Over",Y2188,"")</f>
        <v/>
      </c>
      <c r="AI2193" s="81" t="str">
        <f aca="false">IF(AC2191="But Not Over",VLOOKUP(AH2193,'CPI Data'!$A$19:$N$117,14),"")</f>
        <v/>
      </c>
    </row>
    <row r="2194" customFormat="false" ht="12" hidden="false" customHeight="false" outlineLevel="0" collapsed="false">
      <c r="A2194" s="91" t="n">
        <v>0.11</v>
      </c>
      <c r="B2194" s="95" t="n">
        <v>22000</v>
      </c>
      <c r="C2194" s="95" t="n">
        <v>24000</v>
      </c>
      <c r="D2194" s="95"/>
      <c r="H2194" s="102"/>
      <c r="I2194" s="91"/>
      <c r="J2194" s="95"/>
      <c r="K2194" s="95"/>
      <c r="L2194" s="104"/>
      <c r="M2194" s="91"/>
      <c r="N2194" s="95"/>
      <c r="O2194" s="95"/>
      <c r="S2194" s="91" t="n">
        <v>0.11</v>
      </c>
      <c r="T2194" s="79" t="n">
        <f aca="false">B2194*$AI$23/$AI$2187</f>
        <v>332307.105263158</v>
      </c>
      <c r="U2194" s="79" t="n">
        <f aca="false">C2194*$AI$23/$AI$2187</f>
        <v>362516.842105263</v>
      </c>
      <c r="V2194" s="84"/>
      <c r="W2194" s="1"/>
      <c r="Z2194" s="80"/>
      <c r="AA2194" s="91"/>
      <c r="AB2194" s="79"/>
      <c r="AC2194" s="79"/>
      <c r="AD2194" s="105"/>
      <c r="AE2194" s="91"/>
      <c r="AF2194" s="79"/>
      <c r="AG2194" s="79"/>
      <c r="AH2194" s="1" t="str">
        <f aca="false">IF(AC2192="But Not Over",Y2189,"")</f>
        <v/>
      </c>
      <c r="AI2194" s="81" t="str">
        <f aca="false">IF(AC2192="But Not Over",VLOOKUP(AH2194,'CPI Data'!$A$19:$N$117,14),"")</f>
        <v/>
      </c>
    </row>
    <row r="2195" customFormat="false" ht="12" hidden="false" customHeight="false" outlineLevel="0" collapsed="false">
      <c r="A2195" s="91" t="n">
        <v>0.12</v>
      </c>
      <c r="B2195" s="95" t="n">
        <v>24000</v>
      </c>
      <c r="C2195" s="95" t="n">
        <v>28000</v>
      </c>
      <c r="D2195" s="95"/>
      <c r="H2195" s="102"/>
      <c r="I2195" s="91"/>
      <c r="J2195" s="95"/>
      <c r="K2195" s="95"/>
      <c r="L2195" s="104"/>
      <c r="M2195" s="91"/>
      <c r="N2195" s="95"/>
      <c r="O2195" s="95"/>
      <c r="S2195" s="91" t="n">
        <v>0.12</v>
      </c>
      <c r="T2195" s="79" t="n">
        <f aca="false">B2195*$AI$23/$AI$2187</f>
        <v>362516.842105263</v>
      </c>
      <c r="U2195" s="79" t="n">
        <f aca="false">C2195*$AI$23/$AI$2187</f>
        <v>422936.315789474</v>
      </c>
      <c r="V2195" s="84"/>
      <c r="W2195" s="1"/>
      <c r="Z2195" s="80"/>
      <c r="AA2195" s="91"/>
      <c r="AB2195" s="79"/>
      <c r="AC2195" s="79"/>
      <c r="AD2195" s="105"/>
      <c r="AE2195" s="91"/>
      <c r="AF2195" s="79"/>
      <c r="AG2195" s="79"/>
      <c r="AH2195" s="1" t="str">
        <f aca="false">IF(AC2193="But Not Over",Y2190,"")</f>
        <v/>
      </c>
      <c r="AI2195" s="81" t="str">
        <f aca="false">IF(AC2193="But Not Over",VLOOKUP(AH2195,'CPI Data'!$A$19:$N$117,14),"")</f>
        <v/>
      </c>
    </row>
    <row r="2196" customFormat="false" ht="12" hidden="false" customHeight="false" outlineLevel="0" collapsed="false">
      <c r="A2196" s="91" t="n">
        <v>0.13</v>
      </c>
      <c r="B2196" s="95" t="n">
        <v>28000</v>
      </c>
      <c r="C2196" s="95" t="n">
        <v>32000</v>
      </c>
      <c r="D2196" s="95"/>
      <c r="H2196" s="102"/>
      <c r="I2196" s="91"/>
      <c r="J2196" s="95"/>
      <c r="K2196" s="95"/>
      <c r="L2196" s="104"/>
      <c r="M2196" s="91"/>
      <c r="N2196" s="95"/>
      <c r="O2196" s="95"/>
      <c r="S2196" s="91" t="n">
        <v>0.13</v>
      </c>
      <c r="T2196" s="79" t="n">
        <f aca="false">B2196*$AI$23/$AI$2187</f>
        <v>422936.315789474</v>
      </c>
      <c r="U2196" s="79" t="n">
        <f aca="false">C2196*$AI$23/$AI$2187</f>
        <v>483355.789473684</v>
      </c>
      <c r="V2196" s="84"/>
      <c r="W2196" s="1"/>
      <c r="Z2196" s="80"/>
      <c r="AA2196" s="91"/>
      <c r="AB2196" s="79"/>
      <c r="AC2196" s="79"/>
      <c r="AD2196" s="105"/>
      <c r="AE2196" s="91"/>
      <c r="AF2196" s="79"/>
      <c r="AG2196" s="79"/>
      <c r="AH2196" s="1" t="str">
        <f aca="false">IF(AC2194="But Not Over",Y2191,"")</f>
        <v/>
      </c>
      <c r="AI2196" s="81" t="str">
        <f aca="false">IF(AC2194="But Not Over",VLOOKUP(AH2196,'CPI Data'!$A$19:$N$117,14),"")</f>
        <v/>
      </c>
    </row>
    <row r="2197" customFormat="false" ht="12" hidden="false" customHeight="false" outlineLevel="0" collapsed="false">
      <c r="A2197" s="91" t="n">
        <v>0.14</v>
      </c>
      <c r="B2197" s="95" t="n">
        <v>32000</v>
      </c>
      <c r="C2197" s="95" t="n">
        <v>36000</v>
      </c>
      <c r="D2197" s="95"/>
      <c r="H2197" s="102"/>
      <c r="I2197" s="91"/>
      <c r="J2197" s="95"/>
      <c r="K2197" s="95"/>
      <c r="L2197" s="104"/>
      <c r="M2197" s="91"/>
      <c r="N2197" s="95"/>
      <c r="O2197" s="95"/>
      <c r="S2197" s="91" t="n">
        <v>0.14</v>
      </c>
      <c r="T2197" s="79" t="n">
        <f aca="false">B2197*$AI$23/$AI$2187</f>
        <v>483355.789473684</v>
      </c>
      <c r="U2197" s="79" t="n">
        <f aca="false">C2197*$AI$23/$AI$2187</f>
        <v>543775.263157895</v>
      </c>
      <c r="V2197" s="84"/>
      <c r="W2197" s="1"/>
      <c r="Z2197" s="80"/>
      <c r="AA2197" s="91"/>
      <c r="AB2197" s="79"/>
      <c r="AC2197" s="79"/>
      <c r="AD2197" s="105"/>
      <c r="AE2197" s="91"/>
      <c r="AF2197" s="79"/>
      <c r="AG2197" s="79"/>
      <c r="AH2197" s="1" t="str">
        <f aca="false">IF(AC2195="But Not Over",Y2192,"")</f>
        <v/>
      </c>
      <c r="AI2197" s="81" t="str">
        <f aca="false">IF(AC2195="But Not Over",VLOOKUP(AH2197,'CPI Data'!$A$19:$N$117,14),"")</f>
        <v/>
      </c>
    </row>
    <row r="2198" customFormat="false" ht="12" hidden="false" customHeight="false" outlineLevel="0" collapsed="false">
      <c r="A2198" s="91" t="n">
        <v>0.15</v>
      </c>
      <c r="B2198" s="95" t="n">
        <v>36000</v>
      </c>
      <c r="C2198" s="95" t="n">
        <v>40000</v>
      </c>
      <c r="D2198" s="92"/>
      <c r="H2198" s="102"/>
      <c r="I2198" s="91"/>
      <c r="J2198" s="95"/>
      <c r="K2198" s="92"/>
      <c r="L2198" s="103"/>
      <c r="M2198" s="91"/>
      <c r="N2198" s="95"/>
      <c r="O2198" s="92"/>
      <c r="S2198" s="91" t="n">
        <v>0.15</v>
      </c>
      <c r="T2198" s="79" t="n">
        <f aca="false">B2198*$AI$23/$AI$2187</f>
        <v>543775.263157895</v>
      </c>
      <c r="U2198" s="79" t="n">
        <f aca="false">C2198*$AI$23/$AI$2187</f>
        <v>604194.736842105</v>
      </c>
      <c r="W2198" s="1"/>
      <c r="Z2198" s="80"/>
      <c r="AA2198" s="91"/>
      <c r="AB2198" s="79"/>
      <c r="AD2198" s="98"/>
      <c r="AE2198" s="91"/>
      <c r="AF2198" s="79"/>
      <c r="AH2198" s="1" t="str">
        <f aca="false">IF(AC2196="But Not Over",Y2193,"")</f>
        <v/>
      </c>
      <c r="AI2198" s="81" t="str">
        <f aca="false">IF(AC2196="But Not Over",VLOOKUP(AH2198,'CPI Data'!$A$19:$N$117,14),"")</f>
        <v/>
      </c>
    </row>
    <row r="2199" customFormat="false" ht="12" hidden="false" customHeight="false" outlineLevel="0" collapsed="false">
      <c r="A2199" s="91" t="n">
        <v>0.16</v>
      </c>
      <c r="B2199" s="95" t="n">
        <v>40000</v>
      </c>
      <c r="C2199" s="95" t="n">
        <v>44000</v>
      </c>
      <c r="D2199" s="92"/>
      <c r="H2199" s="102"/>
      <c r="I2199" s="91"/>
      <c r="J2199" s="92"/>
      <c r="K2199" s="92"/>
      <c r="L2199" s="103"/>
      <c r="M2199" s="91"/>
      <c r="N2199" s="92"/>
      <c r="O2199" s="92"/>
      <c r="S2199" s="91" t="n">
        <v>0.16</v>
      </c>
      <c r="T2199" s="79" t="n">
        <f aca="false">B2199*$AI$23/$AI$2187</f>
        <v>604194.736842105</v>
      </c>
      <c r="U2199" s="79" t="n">
        <f aca="false">C2199*$AI$23/$AI$2187</f>
        <v>664614.210526316</v>
      </c>
      <c r="W2199" s="1"/>
      <c r="Z2199" s="80"/>
      <c r="AA2199" s="91"/>
      <c r="AD2199" s="98"/>
      <c r="AE2199" s="91"/>
      <c r="AH2199" s="1" t="str">
        <f aca="false">IF(AC2197="But Not Over",Y2194,"")</f>
        <v/>
      </c>
      <c r="AI2199" s="81" t="str">
        <f aca="false">IF(AC2197="But Not Over",VLOOKUP(AH2199,'CPI Data'!$A$19:$N$117,14),"")</f>
        <v/>
      </c>
    </row>
    <row r="2200" customFormat="false" ht="12" hidden="false" customHeight="false" outlineLevel="0" collapsed="false">
      <c r="A2200" s="91" t="n">
        <v>0.17</v>
      </c>
      <c r="B2200" s="95" t="n">
        <v>44000</v>
      </c>
      <c r="C2200" s="92" t="n">
        <v>48000</v>
      </c>
      <c r="D2200" s="92"/>
      <c r="H2200" s="102"/>
      <c r="I2200" s="91"/>
      <c r="J2200" s="92"/>
      <c r="K2200" s="92"/>
      <c r="L2200" s="103"/>
      <c r="M2200" s="91"/>
      <c r="N2200" s="92"/>
      <c r="O2200" s="92"/>
      <c r="S2200" s="91" t="n">
        <v>0.17</v>
      </c>
      <c r="T2200" s="79" t="n">
        <f aca="false">B2200*$AI$23/$AI$2187</f>
        <v>664614.210526316</v>
      </c>
      <c r="U2200" s="79" t="n">
        <f aca="false">C2200*$AI$23/$AI$2187</f>
        <v>725033.684210526</v>
      </c>
      <c r="W2200" s="1"/>
      <c r="Z2200" s="80"/>
      <c r="AA2200" s="91"/>
      <c r="AD2200" s="98"/>
      <c r="AE2200" s="91"/>
      <c r="AH2200" s="1" t="str">
        <f aca="false">IF(AC2198="But Not Over",Y2195,"")</f>
        <v/>
      </c>
      <c r="AI2200" s="81" t="str">
        <f aca="false">IF(AC2198="But Not Over",VLOOKUP(AH2200,'CPI Data'!$A$19:$N$117,14),"")</f>
        <v/>
      </c>
    </row>
    <row r="2201" customFormat="false" ht="12" hidden="false" customHeight="false" outlineLevel="0" collapsed="false">
      <c r="A2201" s="91" t="n">
        <v>0.18</v>
      </c>
      <c r="B2201" s="92" t="n">
        <v>48000</v>
      </c>
      <c r="C2201" s="92" t="n">
        <v>52000</v>
      </c>
      <c r="D2201" s="95"/>
      <c r="H2201" s="64"/>
      <c r="I2201" s="91"/>
      <c r="J2201" s="92"/>
      <c r="K2201" s="92"/>
      <c r="L2201" s="104"/>
      <c r="M2201" s="91"/>
      <c r="N2201" s="92"/>
      <c r="O2201" s="92"/>
      <c r="S2201" s="91" t="n">
        <v>0.18</v>
      </c>
      <c r="T2201" s="79" t="n">
        <f aca="false">B2201*$AI$23/$AI$2187</f>
        <v>725033.684210526</v>
      </c>
      <c r="U2201" s="79" t="n">
        <f aca="false">C2201*$AI$23/$AI$2187</f>
        <v>785453.157894737</v>
      </c>
      <c r="V2201" s="84"/>
      <c r="W2201" s="1"/>
      <c r="Z2201" s="80"/>
      <c r="AA2201" s="91"/>
      <c r="AD2201" s="105"/>
      <c r="AE2201" s="91"/>
      <c r="AH2201" s="1" t="str">
        <f aca="false">IF(AC2199="But Not Over",Y2196,"")</f>
        <v/>
      </c>
      <c r="AI2201" s="81" t="str">
        <f aca="false">IF(AC2199="But Not Over",VLOOKUP(AH2201,'CPI Data'!$A$19:$N$117,14),"")</f>
        <v/>
      </c>
    </row>
    <row r="2202" customFormat="false" ht="12" hidden="false" customHeight="false" outlineLevel="0" collapsed="false">
      <c r="A2202" s="91" t="n">
        <v>0.19</v>
      </c>
      <c r="B2202" s="92" t="n">
        <v>52000</v>
      </c>
      <c r="C2202" s="92" t="n">
        <v>56000</v>
      </c>
      <c r="H2202" s="64"/>
      <c r="I2202" s="91"/>
      <c r="J2202" s="92"/>
      <c r="K2202" s="92"/>
      <c r="L2202" s="97"/>
      <c r="M2202" s="91"/>
      <c r="N2202" s="92"/>
      <c r="O2202" s="92"/>
      <c r="S2202" s="91" t="n">
        <v>0.19</v>
      </c>
      <c r="T2202" s="79" t="n">
        <f aca="false">B2202*$AI$23/$AI$2187</f>
        <v>785453.157894737</v>
      </c>
      <c r="U2202" s="79" t="n">
        <f aca="false">C2202*$AI$23/$AI$2187</f>
        <v>845872.631578948</v>
      </c>
      <c r="W2202" s="1"/>
      <c r="Z2202" s="80"/>
      <c r="AA2202" s="91"/>
      <c r="AD2202" s="98"/>
      <c r="AE2202" s="91"/>
      <c r="AH2202" s="1" t="str">
        <f aca="false">IF(AC2200="But Not Over",Y2197,"")</f>
        <v/>
      </c>
      <c r="AI2202" s="81" t="str">
        <f aca="false">IF(AC2200="But Not Over",VLOOKUP(AH2202,'CPI Data'!$A$19:$N$117,14),"")</f>
        <v/>
      </c>
    </row>
    <row r="2203" customFormat="false" ht="12" hidden="false" customHeight="false" outlineLevel="0" collapsed="false">
      <c r="A2203" s="91" t="n">
        <v>0.2</v>
      </c>
      <c r="B2203" s="92" t="n">
        <v>56000</v>
      </c>
      <c r="C2203" s="92" t="n">
        <v>60000</v>
      </c>
      <c r="H2203" s="64"/>
      <c r="I2203" s="91"/>
      <c r="J2203" s="92"/>
      <c r="K2203" s="92"/>
      <c r="L2203" s="97"/>
      <c r="M2203" s="91"/>
      <c r="N2203" s="92"/>
      <c r="O2203" s="92"/>
      <c r="S2203" s="91" t="n">
        <v>0.2</v>
      </c>
      <c r="T2203" s="79" t="n">
        <f aca="false">B2203*$AI$23/$AI$2187</f>
        <v>845872.631578948</v>
      </c>
      <c r="U2203" s="79" t="n">
        <f aca="false">C2203*$AI$23/$AI$2187</f>
        <v>906292.105263158</v>
      </c>
      <c r="W2203" s="1"/>
      <c r="Z2203" s="80"/>
      <c r="AA2203" s="91"/>
      <c r="AD2203" s="98"/>
      <c r="AE2203" s="91"/>
      <c r="AH2203" s="1" t="str">
        <f aca="false">IF(AC2201="But Not Over",Y2198,"")</f>
        <v/>
      </c>
      <c r="AI2203" s="81" t="str">
        <f aca="false">IF(AC2201="But Not Over",VLOOKUP(AH2203,'CPI Data'!$A$19:$N$117,14),"")</f>
        <v/>
      </c>
    </row>
    <row r="2204" customFormat="false" ht="12" hidden="false" customHeight="false" outlineLevel="0" collapsed="false">
      <c r="A2204" s="91" t="n">
        <v>0.21</v>
      </c>
      <c r="B2204" s="92" t="n">
        <v>60000</v>
      </c>
      <c r="C2204" s="92" t="n">
        <v>64000</v>
      </c>
      <c r="H2204" s="64"/>
      <c r="I2204" s="91"/>
      <c r="J2204" s="92"/>
      <c r="K2204" s="92"/>
      <c r="L2204" s="97"/>
      <c r="M2204" s="91"/>
      <c r="N2204" s="92"/>
      <c r="O2204" s="92"/>
      <c r="S2204" s="91" t="n">
        <v>0.21</v>
      </c>
      <c r="T2204" s="79" t="n">
        <f aca="false">B2204*$AI$23/$AI$2187</f>
        <v>906292.105263158</v>
      </c>
      <c r="U2204" s="79" t="n">
        <f aca="false">C2204*$AI$23/$AI$2187</f>
        <v>966711.578947368</v>
      </c>
      <c r="W2204" s="1"/>
      <c r="Z2204" s="80"/>
      <c r="AA2204" s="91"/>
      <c r="AD2204" s="98"/>
      <c r="AE2204" s="91"/>
      <c r="AH2204" s="1" t="str">
        <f aca="false">IF(AC2202="But Not Over",Y2199,"")</f>
        <v/>
      </c>
      <c r="AI2204" s="81" t="str">
        <f aca="false">IF(AC2202="But Not Over",VLOOKUP(AH2204,'CPI Data'!$A$19:$N$117,14),"")</f>
        <v/>
      </c>
    </row>
    <row r="2205" customFormat="false" ht="12" hidden="false" customHeight="false" outlineLevel="0" collapsed="false">
      <c r="A2205" s="91" t="n">
        <v>0.22</v>
      </c>
      <c r="B2205" s="92" t="n">
        <v>64000</v>
      </c>
      <c r="C2205" s="92" t="n">
        <v>70000</v>
      </c>
      <c r="H2205" s="64"/>
      <c r="I2205" s="91"/>
      <c r="J2205" s="92"/>
      <c r="K2205" s="92"/>
      <c r="L2205" s="97"/>
      <c r="M2205" s="91"/>
      <c r="N2205" s="92"/>
      <c r="O2205" s="92"/>
      <c r="S2205" s="91" t="n">
        <v>0.22</v>
      </c>
      <c r="T2205" s="79" t="n">
        <f aca="false">B2205*$AI$23/$AI$2187</f>
        <v>966711.578947368</v>
      </c>
      <c r="U2205" s="125" t="n">
        <f aca="false">C2205*$AI$23/$AI$2187</f>
        <v>1057340.78947368</v>
      </c>
      <c r="W2205" s="1"/>
      <c r="Z2205" s="80"/>
      <c r="AA2205" s="91"/>
      <c r="AD2205" s="98"/>
      <c r="AE2205" s="91"/>
      <c r="AH2205" s="1" t="str">
        <f aca="false">IF(AC2203="But Not Over",Y2200,"")</f>
        <v/>
      </c>
      <c r="AI2205" s="81" t="str">
        <f aca="false">IF(AC2203="But Not Over",VLOOKUP(AH2205,'CPI Data'!$A$19:$N$117,14),"")</f>
        <v/>
      </c>
    </row>
    <row r="2206" customFormat="false" ht="12" hidden="false" customHeight="false" outlineLevel="0" collapsed="false">
      <c r="A2206" s="91" t="n">
        <v>0.23</v>
      </c>
      <c r="B2206" s="92" t="n">
        <v>70000</v>
      </c>
      <c r="C2206" s="92" t="n">
        <v>80000</v>
      </c>
      <c r="H2206" s="64"/>
      <c r="I2206" s="91"/>
      <c r="J2206" s="92"/>
      <c r="K2206" s="92"/>
      <c r="L2206" s="97"/>
      <c r="M2206" s="91"/>
      <c r="N2206" s="92"/>
      <c r="O2206" s="92"/>
      <c r="S2206" s="91" t="n">
        <v>0.23</v>
      </c>
      <c r="T2206" s="79" t="n">
        <f aca="false">B2206*$AI$23/$AI$2187</f>
        <v>1057340.78947368</v>
      </c>
      <c r="U2206" s="125" t="n">
        <f aca="false">C2206*$AI$23/$AI$2187</f>
        <v>1208389.47368421</v>
      </c>
      <c r="W2206" s="1"/>
      <c r="Z2206" s="80"/>
      <c r="AA2206" s="91"/>
      <c r="AD2206" s="98"/>
      <c r="AE2206" s="91"/>
      <c r="AH2206" s="1" t="str">
        <f aca="false">IF(AC2204="But Not Over",Y2201,"")</f>
        <v/>
      </c>
      <c r="AI2206" s="81" t="str">
        <f aca="false">IF(AC2204="But Not Over",VLOOKUP(AH2206,'CPI Data'!$A$19:$N$117,14),"")</f>
        <v/>
      </c>
    </row>
    <row r="2207" customFormat="false" ht="12" hidden="false" customHeight="false" outlineLevel="0" collapsed="false">
      <c r="A2207" s="91" t="n">
        <v>0.24</v>
      </c>
      <c r="B2207" s="92" t="n">
        <v>80000</v>
      </c>
      <c r="C2207" s="92" t="n">
        <v>100000</v>
      </c>
      <c r="H2207" s="64"/>
      <c r="I2207" s="91"/>
      <c r="J2207" s="92"/>
      <c r="K2207" s="92"/>
      <c r="L2207" s="97"/>
      <c r="M2207" s="91"/>
      <c r="N2207" s="92"/>
      <c r="O2207" s="92"/>
      <c r="S2207" s="91" t="n">
        <v>0.24</v>
      </c>
      <c r="T2207" s="79" t="n">
        <f aca="false">B2207*$AI$23/$AI$2187</f>
        <v>1208389.47368421</v>
      </c>
      <c r="U2207" s="125" t="n">
        <f aca="false">C2207*$AI$23/$AI$2187</f>
        <v>1510486.84210526</v>
      </c>
      <c r="W2207" s="1"/>
      <c r="Z2207" s="80"/>
      <c r="AA2207" s="91"/>
      <c r="AD2207" s="98"/>
      <c r="AE2207" s="91"/>
      <c r="AH2207" s="1" t="str">
        <f aca="false">IF(AC2205="But Not Over",Y2202,"")</f>
        <v/>
      </c>
      <c r="AI2207" s="81" t="str">
        <f aca="false">IF(AC2205="But Not Over",VLOOKUP(AH2207,'CPI Data'!$A$19:$N$117,14),"")</f>
        <v/>
      </c>
    </row>
    <row r="2208" customFormat="false" ht="12" hidden="false" customHeight="false" outlineLevel="0" collapsed="false">
      <c r="A2208" s="91" t="n">
        <v>0.25</v>
      </c>
      <c r="B2208" s="92" t="n">
        <v>100000</v>
      </c>
      <c r="C2208" s="95" t="s">
        <v>18</v>
      </c>
      <c r="H2208" s="64"/>
      <c r="I2208" s="91"/>
      <c r="J2208" s="92"/>
      <c r="K2208" s="92"/>
      <c r="L2208" s="97"/>
      <c r="M2208" s="91"/>
      <c r="N2208" s="92"/>
      <c r="O2208" s="92"/>
      <c r="S2208" s="91" t="n">
        <v>0.25</v>
      </c>
      <c r="T2208" s="79" t="n">
        <f aca="false">B2208*$AI$23/$AI$2187</f>
        <v>1510486.84210526</v>
      </c>
      <c r="U2208" s="79" t="s">
        <v>18</v>
      </c>
      <c r="W2208" s="1"/>
      <c r="Z2208" s="80"/>
      <c r="AA2208" s="91"/>
      <c r="AD2208" s="98"/>
      <c r="AE2208" s="91"/>
      <c r="AH2208" s="1" t="str">
        <f aca="false">IF(AC2206="But Not Over",Y2203,"")</f>
        <v/>
      </c>
      <c r="AI2208" s="81" t="str">
        <f aca="false">IF(AC2206="But Not Over",VLOOKUP(AH2208,'CPI Data'!$A$19:$N$117,14),"")</f>
        <v/>
      </c>
    </row>
    <row r="2209" customFormat="false" ht="24" hidden="false" customHeight="true" outlineLevel="0" collapsed="false">
      <c r="A2209" s="109" t="s">
        <v>71</v>
      </c>
      <c r="B2209" s="109"/>
      <c r="C2209" s="109"/>
      <c r="D2209" s="109"/>
      <c r="E2209" s="109"/>
      <c r="F2209" s="109"/>
      <c r="G2209" s="109"/>
      <c r="H2209" s="109"/>
      <c r="I2209" s="109"/>
      <c r="J2209" s="109"/>
      <c r="K2209" s="109"/>
      <c r="L2209" s="109"/>
      <c r="M2209" s="109"/>
      <c r="N2209" s="109"/>
      <c r="O2209" s="109"/>
      <c r="S2209" s="109" t="s">
        <v>71</v>
      </c>
      <c r="T2209" s="109"/>
      <c r="U2209" s="109"/>
      <c r="V2209" s="109"/>
      <c r="W2209" s="109"/>
      <c r="X2209" s="109"/>
      <c r="Y2209" s="109"/>
      <c r="Z2209" s="109"/>
      <c r="AA2209" s="109"/>
      <c r="AB2209" s="109"/>
      <c r="AC2209" s="109"/>
      <c r="AD2209" s="109"/>
      <c r="AE2209" s="109"/>
      <c r="AF2209" s="109"/>
      <c r="AG2209" s="109"/>
      <c r="AH2209" s="1" t="str">
        <f aca="false">IF(AC2207="But Not Over",Y2204,"")</f>
        <v/>
      </c>
      <c r="AI2209" s="81" t="str">
        <f aca="false">IF(AC2207="But Not Over",VLOOKUP(AH2209,'CPI Data'!$A$19:$N$117,14),"")</f>
        <v/>
      </c>
    </row>
    <row r="2210" customFormat="false" ht="12" hidden="false" customHeight="false" outlineLevel="0" collapsed="false">
      <c r="A2210" s="132"/>
      <c r="E2210" s="64"/>
      <c r="H2210" s="64"/>
      <c r="I2210" s="64"/>
      <c r="L2210" s="97"/>
      <c r="M2210" s="64"/>
      <c r="S2210" s="132"/>
      <c r="W2210" s="64"/>
      <c r="Z2210" s="80"/>
      <c r="AA2210" s="64"/>
      <c r="AD2210" s="98"/>
      <c r="AE2210" s="64"/>
      <c r="AH2210" s="1" t="str">
        <f aca="false">IF(AC2208="But Not Over",Y2205,"")</f>
        <v/>
      </c>
      <c r="AI2210" s="81" t="str">
        <f aca="false">IF(AC2208="But Not Over",VLOOKUP(AH2210,'CPI Data'!$A$19:$N$117,14),"")</f>
        <v/>
      </c>
    </row>
    <row r="2211" customFormat="false" ht="12.75" hidden="false" customHeight="false" outlineLevel="0" collapsed="false">
      <c r="A2211" s="64"/>
      <c r="B2211" s="74"/>
      <c r="C2211" s="43" t="s">
        <v>7</v>
      </c>
      <c r="E2211" s="64"/>
      <c r="F2211" s="74"/>
      <c r="G2211" s="75" t="n">
        <v>1930</v>
      </c>
      <c r="H2211" s="75"/>
      <c r="I2211" s="75"/>
      <c r="J2211" s="74"/>
      <c r="L2211" s="97"/>
      <c r="M2211" s="64"/>
      <c r="N2211" s="74"/>
      <c r="S2211" s="64"/>
      <c r="T2211" s="77"/>
      <c r="U2211" s="69" t="s">
        <v>21</v>
      </c>
      <c r="W2211" s="64"/>
      <c r="X2211" s="77"/>
      <c r="Y2211" s="75" t="n">
        <v>1930</v>
      </c>
      <c r="Z2211" s="75"/>
      <c r="AA2211" s="75"/>
      <c r="AB2211" s="46" t="str">
        <f aca="false">CONCATENATE("CPI: ",AI2216)</f>
        <v>CPI: 16.7</v>
      </c>
      <c r="AD2211" s="98"/>
      <c r="AE2211" s="64"/>
      <c r="AF2211" s="77"/>
      <c r="AH2211" s="1" t="str">
        <f aca="false">IF(AC2209="But Not Over",Y2206,"")</f>
        <v/>
      </c>
      <c r="AI2211" s="81" t="str">
        <f aca="false">IF(AC2209="But Not Over",VLOOKUP(AH2211,'CPI Data'!$A$19:$N$117,14),"")</f>
        <v/>
      </c>
    </row>
    <row r="2212" customFormat="false" ht="12" hidden="false" customHeight="false" outlineLevel="0" collapsed="false">
      <c r="A2212" s="49"/>
      <c r="B2212" s="49" t="s">
        <v>8</v>
      </c>
      <c r="C2212" s="50"/>
      <c r="D2212" s="50"/>
      <c r="E2212" s="49"/>
      <c r="F2212" s="49" t="s">
        <v>9</v>
      </c>
      <c r="G2212" s="50"/>
      <c r="H2212" s="49"/>
      <c r="I2212" s="49"/>
      <c r="J2212" s="49" t="s">
        <v>10</v>
      </c>
      <c r="K2212" s="48"/>
      <c r="L2212" s="48"/>
      <c r="M2212" s="48"/>
      <c r="N2212" s="49" t="s">
        <v>11</v>
      </c>
      <c r="O2212" s="50"/>
      <c r="S2212" s="49"/>
      <c r="T2212" s="51" t="s">
        <v>8</v>
      </c>
      <c r="U2212" s="99"/>
      <c r="V2212" s="53"/>
      <c r="W2212" s="49"/>
      <c r="X2212" s="51" t="s">
        <v>9</v>
      </c>
      <c r="Y2212" s="99"/>
      <c r="Z2212" s="54"/>
      <c r="AA2212" s="49"/>
      <c r="AB2212" s="51" t="s">
        <v>10</v>
      </c>
      <c r="AC2212" s="52"/>
      <c r="AD2212" s="55"/>
      <c r="AE2212" s="48"/>
      <c r="AF2212" s="51" t="s">
        <v>11</v>
      </c>
      <c r="AG2212" s="99"/>
      <c r="AH2212" s="1" t="str">
        <f aca="false">IF(AC2210="But Not Over",Y2207,"")</f>
        <v/>
      </c>
      <c r="AI2212" s="81" t="str">
        <f aca="false">IF(AC2210="But Not Over",VLOOKUP(AH2212,'CPI Data'!$A$19:$N$117,14),"")</f>
        <v/>
      </c>
    </row>
    <row r="2213" customFormat="false" ht="12" hidden="false" customHeight="false" outlineLevel="0" collapsed="false">
      <c r="A2213" s="56" t="s">
        <v>12</v>
      </c>
      <c r="B2213" s="57" t="s">
        <v>13</v>
      </c>
      <c r="C2213" s="57"/>
      <c r="D2213" s="100"/>
      <c r="E2213" s="56" t="s">
        <v>12</v>
      </c>
      <c r="F2213" s="57" t="s">
        <v>13</v>
      </c>
      <c r="G2213" s="57"/>
      <c r="H2213" s="100"/>
      <c r="I2213" s="56" t="s">
        <v>12</v>
      </c>
      <c r="J2213" s="57" t="s">
        <v>13</v>
      </c>
      <c r="K2213" s="57"/>
      <c r="L2213" s="106"/>
      <c r="M2213" s="56" t="s">
        <v>12</v>
      </c>
      <c r="N2213" s="57" t="s">
        <v>13</v>
      </c>
      <c r="O2213" s="57"/>
      <c r="S2213" s="56" t="s">
        <v>12</v>
      </c>
      <c r="T2213" s="58" t="s">
        <v>13</v>
      </c>
      <c r="U2213" s="58"/>
      <c r="V2213" s="101"/>
      <c r="W2213" s="56" t="s">
        <v>12</v>
      </c>
      <c r="X2213" s="58" t="s">
        <v>13</v>
      </c>
      <c r="Y2213" s="58"/>
      <c r="Z2213" s="101"/>
      <c r="AA2213" s="56" t="s">
        <v>12</v>
      </c>
      <c r="AB2213" s="58" t="s">
        <v>13</v>
      </c>
      <c r="AC2213" s="58"/>
      <c r="AD2213" s="107"/>
      <c r="AE2213" s="56" t="s">
        <v>12</v>
      </c>
      <c r="AF2213" s="58" t="s">
        <v>13</v>
      </c>
      <c r="AG2213" s="58"/>
      <c r="AH2213" s="1" t="str">
        <f aca="false">IF(AC2211="But Not Over",Y2208,"")</f>
        <v/>
      </c>
      <c r="AI2213" s="81" t="str">
        <f aca="false">IF(AC2211="But Not Over",VLOOKUP(AH2213,'CPI Data'!$A$19:$N$117,14),"")</f>
        <v/>
      </c>
    </row>
    <row r="2214" customFormat="false" ht="12" hidden="false" customHeight="false" outlineLevel="0" collapsed="false">
      <c r="A2214" s="59" t="s">
        <v>14</v>
      </c>
      <c r="B2214" s="60" t="s">
        <v>15</v>
      </c>
      <c r="C2214" s="60" t="s">
        <v>16</v>
      </c>
      <c r="D2214" s="100"/>
      <c r="E2214" s="59" t="s">
        <v>14</v>
      </c>
      <c r="F2214" s="60" t="s">
        <v>15</v>
      </c>
      <c r="G2214" s="60" t="s">
        <v>16</v>
      </c>
      <c r="H2214" s="100"/>
      <c r="I2214" s="59" t="s">
        <v>14</v>
      </c>
      <c r="J2214" s="60" t="s">
        <v>15</v>
      </c>
      <c r="K2214" s="60" t="s">
        <v>16</v>
      </c>
      <c r="L2214" s="106"/>
      <c r="M2214" s="59" t="s">
        <v>14</v>
      </c>
      <c r="N2214" s="60" t="s">
        <v>15</v>
      </c>
      <c r="O2214" s="60" t="s">
        <v>16</v>
      </c>
      <c r="S2214" s="59" t="s">
        <v>14</v>
      </c>
      <c r="T2214" s="61" t="s">
        <v>15</v>
      </c>
      <c r="U2214" s="61" t="s">
        <v>16</v>
      </c>
      <c r="V2214" s="101"/>
      <c r="W2214" s="59" t="s">
        <v>14</v>
      </c>
      <c r="X2214" s="61" t="s">
        <v>15</v>
      </c>
      <c r="Y2214" s="61" t="s">
        <v>16</v>
      </c>
      <c r="Z2214" s="101"/>
      <c r="AA2214" s="59" t="s">
        <v>14</v>
      </c>
      <c r="AB2214" s="61" t="s">
        <v>15</v>
      </c>
      <c r="AC2214" s="61" t="s">
        <v>16</v>
      </c>
      <c r="AD2214" s="107"/>
      <c r="AE2214" s="59" t="s">
        <v>14</v>
      </c>
      <c r="AF2214" s="61" t="s">
        <v>15</v>
      </c>
      <c r="AG2214" s="61" t="s">
        <v>16</v>
      </c>
      <c r="AH2214" s="1" t="str">
        <f aca="false">IF(AC2212="But Not Over",Y2209,"")</f>
        <v/>
      </c>
      <c r="AI2214" s="81" t="str">
        <f aca="false">IF(AC2212="But Not Over",VLOOKUP(AH2214,'CPI Data'!$A$19:$N$117,14),"")</f>
        <v/>
      </c>
    </row>
    <row r="2215" customFormat="false" ht="12" hidden="false" customHeight="false" outlineLevel="0" collapsed="false">
      <c r="A2215" s="91" t="n">
        <v>0.015</v>
      </c>
      <c r="B2215" s="95" t="n">
        <v>0</v>
      </c>
      <c r="C2215" s="95" t="n">
        <v>4000</v>
      </c>
      <c r="D2215" s="95"/>
      <c r="H2215" s="102"/>
      <c r="I2215" s="91"/>
      <c r="J2215" s="95"/>
      <c r="K2215" s="95"/>
      <c r="L2215" s="104"/>
      <c r="M2215" s="91"/>
      <c r="N2215" s="95"/>
      <c r="O2215" s="95"/>
      <c r="S2215" s="91" t="n">
        <v>0.015</v>
      </c>
      <c r="T2215" s="79" t="n">
        <f aca="false">B2215*$AI$23/$AI$2216</f>
        <v>0</v>
      </c>
      <c r="U2215" s="79" t="n">
        <f aca="false">C2215*$AI$23/$AI$2216</f>
        <v>54992.5748502994</v>
      </c>
      <c r="V2215" s="84"/>
      <c r="W2215" s="1"/>
      <c r="Z2215" s="80"/>
      <c r="AA2215" s="91"/>
      <c r="AB2215" s="79"/>
      <c r="AC2215" s="79"/>
      <c r="AD2215" s="105"/>
      <c r="AE2215" s="91"/>
      <c r="AF2215" s="79"/>
      <c r="AG2215" s="79"/>
      <c r="AH2215" s="1" t="str">
        <f aca="false">IF(AC2213="But Not Over",Y2210,"")</f>
        <v/>
      </c>
      <c r="AI2215" s="81" t="str">
        <f aca="false">IF(AC2213="But Not Over",VLOOKUP(AH2215,'CPI Data'!$A$19:$N$117,14),"")</f>
        <v/>
      </c>
    </row>
    <row r="2216" customFormat="false" ht="12" hidden="false" customHeight="false" outlineLevel="0" collapsed="false">
      <c r="A2216" s="91" t="n">
        <v>0.03</v>
      </c>
      <c r="B2216" s="95" t="n">
        <v>4000</v>
      </c>
      <c r="C2216" s="95" t="n">
        <v>8000</v>
      </c>
      <c r="D2216" s="95"/>
      <c r="E2216" s="64"/>
      <c r="F2216" s="74" t="s">
        <v>55</v>
      </c>
      <c r="H2216" s="102"/>
      <c r="I2216" s="64"/>
      <c r="J2216" s="74" t="s">
        <v>55</v>
      </c>
      <c r="L2216" s="104"/>
      <c r="M2216" s="64"/>
      <c r="N2216" s="74" t="s">
        <v>55</v>
      </c>
      <c r="S2216" s="91" t="n">
        <v>0.03</v>
      </c>
      <c r="T2216" s="79" t="n">
        <f aca="false">B2216*$AI$23/$AI$2216</f>
        <v>54992.5748502994</v>
      </c>
      <c r="U2216" s="79" t="n">
        <f aca="false">C2216*$AI$23/$AI$2216</f>
        <v>109985.149700599</v>
      </c>
      <c r="V2216" s="84"/>
      <c r="W2216" s="64"/>
      <c r="X2216" s="77" t="s">
        <v>55</v>
      </c>
      <c r="Z2216" s="80"/>
      <c r="AA2216" s="64"/>
      <c r="AB2216" s="77" t="s">
        <v>55</v>
      </c>
      <c r="AD2216" s="105"/>
      <c r="AE2216" s="64"/>
      <c r="AF2216" s="77" t="s">
        <v>55</v>
      </c>
      <c r="AH2216" s="1" t="n">
        <f aca="false">IF(AC2214="But Not Over",Y2211,"")</f>
        <v>1930</v>
      </c>
      <c r="AI2216" s="81" t="n">
        <f aca="false">IF(AC2214="But Not Over",VLOOKUP(AH2216,'CPI Data'!$A$19:$N$117,14),"")</f>
        <v>16.7</v>
      </c>
    </row>
    <row r="2217" customFormat="false" ht="12" hidden="false" customHeight="false" outlineLevel="0" collapsed="false">
      <c r="A2217" s="91" t="n">
        <v>0.05</v>
      </c>
      <c r="B2217" s="95" t="n">
        <v>8000</v>
      </c>
      <c r="C2217" s="95" t="n">
        <v>10000</v>
      </c>
      <c r="D2217" s="95"/>
      <c r="E2217" s="64"/>
      <c r="F2217" s="74" t="s">
        <v>56</v>
      </c>
      <c r="H2217" s="102"/>
      <c r="I2217" s="64"/>
      <c r="J2217" s="74" t="s">
        <v>56</v>
      </c>
      <c r="L2217" s="104"/>
      <c r="M2217" s="64"/>
      <c r="N2217" s="74" t="s">
        <v>56</v>
      </c>
      <c r="S2217" s="91" t="n">
        <v>0.05</v>
      </c>
      <c r="T2217" s="79" t="n">
        <f aca="false">B2217*$AI$23/$AI$2216</f>
        <v>109985.149700599</v>
      </c>
      <c r="U2217" s="79" t="n">
        <f aca="false">C2217*$AI$23/$AI$2216</f>
        <v>137481.437125749</v>
      </c>
      <c r="V2217" s="84"/>
      <c r="W2217" s="64"/>
      <c r="X2217" s="77" t="s">
        <v>56</v>
      </c>
      <c r="Z2217" s="80"/>
      <c r="AA2217" s="64"/>
      <c r="AB2217" s="77" t="s">
        <v>56</v>
      </c>
      <c r="AD2217" s="105"/>
      <c r="AE2217" s="64"/>
      <c r="AF2217" s="77" t="s">
        <v>56</v>
      </c>
      <c r="AH2217" s="1" t="str">
        <f aca="false">IF(AC2215="But Not Over",Y2212,"")</f>
        <v/>
      </c>
      <c r="AI2217" s="81" t="str">
        <f aca="false">IF(AC2215="But Not Over",VLOOKUP(AH2217,'CPI Data'!$A$19:$N$117,14),"")</f>
        <v/>
      </c>
    </row>
    <row r="2218" customFormat="false" ht="12" hidden="false" customHeight="false" outlineLevel="0" collapsed="false">
      <c r="A2218" s="91" t="n">
        <v>0.06</v>
      </c>
      <c r="B2218" s="95" t="n">
        <v>10000</v>
      </c>
      <c r="C2218" s="95" t="n">
        <v>14000</v>
      </c>
      <c r="D2218" s="95"/>
      <c r="H2218" s="102"/>
      <c r="I2218" s="91"/>
      <c r="J2218" s="95"/>
      <c r="K2218" s="95"/>
      <c r="L2218" s="104"/>
      <c r="M2218" s="91"/>
      <c r="N2218" s="95"/>
      <c r="O2218" s="95"/>
      <c r="S2218" s="91" t="n">
        <v>0.06</v>
      </c>
      <c r="T2218" s="79" t="n">
        <f aca="false">B2218*$AI$23/$AI$2216</f>
        <v>137481.437125749</v>
      </c>
      <c r="U2218" s="79" t="n">
        <f aca="false">C2218*$AI$23/$AI$2216</f>
        <v>192474.011976048</v>
      </c>
      <c r="V2218" s="84"/>
      <c r="W2218" s="1"/>
      <c r="Z2218" s="80"/>
      <c r="AA2218" s="91"/>
      <c r="AB2218" s="79"/>
      <c r="AC2218" s="79"/>
      <c r="AD2218" s="105"/>
      <c r="AE2218" s="91"/>
      <c r="AF2218" s="79"/>
      <c r="AG2218" s="79"/>
      <c r="AH2218" s="1" t="str">
        <f aca="false">IF(AC2216="But Not Over",Y2213,"")</f>
        <v/>
      </c>
      <c r="AI2218" s="81" t="str">
        <f aca="false">IF(AC2216="But Not Over",VLOOKUP(AH2218,'CPI Data'!$A$19:$N$117,14),"")</f>
        <v/>
      </c>
    </row>
    <row r="2219" customFormat="false" ht="12" hidden="false" customHeight="false" outlineLevel="0" collapsed="false">
      <c r="A2219" s="91" t="n">
        <v>0.07</v>
      </c>
      <c r="B2219" s="95" t="n">
        <v>14000</v>
      </c>
      <c r="C2219" s="95" t="n">
        <v>16000</v>
      </c>
      <c r="D2219" s="95"/>
      <c r="H2219" s="102"/>
      <c r="I2219" s="91"/>
      <c r="J2219" s="95"/>
      <c r="K2219" s="95"/>
      <c r="L2219" s="104"/>
      <c r="M2219" s="91"/>
      <c r="N2219" s="95"/>
      <c r="O2219" s="95"/>
      <c r="S2219" s="91" t="n">
        <v>0.07</v>
      </c>
      <c r="T2219" s="79" t="n">
        <f aca="false">B2219*$AI$23/$AI$2216</f>
        <v>192474.011976048</v>
      </c>
      <c r="U2219" s="79" t="n">
        <f aca="false">C2219*$AI$23/$AI$2216</f>
        <v>219970.299401198</v>
      </c>
      <c r="V2219" s="84"/>
      <c r="W2219" s="1"/>
      <c r="Z2219" s="80"/>
      <c r="AA2219" s="91"/>
      <c r="AB2219" s="79"/>
      <c r="AC2219" s="79"/>
      <c r="AD2219" s="105"/>
      <c r="AE2219" s="91"/>
      <c r="AF2219" s="79"/>
      <c r="AG2219" s="79"/>
      <c r="AH2219" s="1" t="str">
        <f aca="false">IF(AC2217="But Not Over",Y2214,"")</f>
        <v/>
      </c>
      <c r="AI2219" s="81" t="str">
        <f aca="false">IF(AC2217="But Not Over",VLOOKUP(AH2219,'CPI Data'!$A$19:$N$117,14),"")</f>
        <v/>
      </c>
    </row>
    <row r="2220" customFormat="false" ht="12" hidden="false" customHeight="false" outlineLevel="0" collapsed="false">
      <c r="A2220" s="91" t="n">
        <v>0.08</v>
      </c>
      <c r="B2220" s="95" t="n">
        <v>16000</v>
      </c>
      <c r="C2220" s="95" t="n">
        <v>18000</v>
      </c>
      <c r="D2220" s="95"/>
      <c r="H2220" s="102"/>
      <c r="I2220" s="91"/>
      <c r="J2220" s="95"/>
      <c r="K2220" s="95"/>
      <c r="L2220" s="104"/>
      <c r="M2220" s="91"/>
      <c r="N2220" s="95"/>
      <c r="O2220" s="95"/>
      <c r="S2220" s="91" t="n">
        <v>0.08</v>
      </c>
      <c r="T2220" s="79" t="n">
        <f aca="false">B2220*$AI$23/$AI$2216</f>
        <v>219970.299401198</v>
      </c>
      <c r="U2220" s="79" t="n">
        <f aca="false">C2220*$AI$23/$AI$2216</f>
        <v>247466.586826347</v>
      </c>
      <c r="V2220" s="84"/>
      <c r="W2220" s="1"/>
      <c r="Z2220" s="80"/>
      <c r="AA2220" s="91"/>
      <c r="AB2220" s="79"/>
      <c r="AC2220" s="79"/>
      <c r="AD2220" s="105"/>
      <c r="AE2220" s="91"/>
      <c r="AF2220" s="79"/>
      <c r="AG2220" s="79"/>
      <c r="AH2220" s="1" t="str">
        <f aca="false">IF(AC2218="But Not Over",Y2215,"")</f>
        <v/>
      </c>
      <c r="AI2220" s="81" t="str">
        <f aca="false">IF(AC2218="But Not Over",VLOOKUP(AH2220,'CPI Data'!$A$19:$N$117,14),"")</f>
        <v/>
      </c>
    </row>
    <row r="2221" customFormat="false" ht="12" hidden="false" customHeight="false" outlineLevel="0" collapsed="false">
      <c r="A2221" s="91" t="n">
        <v>0.09</v>
      </c>
      <c r="B2221" s="95" t="n">
        <v>18000</v>
      </c>
      <c r="C2221" s="95" t="n">
        <v>20000</v>
      </c>
      <c r="D2221" s="95"/>
      <c r="H2221" s="102"/>
      <c r="I2221" s="91"/>
      <c r="J2221" s="95"/>
      <c r="K2221" s="95"/>
      <c r="L2221" s="104"/>
      <c r="M2221" s="91"/>
      <c r="N2221" s="95"/>
      <c r="O2221" s="95"/>
      <c r="S2221" s="91" t="n">
        <v>0.09</v>
      </c>
      <c r="T2221" s="79" t="n">
        <f aca="false">B2221*$AI$23/$AI$2216</f>
        <v>247466.586826347</v>
      </c>
      <c r="U2221" s="79" t="n">
        <f aca="false">C2221*$AI$23/$AI$2216</f>
        <v>274962.874251497</v>
      </c>
      <c r="V2221" s="84"/>
      <c r="W2221" s="1"/>
      <c r="Z2221" s="80"/>
      <c r="AA2221" s="91"/>
      <c r="AB2221" s="79"/>
      <c r="AC2221" s="79"/>
      <c r="AD2221" s="105"/>
      <c r="AE2221" s="91"/>
      <c r="AF2221" s="79"/>
      <c r="AG2221" s="79"/>
      <c r="AH2221" s="1" t="str">
        <f aca="false">IF(AC2219="But Not Over",Y2216,"")</f>
        <v/>
      </c>
      <c r="AI2221" s="81" t="str">
        <f aca="false">IF(AC2219="But Not Over",VLOOKUP(AH2221,'CPI Data'!$A$19:$N$117,14),"")</f>
        <v/>
      </c>
    </row>
    <row r="2222" customFormat="false" ht="12" hidden="false" customHeight="false" outlineLevel="0" collapsed="false">
      <c r="A2222" s="91" t="n">
        <v>0.1</v>
      </c>
      <c r="B2222" s="95" t="n">
        <v>20000</v>
      </c>
      <c r="C2222" s="95" t="n">
        <v>22000</v>
      </c>
      <c r="D2222" s="95"/>
      <c r="H2222" s="102"/>
      <c r="I2222" s="91"/>
      <c r="J2222" s="95"/>
      <c r="K2222" s="95"/>
      <c r="L2222" s="104"/>
      <c r="M2222" s="91"/>
      <c r="N2222" s="95"/>
      <c r="O2222" s="95"/>
      <c r="S2222" s="91" t="n">
        <v>0.1</v>
      </c>
      <c r="T2222" s="79" t="n">
        <f aca="false">B2222*$AI$23/$AI$2216</f>
        <v>274962.874251497</v>
      </c>
      <c r="U2222" s="79" t="n">
        <f aca="false">C2222*$AI$23/$AI$2216</f>
        <v>302459.161676647</v>
      </c>
      <c r="V2222" s="84"/>
      <c r="W2222" s="1"/>
      <c r="Z2222" s="80"/>
      <c r="AA2222" s="91"/>
      <c r="AB2222" s="79"/>
      <c r="AC2222" s="79"/>
      <c r="AD2222" s="105"/>
      <c r="AE2222" s="91"/>
      <c r="AF2222" s="79"/>
      <c r="AG2222" s="79"/>
      <c r="AH2222" s="1" t="str">
        <f aca="false">IF(AC2220="But Not Over",Y2217,"")</f>
        <v/>
      </c>
      <c r="AI2222" s="81" t="str">
        <f aca="false">IF(AC2220="But Not Over",VLOOKUP(AH2222,'CPI Data'!$A$19:$N$117,14),"")</f>
        <v/>
      </c>
    </row>
    <row r="2223" customFormat="false" ht="12" hidden="false" customHeight="false" outlineLevel="0" collapsed="false">
      <c r="A2223" s="91" t="n">
        <v>0.11</v>
      </c>
      <c r="B2223" s="95" t="n">
        <v>22000</v>
      </c>
      <c r="C2223" s="95" t="n">
        <v>24000</v>
      </c>
      <c r="D2223" s="95"/>
      <c r="H2223" s="102"/>
      <c r="I2223" s="91"/>
      <c r="J2223" s="95"/>
      <c r="K2223" s="95"/>
      <c r="L2223" s="104"/>
      <c r="M2223" s="91"/>
      <c r="N2223" s="95"/>
      <c r="O2223" s="95"/>
      <c r="S2223" s="91" t="n">
        <v>0.11</v>
      </c>
      <c r="T2223" s="79" t="n">
        <f aca="false">B2223*$AI$23/$AI$2216</f>
        <v>302459.161676647</v>
      </c>
      <c r="U2223" s="79" t="n">
        <f aca="false">C2223*$AI$23/$AI$2216</f>
        <v>329955.449101796</v>
      </c>
      <c r="V2223" s="84"/>
      <c r="W2223" s="1"/>
      <c r="Z2223" s="80"/>
      <c r="AA2223" s="91"/>
      <c r="AB2223" s="79"/>
      <c r="AC2223" s="79"/>
      <c r="AD2223" s="105"/>
      <c r="AE2223" s="91"/>
      <c r="AF2223" s="79"/>
      <c r="AG2223" s="79"/>
      <c r="AH2223" s="1" t="str">
        <f aca="false">IF(AC2221="But Not Over",Y2218,"")</f>
        <v/>
      </c>
      <c r="AI2223" s="81" t="str">
        <f aca="false">IF(AC2221="But Not Over",VLOOKUP(AH2223,'CPI Data'!$A$19:$N$117,14),"")</f>
        <v/>
      </c>
    </row>
    <row r="2224" customFormat="false" ht="12" hidden="false" customHeight="false" outlineLevel="0" collapsed="false">
      <c r="A2224" s="91" t="n">
        <v>0.12</v>
      </c>
      <c r="B2224" s="95" t="n">
        <v>24000</v>
      </c>
      <c r="C2224" s="95" t="n">
        <v>28000</v>
      </c>
      <c r="D2224" s="95"/>
      <c r="H2224" s="102"/>
      <c r="I2224" s="91"/>
      <c r="J2224" s="95"/>
      <c r="K2224" s="95"/>
      <c r="L2224" s="104"/>
      <c r="M2224" s="91"/>
      <c r="N2224" s="95"/>
      <c r="O2224" s="95"/>
      <c r="S2224" s="91" t="n">
        <v>0.12</v>
      </c>
      <c r="T2224" s="79" t="n">
        <f aca="false">B2224*$AI$23/$AI$2216</f>
        <v>329955.449101796</v>
      </c>
      <c r="U2224" s="79" t="n">
        <f aca="false">C2224*$AI$23/$AI$2216</f>
        <v>384948.023952096</v>
      </c>
      <c r="V2224" s="84"/>
      <c r="W2224" s="1"/>
      <c r="Z2224" s="80"/>
      <c r="AA2224" s="91"/>
      <c r="AB2224" s="79"/>
      <c r="AC2224" s="79"/>
      <c r="AD2224" s="105"/>
      <c r="AE2224" s="91"/>
      <c r="AF2224" s="79"/>
      <c r="AG2224" s="79"/>
      <c r="AH2224" s="1" t="str">
        <f aca="false">IF(AC2222="But Not Over",Y2219,"")</f>
        <v/>
      </c>
      <c r="AI2224" s="81" t="str">
        <f aca="false">IF(AC2222="But Not Over",VLOOKUP(AH2224,'CPI Data'!$A$19:$N$117,14),"")</f>
        <v/>
      </c>
    </row>
    <row r="2225" customFormat="false" ht="12" hidden="false" customHeight="false" outlineLevel="0" collapsed="false">
      <c r="A2225" s="91" t="n">
        <v>0.13</v>
      </c>
      <c r="B2225" s="95" t="n">
        <v>28000</v>
      </c>
      <c r="C2225" s="95" t="n">
        <v>32000</v>
      </c>
      <c r="D2225" s="95"/>
      <c r="H2225" s="102"/>
      <c r="I2225" s="91"/>
      <c r="J2225" s="95"/>
      <c r="K2225" s="95"/>
      <c r="L2225" s="104"/>
      <c r="M2225" s="91"/>
      <c r="N2225" s="95"/>
      <c r="O2225" s="95"/>
      <c r="S2225" s="91" t="n">
        <v>0.13</v>
      </c>
      <c r="T2225" s="79" t="n">
        <f aca="false">B2225*$AI$23/$AI$2216</f>
        <v>384948.023952096</v>
      </c>
      <c r="U2225" s="79" t="n">
        <f aca="false">C2225*$AI$23/$AI$2216</f>
        <v>439940.598802395</v>
      </c>
      <c r="V2225" s="84"/>
      <c r="W2225" s="1"/>
      <c r="Z2225" s="80"/>
      <c r="AA2225" s="91"/>
      <c r="AB2225" s="79"/>
      <c r="AC2225" s="79"/>
      <c r="AD2225" s="105"/>
      <c r="AE2225" s="91"/>
      <c r="AF2225" s="79"/>
      <c r="AG2225" s="79"/>
      <c r="AH2225" s="1" t="str">
        <f aca="false">IF(AC2223="But Not Over",Y2220,"")</f>
        <v/>
      </c>
      <c r="AI2225" s="81" t="str">
        <f aca="false">IF(AC2223="But Not Over",VLOOKUP(AH2225,'CPI Data'!$A$19:$N$117,14),"")</f>
        <v/>
      </c>
    </row>
    <row r="2226" customFormat="false" ht="12" hidden="false" customHeight="false" outlineLevel="0" collapsed="false">
      <c r="A2226" s="91" t="n">
        <v>0.14</v>
      </c>
      <c r="B2226" s="95" t="n">
        <v>32000</v>
      </c>
      <c r="C2226" s="95" t="n">
        <v>36000</v>
      </c>
      <c r="D2226" s="95"/>
      <c r="H2226" s="102"/>
      <c r="I2226" s="91"/>
      <c r="J2226" s="95"/>
      <c r="K2226" s="95"/>
      <c r="L2226" s="104"/>
      <c r="M2226" s="91"/>
      <c r="N2226" s="95"/>
      <c r="O2226" s="95"/>
      <c r="S2226" s="91" t="n">
        <v>0.14</v>
      </c>
      <c r="T2226" s="79" t="n">
        <f aca="false">B2226*$AI$23/$AI$2216</f>
        <v>439940.598802395</v>
      </c>
      <c r="U2226" s="79" t="n">
        <f aca="false">C2226*$AI$23/$AI$2216</f>
        <v>494933.173652695</v>
      </c>
      <c r="V2226" s="84"/>
      <c r="W2226" s="1"/>
      <c r="Z2226" s="80"/>
      <c r="AA2226" s="91"/>
      <c r="AB2226" s="79"/>
      <c r="AC2226" s="79"/>
      <c r="AD2226" s="105"/>
      <c r="AE2226" s="91"/>
      <c r="AF2226" s="79"/>
      <c r="AG2226" s="79"/>
      <c r="AH2226" s="1" t="str">
        <f aca="false">IF(AC2224="But Not Over",Y2221,"")</f>
        <v/>
      </c>
      <c r="AI2226" s="81" t="str">
        <f aca="false">IF(AC2224="But Not Over",VLOOKUP(AH2226,'CPI Data'!$A$19:$N$117,14),"")</f>
        <v/>
      </c>
    </row>
    <row r="2227" customFormat="false" ht="12" hidden="false" customHeight="false" outlineLevel="0" collapsed="false">
      <c r="A2227" s="91" t="n">
        <v>0.15</v>
      </c>
      <c r="B2227" s="95" t="n">
        <v>36000</v>
      </c>
      <c r="C2227" s="95" t="n">
        <v>40000</v>
      </c>
      <c r="D2227" s="92"/>
      <c r="H2227" s="102"/>
      <c r="I2227" s="91"/>
      <c r="J2227" s="95"/>
      <c r="K2227" s="92"/>
      <c r="L2227" s="103"/>
      <c r="M2227" s="91"/>
      <c r="N2227" s="95"/>
      <c r="O2227" s="92"/>
      <c r="S2227" s="91" t="n">
        <v>0.15</v>
      </c>
      <c r="T2227" s="79" t="n">
        <f aca="false">B2227*$AI$23/$AI$2216</f>
        <v>494933.173652695</v>
      </c>
      <c r="U2227" s="79" t="n">
        <f aca="false">C2227*$AI$23/$AI$2216</f>
        <v>549925.748502994</v>
      </c>
      <c r="W2227" s="1"/>
      <c r="Z2227" s="80"/>
      <c r="AA2227" s="91"/>
      <c r="AB2227" s="79"/>
      <c r="AD2227" s="98"/>
      <c r="AE2227" s="91"/>
      <c r="AF2227" s="79"/>
      <c r="AH2227" s="1" t="str">
        <f aca="false">IF(AC2225="But Not Over",Y2222,"")</f>
        <v/>
      </c>
      <c r="AI2227" s="81" t="str">
        <f aca="false">IF(AC2225="But Not Over",VLOOKUP(AH2227,'CPI Data'!$A$19:$N$117,14),"")</f>
        <v/>
      </c>
    </row>
    <row r="2228" customFormat="false" ht="12" hidden="false" customHeight="false" outlineLevel="0" collapsed="false">
      <c r="A2228" s="91" t="n">
        <v>0.16</v>
      </c>
      <c r="B2228" s="95" t="n">
        <v>40000</v>
      </c>
      <c r="C2228" s="95" t="n">
        <v>44000</v>
      </c>
      <c r="D2228" s="92"/>
      <c r="H2228" s="102"/>
      <c r="I2228" s="91"/>
      <c r="J2228" s="92"/>
      <c r="K2228" s="92"/>
      <c r="L2228" s="103"/>
      <c r="M2228" s="91"/>
      <c r="N2228" s="92"/>
      <c r="O2228" s="92"/>
      <c r="S2228" s="91" t="n">
        <v>0.16</v>
      </c>
      <c r="T2228" s="79" t="n">
        <f aca="false">B2228*$AI$23/$AI$2216</f>
        <v>549925.748502994</v>
      </c>
      <c r="U2228" s="79" t="n">
        <f aca="false">C2228*$AI$23/$AI$2216</f>
        <v>604918.323353293</v>
      </c>
      <c r="W2228" s="1"/>
      <c r="Z2228" s="80"/>
      <c r="AA2228" s="91"/>
      <c r="AD2228" s="98"/>
      <c r="AE2228" s="91"/>
      <c r="AH2228" s="1" t="str">
        <f aca="false">IF(AC2226="But Not Over",Y2223,"")</f>
        <v/>
      </c>
      <c r="AI2228" s="81" t="str">
        <f aca="false">IF(AC2226="But Not Over",VLOOKUP(AH2228,'CPI Data'!$A$19:$N$117,14),"")</f>
        <v/>
      </c>
    </row>
    <row r="2229" customFormat="false" ht="12" hidden="false" customHeight="false" outlineLevel="0" collapsed="false">
      <c r="A2229" s="91" t="n">
        <v>0.17</v>
      </c>
      <c r="B2229" s="95" t="n">
        <v>44000</v>
      </c>
      <c r="C2229" s="92" t="n">
        <v>48000</v>
      </c>
      <c r="D2229" s="92"/>
      <c r="H2229" s="102"/>
      <c r="I2229" s="91"/>
      <c r="J2229" s="92"/>
      <c r="K2229" s="92"/>
      <c r="L2229" s="103"/>
      <c r="M2229" s="91"/>
      <c r="N2229" s="92"/>
      <c r="O2229" s="92"/>
      <c r="S2229" s="91" t="n">
        <v>0.17</v>
      </c>
      <c r="T2229" s="79" t="n">
        <f aca="false">B2229*$AI$23/$AI$2216</f>
        <v>604918.323353293</v>
      </c>
      <c r="U2229" s="79" t="n">
        <f aca="false">C2229*$AI$23/$AI$2216</f>
        <v>659910.898203593</v>
      </c>
      <c r="W2229" s="1"/>
      <c r="Z2229" s="80"/>
      <c r="AA2229" s="91"/>
      <c r="AD2229" s="98"/>
      <c r="AE2229" s="91"/>
      <c r="AH2229" s="1" t="str">
        <f aca="false">IF(AC2227="But Not Over",Y2224,"")</f>
        <v/>
      </c>
      <c r="AI2229" s="81" t="str">
        <f aca="false">IF(AC2227="But Not Over",VLOOKUP(AH2229,'CPI Data'!$A$19:$N$117,14),"")</f>
        <v/>
      </c>
    </row>
    <row r="2230" customFormat="false" ht="12" hidden="false" customHeight="false" outlineLevel="0" collapsed="false">
      <c r="A2230" s="91" t="n">
        <v>0.18</v>
      </c>
      <c r="B2230" s="92" t="n">
        <v>48000</v>
      </c>
      <c r="C2230" s="92" t="n">
        <v>52000</v>
      </c>
      <c r="D2230" s="95"/>
      <c r="H2230" s="64"/>
      <c r="I2230" s="91"/>
      <c r="J2230" s="92"/>
      <c r="K2230" s="92"/>
      <c r="L2230" s="104"/>
      <c r="M2230" s="91"/>
      <c r="N2230" s="92"/>
      <c r="O2230" s="92"/>
      <c r="S2230" s="91" t="n">
        <v>0.18</v>
      </c>
      <c r="T2230" s="79" t="n">
        <f aca="false">B2230*$AI$23/$AI$2216</f>
        <v>659910.898203593</v>
      </c>
      <c r="U2230" s="79" t="n">
        <f aca="false">C2230*$AI$23/$AI$2216</f>
        <v>714903.473053892</v>
      </c>
      <c r="V2230" s="84"/>
      <c r="W2230" s="1"/>
      <c r="Z2230" s="80"/>
      <c r="AA2230" s="91"/>
      <c r="AD2230" s="105"/>
      <c r="AE2230" s="91"/>
      <c r="AH2230" s="1" t="str">
        <f aca="false">IF(AC2228="But Not Over",Y2225,"")</f>
        <v/>
      </c>
      <c r="AI2230" s="81" t="str">
        <f aca="false">IF(AC2228="But Not Over",VLOOKUP(AH2230,'CPI Data'!$A$19:$N$117,14),"")</f>
        <v/>
      </c>
    </row>
    <row r="2231" customFormat="false" ht="12" hidden="false" customHeight="false" outlineLevel="0" collapsed="false">
      <c r="A2231" s="91" t="n">
        <v>0.19</v>
      </c>
      <c r="B2231" s="92" t="n">
        <v>52000</v>
      </c>
      <c r="C2231" s="92" t="n">
        <v>56000</v>
      </c>
      <c r="H2231" s="64"/>
      <c r="I2231" s="91"/>
      <c r="J2231" s="92"/>
      <c r="K2231" s="92"/>
      <c r="L2231" s="97"/>
      <c r="M2231" s="91"/>
      <c r="N2231" s="92"/>
      <c r="O2231" s="92"/>
      <c r="S2231" s="91" t="n">
        <v>0.19</v>
      </c>
      <c r="T2231" s="79" t="n">
        <f aca="false">B2231*$AI$23/$AI$2216</f>
        <v>714903.473053892</v>
      </c>
      <c r="U2231" s="79" t="n">
        <f aca="false">C2231*$AI$23/$AI$2216</f>
        <v>769896.047904192</v>
      </c>
      <c r="W2231" s="1"/>
      <c r="Z2231" s="80"/>
      <c r="AA2231" s="91"/>
      <c r="AD2231" s="98"/>
      <c r="AE2231" s="91"/>
      <c r="AH2231" s="1" t="str">
        <f aca="false">IF(AC2229="But Not Over",Y2226,"")</f>
        <v/>
      </c>
      <c r="AI2231" s="81" t="str">
        <f aca="false">IF(AC2229="But Not Over",VLOOKUP(AH2231,'CPI Data'!$A$19:$N$117,14),"")</f>
        <v/>
      </c>
    </row>
    <row r="2232" customFormat="false" ht="12" hidden="false" customHeight="false" outlineLevel="0" collapsed="false">
      <c r="A2232" s="91" t="n">
        <v>0.2</v>
      </c>
      <c r="B2232" s="92" t="n">
        <v>56000</v>
      </c>
      <c r="C2232" s="92" t="n">
        <v>60000</v>
      </c>
      <c r="H2232" s="64"/>
      <c r="I2232" s="91"/>
      <c r="J2232" s="92"/>
      <c r="K2232" s="92"/>
      <c r="L2232" s="97"/>
      <c r="M2232" s="91"/>
      <c r="N2232" s="92"/>
      <c r="O2232" s="92"/>
      <c r="S2232" s="91" t="n">
        <v>0.2</v>
      </c>
      <c r="T2232" s="79" t="n">
        <f aca="false">B2232*$AI$23/$AI$2216</f>
        <v>769896.047904192</v>
      </c>
      <c r="U2232" s="79" t="n">
        <f aca="false">C2232*$AI$23/$AI$2216</f>
        <v>824888.622754491</v>
      </c>
      <c r="W2232" s="1"/>
      <c r="Z2232" s="80"/>
      <c r="AA2232" s="91"/>
      <c r="AD2232" s="98"/>
      <c r="AE2232" s="91"/>
      <c r="AH2232" s="1" t="str">
        <f aca="false">IF(AC2230="But Not Over",Y2227,"")</f>
        <v/>
      </c>
      <c r="AI2232" s="81" t="str">
        <f aca="false">IF(AC2230="But Not Over",VLOOKUP(AH2232,'CPI Data'!$A$19:$N$117,14),"")</f>
        <v/>
      </c>
    </row>
    <row r="2233" customFormat="false" ht="12" hidden="false" customHeight="false" outlineLevel="0" collapsed="false">
      <c r="A2233" s="91" t="n">
        <v>0.21</v>
      </c>
      <c r="B2233" s="92" t="n">
        <v>60000</v>
      </c>
      <c r="C2233" s="92" t="n">
        <v>64000</v>
      </c>
      <c r="H2233" s="64"/>
      <c r="I2233" s="91"/>
      <c r="J2233" s="92"/>
      <c r="K2233" s="92"/>
      <c r="L2233" s="97"/>
      <c r="M2233" s="91"/>
      <c r="N2233" s="92"/>
      <c r="O2233" s="92"/>
      <c r="S2233" s="91" t="n">
        <v>0.21</v>
      </c>
      <c r="T2233" s="79" t="n">
        <f aca="false">B2233*$AI$23/$AI$2216</f>
        <v>824888.622754491</v>
      </c>
      <c r="U2233" s="79" t="n">
        <f aca="false">C2233*$AI$23/$AI$2216</f>
        <v>879881.19760479</v>
      </c>
      <c r="W2233" s="1"/>
      <c r="Z2233" s="80"/>
      <c r="AA2233" s="91"/>
      <c r="AD2233" s="98"/>
      <c r="AE2233" s="91"/>
      <c r="AH2233" s="1" t="str">
        <f aca="false">IF(AC2231="But Not Over",Y2228,"")</f>
        <v/>
      </c>
      <c r="AI2233" s="81" t="str">
        <f aca="false">IF(AC2231="But Not Over",VLOOKUP(AH2233,'CPI Data'!$A$19:$N$117,14),"")</f>
        <v/>
      </c>
    </row>
    <row r="2234" customFormat="false" ht="12" hidden="false" customHeight="false" outlineLevel="0" collapsed="false">
      <c r="A2234" s="91" t="n">
        <v>0.22</v>
      </c>
      <c r="B2234" s="92" t="n">
        <v>64000</v>
      </c>
      <c r="C2234" s="92" t="n">
        <v>70000</v>
      </c>
      <c r="H2234" s="64"/>
      <c r="I2234" s="91"/>
      <c r="J2234" s="92"/>
      <c r="K2234" s="92"/>
      <c r="L2234" s="97"/>
      <c r="M2234" s="91"/>
      <c r="N2234" s="92"/>
      <c r="O2234" s="92"/>
      <c r="S2234" s="91" t="n">
        <v>0.22</v>
      </c>
      <c r="T2234" s="79" t="n">
        <f aca="false">B2234*$AI$23/$AI$2216</f>
        <v>879881.19760479</v>
      </c>
      <c r="U2234" s="79" t="n">
        <f aca="false">C2234*$AI$23/$AI$2216</f>
        <v>962370.05988024</v>
      </c>
      <c r="W2234" s="1"/>
      <c r="Z2234" s="80"/>
      <c r="AA2234" s="91"/>
      <c r="AD2234" s="98"/>
      <c r="AE2234" s="91"/>
      <c r="AH2234" s="1" t="str">
        <f aca="false">IF(AC2232="But Not Over",Y2229,"")</f>
        <v/>
      </c>
      <c r="AI2234" s="81" t="str">
        <f aca="false">IF(AC2232="But Not Over",VLOOKUP(AH2234,'CPI Data'!$A$19:$N$117,14),"")</f>
        <v/>
      </c>
    </row>
    <row r="2235" customFormat="false" ht="12" hidden="false" customHeight="false" outlineLevel="0" collapsed="false">
      <c r="A2235" s="91" t="n">
        <v>0.23</v>
      </c>
      <c r="B2235" s="92" t="n">
        <v>70000</v>
      </c>
      <c r="C2235" s="92" t="n">
        <v>80000</v>
      </c>
      <c r="H2235" s="64"/>
      <c r="I2235" s="91"/>
      <c r="J2235" s="92"/>
      <c r="K2235" s="92"/>
      <c r="L2235" s="97"/>
      <c r="M2235" s="91"/>
      <c r="N2235" s="92"/>
      <c r="O2235" s="92"/>
      <c r="S2235" s="91" t="n">
        <v>0.23</v>
      </c>
      <c r="T2235" s="79" t="n">
        <f aca="false">B2235*$AI$23/$AI$2216</f>
        <v>962370.05988024</v>
      </c>
      <c r="U2235" s="125" t="n">
        <f aca="false">C2235*$AI$23/$AI$2216</f>
        <v>1099851.49700599</v>
      </c>
      <c r="W2235" s="1"/>
      <c r="Z2235" s="80"/>
      <c r="AA2235" s="91"/>
      <c r="AD2235" s="98"/>
      <c r="AE2235" s="91"/>
      <c r="AH2235" s="1" t="str">
        <f aca="false">IF(AC2233="But Not Over",Y2230,"")</f>
        <v/>
      </c>
      <c r="AI2235" s="81" t="str">
        <f aca="false">IF(AC2233="But Not Over",VLOOKUP(AH2235,'CPI Data'!$A$19:$N$117,14),"")</f>
        <v/>
      </c>
    </row>
    <row r="2236" customFormat="false" ht="12" hidden="false" customHeight="false" outlineLevel="0" collapsed="false">
      <c r="A2236" s="91" t="n">
        <v>0.24</v>
      </c>
      <c r="B2236" s="92" t="n">
        <v>80000</v>
      </c>
      <c r="C2236" s="92" t="n">
        <v>100000</v>
      </c>
      <c r="H2236" s="64"/>
      <c r="I2236" s="91"/>
      <c r="J2236" s="92"/>
      <c r="K2236" s="92"/>
      <c r="L2236" s="97"/>
      <c r="M2236" s="91"/>
      <c r="N2236" s="92"/>
      <c r="O2236" s="92"/>
      <c r="S2236" s="91" t="n">
        <v>0.24</v>
      </c>
      <c r="T2236" s="79" t="n">
        <f aca="false">B2236*$AI$23/$AI$2216</f>
        <v>1099851.49700599</v>
      </c>
      <c r="U2236" s="125" t="n">
        <f aca="false">C2236*$AI$23/$AI$2216</f>
        <v>1374814.37125749</v>
      </c>
      <c r="W2236" s="1"/>
      <c r="Z2236" s="80"/>
      <c r="AA2236" s="91"/>
      <c r="AD2236" s="98"/>
      <c r="AE2236" s="91"/>
      <c r="AH2236" s="1" t="str">
        <f aca="false">IF(AC2234="But Not Over",Y2231,"")</f>
        <v/>
      </c>
      <c r="AI2236" s="81" t="str">
        <f aca="false">IF(AC2234="But Not Over",VLOOKUP(AH2236,'CPI Data'!$A$19:$N$117,14),"")</f>
        <v/>
      </c>
    </row>
    <row r="2237" customFormat="false" ht="12" hidden="false" customHeight="false" outlineLevel="0" collapsed="false">
      <c r="A2237" s="91" t="n">
        <v>0.25</v>
      </c>
      <c r="B2237" s="92" t="n">
        <v>100000</v>
      </c>
      <c r="C2237" s="95" t="s">
        <v>18</v>
      </c>
      <c r="H2237" s="64"/>
      <c r="I2237" s="91"/>
      <c r="J2237" s="92"/>
      <c r="K2237" s="92"/>
      <c r="L2237" s="97"/>
      <c r="M2237" s="91"/>
      <c r="N2237" s="92"/>
      <c r="O2237" s="92"/>
      <c r="S2237" s="91" t="n">
        <v>0.25</v>
      </c>
      <c r="T2237" s="79" t="n">
        <f aca="false">B2237*$AI$23/$AI$2216</f>
        <v>1374814.37125749</v>
      </c>
      <c r="U2237" s="79" t="s">
        <v>18</v>
      </c>
      <c r="W2237" s="1"/>
      <c r="Z2237" s="80"/>
      <c r="AA2237" s="91"/>
      <c r="AD2237" s="98"/>
      <c r="AE2237" s="91"/>
      <c r="AH2237" s="1" t="str">
        <f aca="false">IF(AC2235="But Not Over",Y2232,"")</f>
        <v/>
      </c>
      <c r="AI2237" s="81" t="str">
        <f aca="false">IF(AC2235="But Not Over",VLOOKUP(AH2237,'CPI Data'!$A$19:$N$117,14),"")</f>
        <v/>
      </c>
    </row>
    <row r="2238" customFormat="false" ht="24" hidden="false" customHeight="true" outlineLevel="0" collapsed="false">
      <c r="A2238" s="109" t="s">
        <v>71</v>
      </c>
      <c r="B2238" s="109"/>
      <c r="C2238" s="109"/>
      <c r="D2238" s="109"/>
      <c r="E2238" s="109"/>
      <c r="F2238" s="109"/>
      <c r="G2238" s="109"/>
      <c r="H2238" s="109"/>
      <c r="I2238" s="109"/>
      <c r="J2238" s="109"/>
      <c r="K2238" s="109"/>
      <c r="L2238" s="109"/>
      <c r="M2238" s="109"/>
      <c r="N2238" s="109"/>
      <c r="O2238" s="109"/>
      <c r="S2238" s="109" t="s">
        <v>71</v>
      </c>
      <c r="T2238" s="109"/>
      <c r="U2238" s="109"/>
      <c r="V2238" s="109"/>
      <c r="W2238" s="109"/>
      <c r="X2238" s="109"/>
      <c r="Y2238" s="109"/>
      <c r="Z2238" s="109"/>
      <c r="AA2238" s="109"/>
      <c r="AB2238" s="109"/>
      <c r="AC2238" s="109"/>
      <c r="AD2238" s="109"/>
      <c r="AE2238" s="109"/>
      <c r="AF2238" s="109"/>
      <c r="AG2238" s="109"/>
      <c r="AH2238" s="1" t="str">
        <f aca="false">IF(AC2236="But Not Over",Y2233,"")</f>
        <v/>
      </c>
      <c r="AI2238" s="81" t="str">
        <f aca="false">IF(AC2236="But Not Over",VLOOKUP(AH2238,'CPI Data'!$A$19:$N$117,14),"")</f>
        <v/>
      </c>
    </row>
    <row r="2239" customFormat="false" ht="12" hidden="false" customHeight="false" outlineLevel="0" collapsed="false">
      <c r="A2239" s="132"/>
      <c r="E2239" s="64"/>
      <c r="H2239" s="64"/>
      <c r="I2239" s="64"/>
      <c r="L2239" s="97"/>
      <c r="M2239" s="64"/>
      <c r="S2239" s="132"/>
      <c r="W2239" s="64"/>
      <c r="Z2239" s="80"/>
      <c r="AA2239" s="64"/>
      <c r="AD2239" s="98"/>
      <c r="AE2239" s="64"/>
      <c r="AH2239" s="1" t="str">
        <f aca="false">IF(AC2237="But Not Over",Y2234,"")</f>
        <v/>
      </c>
      <c r="AI2239" s="81" t="str">
        <f aca="false">IF(AC2237="But Not Over",VLOOKUP(AH2239,'CPI Data'!$A$19:$N$117,14),"")</f>
        <v/>
      </c>
    </row>
    <row r="2240" customFormat="false" ht="12.75" hidden="false" customHeight="false" outlineLevel="0" collapsed="false">
      <c r="A2240" s="64"/>
      <c r="B2240" s="74"/>
      <c r="C2240" s="43" t="s">
        <v>7</v>
      </c>
      <c r="E2240" s="64"/>
      <c r="F2240" s="74"/>
      <c r="G2240" s="75" t="n">
        <v>1929</v>
      </c>
      <c r="H2240" s="75"/>
      <c r="I2240" s="75"/>
      <c r="J2240" s="74"/>
      <c r="L2240" s="97"/>
      <c r="M2240" s="64"/>
      <c r="N2240" s="74"/>
      <c r="S2240" s="64"/>
      <c r="T2240" s="77"/>
      <c r="U2240" s="69" t="s">
        <v>21</v>
      </c>
      <c r="W2240" s="64"/>
      <c r="X2240" s="77"/>
      <c r="Y2240" s="75" t="n">
        <v>1929</v>
      </c>
      <c r="Z2240" s="75"/>
      <c r="AA2240" s="75"/>
      <c r="AB2240" s="46" t="str">
        <f aca="false">CONCATENATE("CPI: ",AI2245)</f>
        <v>CPI: 17.1</v>
      </c>
      <c r="AD2240" s="98"/>
      <c r="AE2240" s="64"/>
      <c r="AF2240" s="77"/>
      <c r="AH2240" s="1" t="str">
        <f aca="false">IF(AC2238="But Not Over",Y2235,"")</f>
        <v/>
      </c>
      <c r="AI2240" s="81" t="str">
        <f aca="false">IF(AC2238="But Not Over",VLOOKUP(AH2240,'CPI Data'!$A$19:$N$117,14),"")</f>
        <v/>
      </c>
    </row>
    <row r="2241" customFormat="false" ht="12" hidden="false" customHeight="false" outlineLevel="0" collapsed="false">
      <c r="A2241" s="49"/>
      <c r="B2241" s="49" t="s">
        <v>8</v>
      </c>
      <c r="C2241" s="50"/>
      <c r="D2241" s="50"/>
      <c r="E2241" s="49"/>
      <c r="F2241" s="49" t="s">
        <v>9</v>
      </c>
      <c r="G2241" s="50"/>
      <c r="H2241" s="49"/>
      <c r="I2241" s="49"/>
      <c r="J2241" s="49" t="s">
        <v>10</v>
      </c>
      <c r="K2241" s="48"/>
      <c r="L2241" s="48"/>
      <c r="M2241" s="48"/>
      <c r="N2241" s="49" t="s">
        <v>11</v>
      </c>
      <c r="O2241" s="50"/>
      <c r="S2241" s="49"/>
      <c r="T2241" s="51" t="s">
        <v>8</v>
      </c>
      <c r="U2241" s="99"/>
      <c r="V2241" s="53"/>
      <c r="W2241" s="49"/>
      <c r="X2241" s="51" t="s">
        <v>9</v>
      </c>
      <c r="Y2241" s="99"/>
      <c r="Z2241" s="54"/>
      <c r="AA2241" s="49"/>
      <c r="AB2241" s="51" t="s">
        <v>10</v>
      </c>
      <c r="AC2241" s="52"/>
      <c r="AD2241" s="55"/>
      <c r="AE2241" s="48"/>
      <c r="AF2241" s="51" t="s">
        <v>11</v>
      </c>
      <c r="AG2241" s="99"/>
      <c r="AH2241" s="1" t="str">
        <f aca="false">IF(AC2239="But Not Over",Y2236,"")</f>
        <v/>
      </c>
      <c r="AI2241" s="81" t="str">
        <f aca="false">IF(AC2239="But Not Over",VLOOKUP(AH2241,'CPI Data'!$A$19:$N$117,14),"")</f>
        <v/>
      </c>
    </row>
    <row r="2242" customFormat="false" ht="12" hidden="false" customHeight="false" outlineLevel="0" collapsed="false">
      <c r="A2242" s="56" t="s">
        <v>12</v>
      </c>
      <c r="B2242" s="57" t="s">
        <v>13</v>
      </c>
      <c r="C2242" s="57"/>
      <c r="D2242" s="100"/>
      <c r="E2242" s="56" t="s">
        <v>12</v>
      </c>
      <c r="F2242" s="57" t="s">
        <v>13</v>
      </c>
      <c r="G2242" s="57"/>
      <c r="H2242" s="100"/>
      <c r="I2242" s="56" t="s">
        <v>12</v>
      </c>
      <c r="J2242" s="57" t="s">
        <v>13</v>
      </c>
      <c r="K2242" s="57"/>
      <c r="L2242" s="106"/>
      <c r="M2242" s="56" t="s">
        <v>12</v>
      </c>
      <c r="N2242" s="57" t="s">
        <v>13</v>
      </c>
      <c r="O2242" s="57"/>
      <c r="S2242" s="56" t="s">
        <v>12</v>
      </c>
      <c r="T2242" s="58" t="s">
        <v>13</v>
      </c>
      <c r="U2242" s="58"/>
      <c r="V2242" s="101"/>
      <c r="W2242" s="56" t="s">
        <v>12</v>
      </c>
      <c r="X2242" s="58" t="s">
        <v>13</v>
      </c>
      <c r="Y2242" s="58"/>
      <c r="Z2242" s="101"/>
      <c r="AA2242" s="56" t="s">
        <v>12</v>
      </c>
      <c r="AB2242" s="58" t="s">
        <v>13</v>
      </c>
      <c r="AC2242" s="58"/>
      <c r="AD2242" s="107"/>
      <c r="AE2242" s="56" t="s">
        <v>12</v>
      </c>
      <c r="AF2242" s="58" t="s">
        <v>13</v>
      </c>
      <c r="AG2242" s="58"/>
      <c r="AH2242" s="1" t="str">
        <f aca="false">IF(AC2240="But Not Over",Y2237,"")</f>
        <v/>
      </c>
      <c r="AI2242" s="81" t="str">
        <f aca="false">IF(AC2240="But Not Over",VLOOKUP(AH2242,'CPI Data'!$A$19:$N$117,14),"")</f>
        <v/>
      </c>
    </row>
    <row r="2243" customFormat="false" ht="12" hidden="false" customHeight="false" outlineLevel="0" collapsed="false">
      <c r="A2243" s="59" t="s">
        <v>14</v>
      </c>
      <c r="B2243" s="60" t="s">
        <v>15</v>
      </c>
      <c r="C2243" s="60" t="s">
        <v>16</v>
      </c>
      <c r="D2243" s="100"/>
      <c r="E2243" s="59" t="s">
        <v>14</v>
      </c>
      <c r="F2243" s="60" t="s">
        <v>15</v>
      </c>
      <c r="G2243" s="60" t="s">
        <v>16</v>
      </c>
      <c r="H2243" s="100"/>
      <c r="I2243" s="59" t="s">
        <v>14</v>
      </c>
      <c r="J2243" s="60" t="s">
        <v>15</v>
      </c>
      <c r="K2243" s="60" t="s">
        <v>16</v>
      </c>
      <c r="L2243" s="106"/>
      <c r="M2243" s="59" t="s">
        <v>14</v>
      </c>
      <c r="N2243" s="60" t="s">
        <v>15</v>
      </c>
      <c r="O2243" s="60" t="s">
        <v>16</v>
      </c>
      <c r="S2243" s="59" t="s">
        <v>14</v>
      </c>
      <c r="T2243" s="61" t="s">
        <v>15</v>
      </c>
      <c r="U2243" s="61" t="s">
        <v>16</v>
      </c>
      <c r="V2243" s="101"/>
      <c r="W2243" s="59" t="s">
        <v>14</v>
      </c>
      <c r="X2243" s="61" t="s">
        <v>15</v>
      </c>
      <c r="Y2243" s="61" t="s">
        <v>16</v>
      </c>
      <c r="Z2243" s="101"/>
      <c r="AA2243" s="59" t="s">
        <v>14</v>
      </c>
      <c r="AB2243" s="61" t="s">
        <v>15</v>
      </c>
      <c r="AC2243" s="61" t="s">
        <v>16</v>
      </c>
      <c r="AD2243" s="107"/>
      <c r="AE2243" s="59" t="s">
        <v>14</v>
      </c>
      <c r="AF2243" s="61" t="s">
        <v>15</v>
      </c>
      <c r="AG2243" s="61" t="s">
        <v>16</v>
      </c>
      <c r="AH2243" s="1" t="str">
        <f aca="false">IF(AC2241="But Not Over",Y2238,"")</f>
        <v/>
      </c>
      <c r="AI2243" s="81" t="str">
        <f aca="false">IF(AC2241="But Not Over",VLOOKUP(AH2243,'CPI Data'!$A$19:$N$117,14),"")</f>
        <v/>
      </c>
    </row>
    <row r="2244" customFormat="false" ht="12" hidden="false" customHeight="false" outlineLevel="0" collapsed="false">
      <c r="A2244" s="91" t="n">
        <v>0.015</v>
      </c>
      <c r="B2244" s="95" t="n">
        <v>0</v>
      </c>
      <c r="C2244" s="95" t="n">
        <v>4000</v>
      </c>
      <c r="D2244" s="95"/>
      <c r="H2244" s="102"/>
      <c r="I2244" s="91"/>
      <c r="J2244" s="95"/>
      <c r="K2244" s="95"/>
      <c r="L2244" s="104"/>
      <c r="M2244" s="91"/>
      <c r="N2244" s="95"/>
      <c r="O2244" s="95"/>
      <c r="S2244" s="91" t="n">
        <v>0.015</v>
      </c>
      <c r="T2244" s="79" t="n">
        <f aca="false">B2244*$AI$23/$AI$2245</f>
        <v>0</v>
      </c>
      <c r="U2244" s="79" t="n">
        <f aca="false">C2244*$AI$23/$AI$2245</f>
        <v>53706.1988304094</v>
      </c>
      <c r="V2244" s="84"/>
      <c r="W2244" s="1"/>
      <c r="Z2244" s="80"/>
      <c r="AA2244" s="91"/>
      <c r="AB2244" s="79"/>
      <c r="AC2244" s="79"/>
      <c r="AD2244" s="105"/>
      <c r="AE2244" s="91"/>
      <c r="AF2244" s="79"/>
      <c r="AG2244" s="79"/>
      <c r="AH2244" s="1" t="str">
        <f aca="false">IF(AC2242="But Not Over",Y2239,"")</f>
        <v/>
      </c>
      <c r="AI2244" s="81" t="str">
        <f aca="false">IF(AC2242="But Not Over",VLOOKUP(AH2244,'CPI Data'!$A$19:$N$117,14),"")</f>
        <v/>
      </c>
    </row>
    <row r="2245" customFormat="false" ht="12" hidden="false" customHeight="false" outlineLevel="0" collapsed="false">
      <c r="A2245" s="91" t="n">
        <v>0.03</v>
      </c>
      <c r="B2245" s="95" t="n">
        <v>4000</v>
      </c>
      <c r="C2245" s="95" t="n">
        <v>8000</v>
      </c>
      <c r="D2245" s="95"/>
      <c r="E2245" s="64"/>
      <c r="F2245" s="74" t="s">
        <v>55</v>
      </c>
      <c r="H2245" s="102"/>
      <c r="I2245" s="64"/>
      <c r="J2245" s="74" t="s">
        <v>55</v>
      </c>
      <c r="L2245" s="104"/>
      <c r="M2245" s="64"/>
      <c r="N2245" s="74" t="s">
        <v>55</v>
      </c>
      <c r="S2245" s="91" t="n">
        <v>0.03</v>
      </c>
      <c r="T2245" s="79" t="n">
        <f aca="false">B2245*$AI$23/$AI$2245</f>
        <v>53706.1988304094</v>
      </c>
      <c r="U2245" s="79" t="n">
        <f aca="false">C2245*$AI$23/$AI$2245</f>
        <v>107412.397660819</v>
      </c>
      <c r="V2245" s="84"/>
      <c r="W2245" s="64"/>
      <c r="X2245" s="77" t="s">
        <v>55</v>
      </c>
      <c r="Z2245" s="80"/>
      <c r="AA2245" s="64"/>
      <c r="AB2245" s="77" t="s">
        <v>55</v>
      </c>
      <c r="AD2245" s="105"/>
      <c r="AE2245" s="64"/>
      <c r="AF2245" s="77" t="s">
        <v>55</v>
      </c>
      <c r="AH2245" s="1" t="n">
        <f aca="false">IF(AC2243="But Not Over",Y2240,"")</f>
        <v>1929</v>
      </c>
      <c r="AI2245" s="81" t="n">
        <f aca="false">IF(AC2243="But Not Over",VLOOKUP(AH2245,'CPI Data'!$A$19:$N$117,14),"")</f>
        <v>17.1</v>
      </c>
    </row>
    <row r="2246" customFormat="false" ht="12" hidden="false" customHeight="false" outlineLevel="0" collapsed="false">
      <c r="A2246" s="91" t="n">
        <v>0.05</v>
      </c>
      <c r="B2246" s="95" t="n">
        <v>8000</v>
      </c>
      <c r="C2246" s="95" t="n">
        <v>10000</v>
      </c>
      <c r="D2246" s="95"/>
      <c r="E2246" s="64"/>
      <c r="F2246" s="74" t="s">
        <v>56</v>
      </c>
      <c r="H2246" s="102"/>
      <c r="I2246" s="64"/>
      <c r="J2246" s="74" t="s">
        <v>56</v>
      </c>
      <c r="L2246" s="104"/>
      <c r="M2246" s="64"/>
      <c r="N2246" s="74" t="s">
        <v>56</v>
      </c>
      <c r="S2246" s="91" t="n">
        <v>0.05</v>
      </c>
      <c r="T2246" s="79" t="n">
        <f aca="false">B2246*$AI$23/$AI$2245</f>
        <v>107412.397660819</v>
      </c>
      <c r="U2246" s="79" t="n">
        <f aca="false">C2246*$AI$23/$AI$2245</f>
        <v>134265.497076023</v>
      </c>
      <c r="V2246" s="84"/>
      <c r="W2246" s="64"/>
      <c r="X2246" s="77" t="s">
        <v>56</v>
      </c>
      <c r="Z2246" s="80"/>
      <c r="AA2246" s="64"/>
      <c r="AB2246" s="77" t="s">
        <v>56</v>
      </c>
      <c r="AD2246" s="105"/>
      <c r="AE2246" s="64"/>
      <c r="AF2246" s="77" t="s">
        <v>56</v>
      </c>
      <c r="AH2246" s="1" t="str">
        <f aca="false">IF(AC2244="But Not Over",Y2241,"")</f>
        <v/>
      </c>
      <c r="AI2246" s="81" t="str">
        <f aca="false">IF(AC2244="But Not Over",VLOOKUP(AH2246,'CPI Data'!$A$19:$N$117,14),"")</f>
        <v/>
      </c>
    </row>
    <row r="2247" customFormat="false" ht="12" hidden="false" customHeight="false" outlineLevel="0" collapsed="false">
      <c r="A2247" s="91" t="n">
        <v>0.06</v>
      </c>
      <c r="B2247" s="95" t="n">
        <v>10000</v>
      </c>
      <c r="C2247" s="95" t="n">
        <v>14000</v>
      </c>
      <c r="D2247" s="95"/>
      <c r="H2247" s="102"/>
      <c r="I2247" s="91"/>
      <c r="J2247" s="95"/>
      <c r="K2247" s="95"/>
      <c r="L2247" s="104"/>
      <c r="M2247" s="91"/>
      <c r="N2247" s="95"/>
      <c r="O2247" s="95"/>
      <c r="S2247" s="91" t="n">
        <v>0.06</v>
      </c>
      <c r="T2247" s="79" t="n">
        <f aca="false">B2247*$AI$23/$AI$2245</f>
        <v>134265.497076023</v>
      </c>
      <c r="U2247" s="79" t="n">
        <f aca="false">C2247*$AI$23/$AI$2245</f>
        <v>187971.695906433</v>
      </c>
      <c r="V2247" s="84"/>
      <c r="W2247" s="1"/>
      <c r="Z2247" s="80"/>
      <c r="AA2247" s="91"/>
      <c r="AB2247" s="79"/>
      <c r="AC2247" s="79"/>
      <c r="AD2247" s="105"/>
      <c r="AE2247" s="91"/>
      <c r="AF2247" s="79"/>
      <c r="AG2247" s="79"/>
      <c r="AH2247" s="1" t="str">
        <f aca="false">IF(AC2245="But Not Over",Y2242,"")</f>
        <v/>
      </c>
      <c r="AI2247" s="81" t="str">
        <f aca="false">IF(AC2245="But Not Over",VLOOKUP(AH2247,'CPI Data'!$A$19:$N$117,14),"")</f>
        <v/>
      </c>
    </row>
    <row r="2248" customFormat="false" ht="12" hidden="false" customHeight="false" outlineLevel="0" collapsed="false">
      <c r="A2248" s="91" t="n">
        <v>0.07</v>
      </c>
      <c r="B2248" s="95" t="n">
        <v>14000</v>
      </c>
      <c r="C2248" s="95" t="n">
        <v>16000</v>
      </c>
      <c r="D2248" s="95"/>
      <c r="H2248" s="102"/>
      <c r="I2248" s="91"/>
      <c r="J2248" s="95"/>
      <c r="K2248" s="95"/>
      <c r="L2248" s="104"/>
      <c r="M2248" s="91"/>
      <c r="N2248" s="95"/>
      <c r="O2248" s="95"/>
      <c r="S2248" s="91" t="n">
        <v>0.07</v>
      </c>
      <c r="T2248" s="79" t="n">
        <f aca="false">B2248*$AI$23/$AI$2245</f>
        <v>187971.695906433</v>
      </c>
      <c r="U2248" s="79" t="n">
        <f aca="false">C2248*$AI$23/$AI$2245</f>
        <v>214824.795321637</v>
      </c>
      <c r="V2248" s="84"/>
      <c r="W2248" s="1"/>
      <c r="Z2248" s="80"/>
      <c r="AA2248" s="91"/>
      <c r="AB2248" s="79"/>
      <c r="AC2248" s="79"/>
      <c r="AD2248" s="105"/>
      <c r="AE2248" s="91"/>
      <c r="AF2248" s="79"/>
      <c r="AG2248" s="79"/>
      <c r="AH2248" s="1" t="str">
        <f aca="false">IF(AC2246="But Not Over",Y2243,"")</f>
        <v/>
      </c>
      <c r="AI2248" s="81" t="str">
        <f aca="false">IF(AC2246="But Not Over",VLOOKUP(AH2248,'CPI Data'!$A$19:$N$117,14),"")</f>
        <v/>
      </c>
    </row>
    <row r="2249" customFormat="false" ht="12" hidden="false" customHeight="false" outlineLevel="0" collapsed="false">
      <c r="A2249" s="91" t="n">
        <v>0.08</v>
      </c>
      <c r="B2249" s="95" t="n">
        <v>16000</v>
      </c>
      <c r="C2249" s="95" t="n">
        <v>18000</v>
      </c>
      <c r="D2249" s="95"/>
      <c r="H2249" s="102"/>
      <c r="I2249" s="91"/>
      <c r="J2249" s="95"/>
      <c r="K2249" s="95"/>
      <c r="L2249" s="104"/>
      <c r="M2249" s="91"/>
      <c r="N2249" s="95"/>
      <c r="O2249" s="95"/>
      <c r="S2249" s="91" t="n">
        <v>0.08</v>
      </c>
      <c r="T2249" s="79" t="n">
        <f aca="false">B2249*$AI$23/$AI$2245</f>
        <v>214824.795321637</v>
      </c>
      <c r="U2249" s="79" t="n">
        <f aca="false">C2249*$AI$23/$AI$2245</f>
        <v>241677.894736842</v>
      </c>
      <c r="V2249" s="84"/>
      <c r="W2249" s="1"/>
      <c r="Z2249" s="80"/>
      <c r="AA2249" s="91"/>
      <c r="AB2249" s="79"/>
      <c r="AC2249" s="79"/>
      <c r="AD2249" s="105"/>
      <c r="AE2249" s="91"/>
      <c r="AF2249" s="79"/>
      <c r="AG2249" s="79"/>
      <c r="AH2249" s="1" t="str">
        <f aca="false">IF(AC2247="But Not Over",Y2244,"")</f>
        <v/>
      </c>
      <c r="AI2249" s="81" t="str">
        <f aca="false">IF(AC2247="But Not Over",VLOOKUP(AH2249,'CPI Data'!$A$19:$N$117,14),"")</f>
        <v/>
      </c>
    </row>
    <row r="2250" customFormat="false" ht="12" hidden="false" customHeight="false" outlineLevel="0" collapsed="false">
      <c r="A2250" s="91" t="n">
        <v>0.09</v>
      </c>
      <c r="B2250" s="95" t="n">
        <v>18000</v>
      </c>
      <c r="C2250" s="95" t="n">
        <v>20000</v>
      </c>
      <c r="D2250" s="95"/>
      <c r="H2250" s="102"/>
      <c r="I2250" s="91"/>
      <c r="J2250" s="95"/>
      <c r="K2250" s="95"/>
      <c r="L2250" s="104"/>
      <c r="M2250" s="91"/>
      <c r="N2250" s="95"/>
      <c r="O2250" s="95"/>
      <c r="S2250" s="91" t="n">
        <v>0.09</v>
      </c>
      <c r="T2250" s="79" t="n">
        <f aca="false">B2250*$AI$23/$AI$2245</f>
        <v>241677.894736842</v>
      </c>
      <c r="U2250" s="79" t="n">
        <f aca="false">C2250*$AI$23/$AI$2245</f>
        <v>268530.994152047</v>
      </c>
      <c r="V2250" s="84"/>
      <c r="W2250" s="1"/>
      <c r="Z2250" s="80"/>
      <c r="AA2250" s="91"/>
      <c r="AB2250" s="79"/>
      <c r="AC2250" s="79"/>
      <c r="AD2250" s="105"/>
      <c r="AE2250" s="91"/>
      <c r="AF2250" s="79"/>
      <c r="AG2250" s="79"/>
      <c r="AH2250" s="1" t="str">
        <f aca="false">IF(AC2248="But Not Over",Y2245,"")</f>
        <v/>
      </c>
      <c r="AI2250" s="81" t="str">
        <f aca="false">IF(AC2248="But Not Over",VLOOKUP(AH2250,'CPI Data'!$A$19:$N$117,14),"")</f>
        <v/>
      </c>
    </row>
    <row r="2251" customFormat="false" ht="12" hidden="false" customHeight="false" outlineLevel="0" collapsed="false">
      <c r="A2251" s="91" t="n">
        <v>0.1</v>
      </c>
      <c r="B2251" s="95" t="n">
        <v>20000</v>
      </c>
      <c r="C2251" s="95" t="n">
        <v>22000</v>
      </c>
      <c r="D2251" s="95"/>
      <c r="H2251" s="102"/>
      <c r="I2251" s="91"/>
      <c r="J2251" s="95"/>
      <c r="K2251" s="95"/>
      <c r="L2251" s="104"/>
      <c r="M2251" s="91"/>
      <c r="N2251" s="95"/>
      <c r="O2251" s="95"/>
      <c r="S2251" s="91" t="n">
        <v>0.1</v>
      </c>
      <c r="T2251" s="79" t="n">
        <f aca="false">B2251*$AI$23/$AI$2245</f>
        <v>268530.994152047</v>
      </c>
      <c r="U2251" s="79" t="n">
        <f aca="false">C2251*$AI$23/$AI$2245</f>
        <v>295384.093567251</v>
      </c>
      <c r="V2251" s="84"/>
      <c r="W2251" s="1"/>
      <c r="Z2251" s="80"/>
      <c r="AA2251" s="91"/>
      <c r="AB2251" s="79"/>
      <c r="AC2251" s="79"/>
      <c r="AD2251" s="105"/>
      <c r="AE2251" s="91"/>
      <c r="AF2251" s="79"/>
      <c r="AG2251" s="79"/>
      <c r="AH2251" s="1" t="str">
        <f aca="false">IF(AC2249="But Not Over",Y2246,"")</f>
        <v/>
      </c>
      <c r="AI2251" s="81" t="str">
        <f aca="false">IF(AC2249="But Not Over",VLOOKUP(AH2251,'CPI Data'!$A$19:$N$117,14),"")</f>
        <v/>
      </c>
    </row>
    <row r="2252" customFormat="false" ht="12" hidden="false" customHeight="false" outlineLevel="0" collapsed="false">
      <c r="A2252" s="91" t="n">
        <v>0.11</v>
      </c>
      <c r="B2252" s="95" t="n">
        <v>22000</v>
      </c>
      <c r="C2252" s="95" t="n">
        <v>24000</v>
      </c>
      <c r="D2252" s="95"/>
      <c r="H2252" s="102"/>
      <c r="I2252" s="91"/>
      <c r="J2252" s="95"/>
      <c r="K2252" s="95"/>
      <c r="L2252" s="104"/>
      <c r="M2252" s="91"/>
      <c r="N2252" s="95"/>
      <c r="O2252" s="95"/>
      <c r="S2252" s="91" t="n">
        <v>0.11</v>
      </c>
      <c r="T2252" s="79" t="n">
        <f aca="false">B2252*$AI$23/$AI$2245</f>
        <v>295384.093567251</v>
      </c>
      <c r="U2252" s="79" t="n">
        <f aca="false">C2252*$AI$23/$AI$2245</f>
        <v>322237.192982456</v>
      </c>
      <c r="V2252" s="84"/>
      <c r="W2252" s="1"/>
      <c r="Z2252" s="80"/>
      <c r="AA2252" s="91"/>
      <c r="AB2252" s="79"/>
      <c r="AC2252" s="79"/>
      <c r="AD2252" s="105"/>
      <c r="AE2252" s="91"/>
      <c r="AF2252" s="79"/>
      <c r="AG2252" s="79"/>
      <c r="AH2252" s="1" t="str">
        <f aca="false">IF(AC2250="But Not Over",Y2247,"")</f>
        <v/>
      </c>
      <c r="AI2252" s="81" t="str">
        <f aca="false">IF(AC2250="But Not Over",VLOOKUP(AH2252,'CPI Data'!$A$19:$N$117,14),"")</f>
        <v/>
      </c>
    </row>
    <row r="2253" customFormat="false" ht="12" hidden="false" customHeight="false" outlineLevel="0" collapsed="false">
      <c r="A2253" s="91" t="n">
        <v>0.12</v>
      </c>
      <c r="B2253" s="95" t="n">
        <v>24000</v>
      </c>
      <c r="C2253" s="95" t="n">
        <v>28000</v>
      </c>
      <c r="D2253" s="95"/>
      <c r="H2253" s="102"/>
      <c r="I2253" s="91"/>
      <c r="J2253" s="95"/>
      <c r="K2253" s="95"/>
      <c r="L2253" s="104"/>
      <c r="M2253" s="91"/>
      <c r="N2253" s="95"/>
      <c r="O2253" s="95"/>
      <c r="S2253" s="91" t="n">
        <v>0.12</v>
      </c>
      <c r="T2253" s="79" t="n">
        <f aca="false">B2253*$AI$23/$AI$2245</f>
        <v>322237.192982456</v>
      </c>
      <c r="U2253" s="79" t="n">
        <f aca="false">C2253*$AI$23/$AI$2245</f>
        <v>375943.391812865</v>
      </c>
      <c r="V2253" s="84"/>
      <c r="W2253" s="1"/>
      <c r="Z2253" s="80"/>
      <c r="AA2253" s="91"/>
      <c r="AB2253" s="79"/>
      <c r="AC2253" s="79"/>
      <c r="AD2253" s="105"/>
      <c r="AE2253" s="91"/>
      <c r="AF2253" s="79"/>
      <c r="AG2253" s="79"/>
      <c r="AH2253" s="1" t="str">
        <f aca="false">IF(AC2251="But Not Over",Y2248,"")</f>
        <v/>
      </c>
      <c r="AI2253" s="81" t="str">
        <f aca="false">IF(AC2251="But Not Over",VLOOKUP(AH2253,'CPI Data'!$A$19:$N$117,14),"")</f>
        <v/>
      </c>
    </row>
    <row r="2254" customFormat="false" ht="12" hidden="false" customHeight="false" outlineLevel="0" collapsed="false">
      <c r="A2254" s="91" t="n">
        <v>0.13</v>
      </c>
      <c r="B2254" s="95" t="n">
        <v>28000</v>
      </c>
      <c r="C2254" s="95" t="n">
        <v>32000</v>
      </c>
      <c r="D2254" s="95"/>
      <c r="H2254" s="102"/>
      <c r="I2254" s="91"/>
      <c r="J2254" s="95"/>
      <c r="K2254" s="95"/>
      <c r="L2254" s="104"/>
      <c r="M2254" s="91"/>
      <c r="N2254" s="95"/>
      <c r="O2254" s="95"/>
      <c r="S2254" s="91" t="n">
        <v>0.13</v>
      </c>
      <c r="T2254" s="79" t="n">
        <f aca="false">B2254*$AI$23/$AI$2245</f>
        <v>375943.391812865</v>
      </c>
      <c r="U2254" s="79" t="n">
        <f aca="false">C2254*$AI$23/$AI$2245</f>
        <v>429649.590643275</v>
      </c>
      <c r="V2254" s="84"/>
      <c r="W2254" s="1"/>
      <c r="Z2254" s="80"/>
      <c r="AA2254" s="91"/>
      <c r="AB2254" s="79"/>
      <c r="AC2254" s="79"/>
      <c r="AD2254" s="105"/>
      <c r="AE2254" s="91"/>
      <c r="AF2254" s="79"/>
      <c r="AG2254" s="79"/>
      <c r="AH2254" s="1" t="str">
        <f aca="false">IF(AC2252="But Not Over",Y2249,"")</f>
        <v/>
      </c>
      <c r="AI2254" s="81" t="str">
        <f aca="false">IF(AC2252="But Not Over",VLOOKUP(AH2254,'CPI Data'!$A$19:$N$117,14),"")</f>
        <v/>
      </c>
    </row>
    <row r="2255" customFormat="false" ht="12" hidden="false" customHeight="false" outlineLevel="0" collapsed="false">
      <c r="A2255" s="91" t="n">
        <v>0.14</v>
      </c>
      <c r="B2255" s="95" t="n">
        <v>32000</v>
      </c>
      <c r="C2255" s="95" t="n">
        <v>36000</v>
      </c>
      <c r="D2255" s="95"/>
      <c r="H2255" s="102"/>
      <c r="I2255" s="91"/>
      <c r="J2255" s="95"/>
      <c r="K2255" s="95"/>
      <c r="L2255" s="104"/>
      <c r="M2255" s="91"/>
      <c r="N2255" s="95"/>
      <c r="O2255" s="95"/>
      <c r="S2255" s="91" t="n">
        <v>0.14</v>
      </c>
      <c r="T2255" s="79" t="n">
        <f aca="false">B2255*$AI$23/$AI$2245</f>
        <v>429649.590643275</v>
      </c>
      <c r="U2255" s="79" t="n">
        <f aca="false">C2255*$AI$23/$AI$2245</f>
        <v>483355.789473684</v>
      </c>
      <c r="V2255" s="84"/>
      <c r="W2255" s="1"/>
      <c r="Z2255" s="80"/>
      <c r="AA2255" s="91"/>
      <c r="AB2255" s="79"/>
      <c r="AC2255" s="79"/>
      <c r="AD2255" s="105"/>
      <c r="AE2255" s="91"/>
      <c r="AF2255" s="79"/>
      <c r="AG2255" s="79"/>
      <c r="AH2255" s="1" t="str">
        <f aca="false">IF(AC2253="But Not Over",Y2250,"")</f>
        <v/>
      </c>
      <c r="AI2255" s="81" t="str">
        <f aca="false">IF(AC2253="But Not Over",VLOOKUP(AH2255,'CPI Data'!$A$19:$N$117,14),"")</f>
        <v/>
      </c>
    </row>
    <row r="2256" customFormat="false" ht="12" hidden="false" customHeight="false" outlineLevel="0" collapsed="false">
      <c r="A2256" s="91" t="n">
        <v>0.15</v>
      </c>
      <c r="B2256" s="95" t="n">
        <v>36000</v>
      </c>
      <c r="C2256" s="95" t="n">
        <v>40000</v>
      </c>
      <c r="D2256" s="92"/>
      <c r="H2256" s="102"/>
      <c r="I2256" s="91"/>
      <c r="J2256" s="95"/>
      <c r="K2256" s="92"/>
      <c r="L2256" s="103"/>
      <c r="M2256" s="91"/>
      <c r="N2256" s="95"/>
      <c r="O2256" s="92"/>
      <c r="S2256" s="91" t="n">
        <v>0.15</v>
      </c>
      <c r="T2256" s="79" t="n">
        <f aca="false">B2256*$AI$23/$AI$2245</f>
        <v>483355.789473684</v>
      </c>
      <c r="U2256" s="79" t="n">
        <f aca="false">C2256*$AI$23/$AI$2245</f>
        <v>537061.988304094</v>
      </c>
      <c r="W2256" s="1"/>
      <c r="Z2256" s="80"/>
      <c r="AA2256" s="91"/>
      <c r="AB2256" s="79"/>
      <c r="AD2256" s="98"/>
      <c r="AE2256" s="91"/>
      <c r="AF2256" s="79"/>
      <c r="AH2256" s="1" t="str">
        <f aca="false">IF(AC2254="But Not Over",Y2251,"")</f>
        <v/>
      </c>
      <c r="AI2256" s="81" t="str">
        <f aca="false">IF(AC2254="But Not Over",VLOOKUP(AH2256,'CPI Data'!$A$19:$N$117,14),"")</f>
        <v/>
      </c>
    </row>
    <row r="2257" customFormat="false" ht="12" hidden="false" customHeight="false" outlineLevel="0" collapsed="false">
      <c r="A2257" s="91" t="n">
        <v>0.16</v>
      </c>
      <c r="B2257" s="95" t="n">
        <v>40000</v>
      </c>
      <c r="C2257" s="95" t="n">
        <v>44000</v>
      </c>
      <c r="D2257" s="92"/>
      <c r="H2257" s="102"/>
      <c r="I2257" s="91"/>
      <c r="J2257" s="92"/>
      <c r="K2257" s="92"/>
      <c r="L2257" s="103"/>
      <c r="M2257" s="91"/>
      <c r="N2257" s="92"/>
      <c r="O2257" s="92"/>
      <c r="S2257" s="91" t="n">
        <v>0.16</v>
      </c>
      <c r="T2257" s="79" t="n">
        <f aca="false">B2257*$AI$23/$AI$2245</f>
        <v>537061.988304094</v>
      </c>
      <c r="U2257" s="79" t="n">
        <f aca="false">C2257*$AI$23/$AI$2245</f>
        <v>590768.187134503</v>
      </c>
      <c r="W2257" s="1"/>
      <c r="Z2257" s="80"/>
      <c r="AA2257" s="91"/>
      <c r="AD2257" s="98"/>
      <c r="AE2257" s="91"/>
      <c r="AH2257" s="1" t="str">
        <f aca="false">IF(AC2255="But Not Over",Y2252,"")</f>
        <v/>
      </c>
      <c r="AI2257" s="81" t="str">
        <f aca="false">IF(AC2255="But Not Over",VLOOKUP(AH2257,'CPI Data'!$A$19:$N$117,14),"")</f>
        <v/>
      </c>
    </row>
    <row r="2258" customFormat="false" ht="12" hidden="false" customHeight="false" outlineLevel="0" collapsed="false">
      <c r="A2258" s="91" t="n">
        <v>0.17</v>
      </c>
      <c r="B2258" s="95" t="n">
        <v>44000</v>
      </c>
      <c r="C2258" s="92" t="n">
        <v>48000</v>
      </c>
      <c r="D2258" s="92"/>
      <c r="H2258" s="102"/>
      <c r="I2258" s="91"/>
      <c r="J2258" s="92"/>
      <c r="K2258" s="92"/>
      <c r="L2258" s="103"/>
      <c r="M2258" s="91"/>
      <c r="N2258" s="92"/>
      <c r="O2258" s="92"/>
      <c r="S2258" s="91" t="n">
        <v>0.17</v>
      </c>
      <c r="T2258" s="79" t="n">
        <f aca="false">B2258*$AI$23/$AI$2245</f>
        <v>590768.187134503</v>
      </c>
      <c r="U2258" s="79" t="n">
        <f aca="false">C2258*$AI$23/$AI$2245</f>
        <v>644474.385964912</v>
      </c>
      <c r="W2258" s="1"/>
      <c r="Z2258" s="80"/>
      <c r="AA2258" s="91"/>
      <c r="AD2258" s="98"/>
      <c r="AE2258" s="91"/>
      <c r="AH2258" s="1" t="str">
        <f aca="false">IF(AC2256="But Not Over",Y2253,"")</f>
        <v/>
      </c>
      <c r="AI2258" s="81" t="str">
        <f aca="false">IF(AC2256="But Not Over",VLOOKUP(AH2258,'CPI Data'!$A$19:$N$117,14),"")</f>
        <v/>
      </c>
    </row>
    <row r="2259" customFormat="false" ht="12" hidden="false" customHeight="false" outlineLevel="0" collapsed="false">
      <c r="A2259" s="91" t="n">
        <v>0.18</v>
      </c>
      <c r="B2259" s="92" t="n">
        <v>48000</v>
      </c>
      <c r="C2259" s="92" t="n">
        <v>52000</v>
      </c>
      <c r="D2259" s="95"/>
      <c r="H2259" s="64"/>
      <c r="I2259" s="91"/>
      <c r="J2259" s="92"/>
      <c r="K2259" s="92"/>
      <c r="L2259" s="104"/>
      <c r="M2259" s="91"/>
      <c r="N2259" s="92"/>
      <c r="O2259" s="92"/>
      <c r="S2259" s="91" t="n">
        <v>0.18</v>
      </c>
      <c r="T2259" s="79" t="n">
        <f aca="false">B2259*$AI$23/$AI$2245</f>
        <v>644474.385964912</v>
      </c>
      <c r="U2259" s="79" t="n">
        <f aca="false">C2259*$AI$23/$AI$2245</f>
        <v>698180.584795322</v>
      </c>
      <c r="V2259" s="84"/>
      <c r="W2259" s="1"/>
      <c r="Z2259" s="80"/>
      <c r="AA2259" s="91"/>
      <c r="AD2259" s="105"/>
      <c r="AE2259" s="91"/>
      <c r="AH2259" s="1" t="str">
        <f aca="false">IF(AC2257="But Not Over",Y2254,"")</f>
        <v/>
      </c>
      <c r="AI2259" s="81" t="str">
        <f aca="false">IF(AC2257="But Not Over",VLOOKUP(AH2259,'CPI Data'!$A$19:$N$117,14),"")</f>
        <v/>
      </c>
    </row>
    <row r="2260" customFormat="false" ht="12" hidden="false" customHeight="false" outlineLevel="0" collapsed="false">
      <c r="A2260" s="91" t="n">
        <v>0.19</v>
      </c>
      <c r="B2260" s="92" t="n">
        <v>52000</v>
      </c>
      <c r="C2260" s="92" t="n">
        <v>56000</v>
      </c>
      <c r="H2260" s="64"/>
      <c r="I2260" s="91"/>
      <c r="J2260" s="92"/>
      <c r="K2260" s="92"/>
      <c r="L2260" s="97"/>
      <c r="M2260" s="91"/>
      <c r="N2260" s="92"/>
      <c r="O2260" s="92"/>
      <c r="S2260" s="91" t="n">
        <v>0.19</v>
      </c>
      <c r="T2260" s="79" t="n">
        <f aca="false">B2260*$AI$23/$AI$2245</f>
        <v>698180.584795322</v>
      </c>
      <c r="U2260" s="79" t="n">
        <f aca="false">C2260*$AI$23/$AI$2245</f>
        <v>751886.783625731</v>
      </c>
      <c r="W2260" s="1"/>
      <c r="Z2260" s="80"/>
      <c r="AA2260" s="91"/>
      <c r="AD2260" s="98"/>
      <c r="AE2260" s="91"/>
      <c r="AH2260" s="1" t="str">
        <f aca="false">IF(AC2258="But Not Over",Y2255,"")</f>
        <v/>
      </c>
      <c r="AI2260" s="81" t="str">
        <f aca="false">IF(AC2258="But Not Over",VLOOKUP(AH2260,'CPI Data'!$A$19:$N$117,14),"")</f>
        <v/>
      </c>
    </row>
    <row r="2261" customFormat="false" ht="12" hidden="false" customHeight="false" outlineLevel="0" collapsed="false">
      <c r="A2261" s="91" t="n">
        <v>0.2</v>
      </c>
      <c r="B2261" s="92" t="n">
        <v>56000</v>
      </c>
      <c r="C2261" s="92" t="n">
        <v>60000</v>
      </c>
      <c r="H2261" s="64"/>
      <c r="I2261" s="91"/>
      <c r="J2261" s="92"/>
      <c r="K2261" s="92"/>
      <c r="L2261" s="97"/>
      <c r="M2261" s="91"/>
      <c r="N2261" s="92"/>
      <c r="O2261" s="92"/>
      <c r="S2261" s="91" t="n">
        <v>0.2</v>
      </c>
      <c r="T2261" s="79" t="n">
        <f aca="false">B2261*$AI$23/$AI$2245</f>
        <v>751886.783625731</v>
      </c>
      <c r="U2261" s="79" t="n">
        <f aca="false">C2261*$AI$23/$AI$2245</f>
        <v>805592.98245614</v>
      </c>
      <c r="W2261" s="1"/>
      <c r="Z2261" s="80"/>
      <c r="AA2261" s="91"/>
      <c r="AD2261" s="98"/>
      <c r="AE2261" s="91"/>
      <c r="AH2261" s="1" t="str">
        <f aca="false">IF(AC2259="But Not Over",Y2256,"")</f>
        <v/>
      </c>
      <c r="AI2261" s="81" t="str">
        <f aca="false">IF(AC2259="But Not Over",VLOOKUP(AH2261,'CPI Data'!$A$19:$N$117,14),"")</f>
        <v/>
      </c>
    </row>
    <row r="2262" customFormat="false" ht="12" hidden="false" customHeight="false" outlineLevel="0" collapsed="false">
      <c r="A2262" s="91" t="n">
        <v>0.21</v>
      </c>
      <c r="B2262" s="92" t="n">
        <v>60000</v>
      </c>
      <c r="C2262" s="92" t="n">
        <v>64000</v>
      </c>
      <c r="H2262" s="64"/>
      <c r="I2262" s="91"/>
      <c r="J2262" s="92"/>
      <c r="K2262" s="92"/>
      <c r="L2262" s="97"/>
      <c r="M2262" s="91"/>
      <c r="N2262" s="92"/>
      <c r="O2262" s="92"/>
      <c r="S2262" s="91" t="n">
        <v>0.21</v>
      </c>
      <c r="T2262" s="79" t="n">
        <f aca="false">B2262*$AI$23/$AI$2245</f>
        <v>805592.98245614</v>
      </c>
      <c r="U2262" s="79" t="n">
        <f aca="false">C2262*$AI$23/$AI$2245</f>
        <v>859299.18128655</v>
      </c>
      <c r="W2262" s="1"/>
      <c r="Z2262" s="80"/>
      <c r="AA2262" s="91"/>
      <c r="AD2262" s="98"/>
      <c r="AE2262" s="91"/>
      <c r="AH2262" s="1" t="str">
        <f aca="false">IF(AC2260="But Not Over",Y2257,"")</f>
        <v/>
      </c>
      <c r="AI2262" s="81" t="str">
        <f aca="false">IF(AC2260="But Not Over",VLOOKUP(AH2262,'CPI Data'!$A$19:$N$117,14),"")</f>
        <v/>
      </c>
    </row>
    <row r="2263" customFormat="false" ht="12" hidden="false" customHeight="false" outlineLevel="0" collapsed="false">
      <c r="A2263" s="91" t="n">
        <v>0.22</v>
      </c>
      <c r="B2263" s="92" t="n">
        <v>64000</v>
      </c>
      <c r="C2263" s="92" t="n">
        <v>70000</v>
      </c>
      <c r="H2263" s="64"/>
      <c r="I2263" s="91"/>
      <c r="J2263" s="92"/>
      <c r="K2263" s="92"/>
      <c r="L2263" s="97"/>
      <c r="M2263" s="91"/>
      <c r="N2263" s="92"/>
      <c r="O2263" s="92"/>
      <c r="S2263" s="91" t="n">
        <v>0.22</v>
      </c>
      <c r="T2263" s="79" t="n">
        <f aca="false">B2263*$AI$23/$AI$2245</f>
        <v>859299.18128655</v>
      </c>
      <c r="U2263" s="79" t="n">
        <f aca="false">C2263*$AI$23/$AI$2245</f>
        <v>939858.479532164</v>
      </c>
      <c r="W2263" s="1"/>
      <c r="Z2263" s="80"/>
      <c r="AA2263" s="91"/>
      <c r="AD2263" s="98"/>
      <c r="AE2263" s="91"/>
      <c r="AH2263" s="1" t="str">
        <f aca="false">IF(AC2261="But Not Over",Y2258,"")</f>
        <v/>
      </c>
      <c r="AI2263" s="81" t="str">
        <f aca="false">IF(AC2261="But Not Over",VLOOKUP(AH2263,'CPI Data'!$A$19:$N$117,14),"")</f>
        <v/>
      </c>
    </row>
    <row r="2264" customFormat="false" ht="12" hidden="false" customHeight="false" outlineLevel="0" collapsed="false">
      <c r="A2264" s="91" t="n">
        <v>0.23</v>
      </c>
      <c r="B2264" s="92" t="n">
        <v>70000</v>
      </c>
      <c r="C2264" s="92" t="n">
        <v>80000</v>
      </c>
      <c r="H2264" s="64"/>
      <c r="I2264" s="91"/>
      <c r="J2264" s="92"/>
      <c r="K2264" s="92"/>
      <c r="L2264" s="97"/>
      <c r="M2264" s="91"/>
      <c r="N2264" s="92"/>
      <c r="O2264" s="92"/>
      <c r="S2264" s="91" t="n">
        <v>0.23</v>
      </c>
      <c r="T2264" s="79" t="n">
        <f aca="false">B2264*$AI$23/$AI$2245</f>
        <v>939858.479532164</v>
      </c>
      <c r="U2264" s="125" t="n">
        <f aca="false">C2264*$AI$23/$AI$2245</f>
        <v>1074123.97660819</v>
      </c>
      <c r="W2264" s="1"/>
      <c r="Z2264" s="80"/>
      <c r="AA2264" s="91"/>
      <c r="AD2264" s="98"/>
      <c r="AE2264" s="91"/>
      <c r="AH2264" s="1" t="str">
        <f aca="false">IF(AC2262="But Not Over",Y2259,"")</f>
        <v/>
      </c>
      <c r="AI2264" s="81" t="str">
        <f aca="false">IF(AC2262="But Not Over",VLOOKUP(AH2264,'CPI Data'!$A$19:$N$117,14),"")</f>
        <v/>
      </c>
    </row>
    <row r="2265" customFormat="false" ht="12" hidden="false" customHeight="false" outlineLevel="0" collapsed="false">
      <c r="A2265" s="91" t="n">
        <v>0.24</v>
      </c>
      <c r="B2265" s="92" t="n">
        <v>80000</v>
      </c>
      <c r="C2265" s="92" t="n">
        <v>100000</v>
      </c>
      <c r="H2265" s="64"/>
      <c r="I2265" s="91"/>
      <c r="J2265" s="92"/>
      <c r="K2265" s="92"/>
      <c r="L2265" s="97"/>
      <c r="M2265" s="91"/>
      <c r="N2265" s="92"/>
      <c r="O2265" s="92"/>
      <c r="S2265" s="91" t="n">
        <v>0.24</v>
      </c>
      <c r="T2265" s="79" t="n">
        <f aca="false">B2265*$AI$23/$AI$2245</f>
        <v>1074123.97660819</v>
      </c>
      <c r="U2265" s="125" t="n">
        <f aca="false">C2265*$AI$23/$AI$2245</f>
        <v>1342654.97076023</v>
      </c>
      <c r="W2265" s="1"/>
      <c r="Z2265" s="80"/>
      <c r="AA2265" s="91"/>
      <c r="AD2265" s="98"/>
      <c r="AE2265" s="91"/>
      <c r="AH2265" s="1" t="str">
        <f aca="false">IF(AC2263="But Not Over",Y2260,"")</f>
        <v/>
      </c>
      <c r="AI2265" s="81" t="str">
        <f aca="false">IF(AC2263="But Not Over",VLOOKUP(AH2265,'CPI Data'!$A$19:$N$117,14),"")</f>
        <v/>
      </c>
    </row>
    <row r="2266" customFormat="false" ht="12" hidden="false" customHeight="false" outlineLevel="0" collapsed="false">
      <c r="A2266" s="91" t="n">
        <v>0.25</v>
      </c>
      <c r="B2266" s="92" t="n">
        <v>100000</v>
      </c>
      <c r="C2266" s="95" t="s">
        <v>18</v>
      </c>
      <c r="H2266" s="64"/>
      <c r="I2266" s="91"/>
      <c r="J2266" s="92"/>
      <c r="K2266" s="92"/>
      <c r="L2266" s="97"/>
      <c r="M2266" s="91"/>
      <c r="N2266" s="92"/>
      <c r="O2266" s="92"/>
      <c r="S2266" s="91" t="n">
        <v>0.25</v>
      </c>
      <c r="T2266" s="79" t="n">
        <f aca="false">B2266*$AI$23/$AI$2245</f>
        <v>1342654.97076023</v>
      </c>
      <c r="U2266" s="79" t="s">
        <v>18</v>
      </c>
      <c r="W2266" s="1"/>
      <c r="Z2266" s="80"/>
      <c r="AA2266" s="91"/>
      <c r="AD2266" s="98"/>
      <c r="AE2266" s="91"/>
      <c r="AH2266" s="1" t="str">
        <f aca="false">IF(AC2264="But Not Over",Y2261,"")</f>
        <v/>
      </c>
      <c r="AI2266" s="81" t="str">
        <f aca="false">IF(AC2264="But Not Over",VLOOKUP(AH2266,'CPI Data'!$A$19:$N$117,14),"")</f>
        <v/>
      </c>
    </row>
    <row r="2267" customFormat="false" ht="33.75" hidden="false" customHeight="true" outlineLevel="0" collapsed="false">
      <c r="A2267" s="109" t="s">
        <v>72</v>
      </c>
      <c r="B2267" s="109"/>
      <c r="C2267" s="109"/>
      <c r="D2267" s="109"/>
      <c r="E2267" s="109"/>
      <c r="F2267" s="109"/>
      <c r="G2267" s="109"/>
      <c r="H2267" s="109"/>
      <c r="I2267" s="109"/>
      <c r="J2267" s="109"/>
      <c r="K2267" s="109"/>
      <c r="L2267" s="109"/>
      <c r="M2267" s="109"/>
      <c r="N2267" s="109"/>
      <c r="O2267" s="109"/>
      <c r="S2267" s="109" t="s">
        <v>72</v>
      </c>
      <c r="T2267" s="109"/>
      <c r="U2267" s="109"/>
      <c r="V2267" s="109"/>
      <c r="W2267" s="109"/>
      <c r="X2267" s="109"/>
      <c r="Y2267" s="109"/>
      <c r="Z2267" s="109"/>
      <c r="AA2267" s="109"/>
      <c r="AB2267" s="109"/>
      <c r="AC2267" s="109"/>
      <c r="AD2267" s="109"/>
      <c r="AE2267" s="109"/>
      <c r="AF2267" s="109"/>
      <c r="AG2267" s="109"/>
      <c r="AH2267" s="1" t="str">
        <f aca="false">IF(AC2265="But Not Over",Y2262,"")</f>
        <v/>
      </c>
      <c r="AI2267" s="81" t="str">
        <f aca="false">IF(AC2265="But Not Over",VLOOKUP(AH2267,'CPI Data'!$A$19:$N$117,14),"")</f>
        <v/>
      </c>
    </row>
    <row r="2268" customFormat="false" ht="12" hidden="false" customHeight="false" outlineLevel="0" collapsed="false">
      <c r="A2268" s="91"/>
      <c r="B2268" s="92"/>
      <c r="C2268" s="95"/>
      <c r="H2268" s="64"/>
      <c r="I2268" s="91"/>
      <c r="J2268" s="92"/>
      <c r="K2268" s="92"/>
      <c r="L2268" s="97"/>
      <c r="M2268" s="91"/>
      <c r="N2268" s="92"/>
      <c r="O2268" s="92"/>
      <c r="S2268" s="91"/>
      <c r="U2268" s="79"/>
      <c r="W2268" s="1"/>
      <c r="Z2268" s="80"/>
      <c r="AA2268" s="91"/>
      <c r="AD2268" s="98"/>
      <c r="AE2268" s="91"/>
      <c r="AH2268" s="1" t="str">
        <f aca="false">IF(AC2266="But Not Over",Y2263,"")</f>
        <v/>
      </c>
      <c r="AI2268" s="81" t="str">
        <f aca="false">IF(AC2266="But Not Over",VLOOKUP(AH2268,'CPI Data'!$A$19:$N$117,14),"")</f>
        <v/>
      </c>
    </row>
    <row r="2269" customFormat="false" ht="12.75" hidden="false" customHeight="false" outlineLevel="0" collapsed="false">
      <c r="A2269" s="64"/>
      <c r="B2269" s="74"/>
      <c r="C2269" s="43" t="s">
        <v>7</v>
      </c>
      <c r="E2269" s="64"/>
      <c r="F2269" s="74"/>
      <c r="G2269" s="75" t="n">
        <v>1928</v>
      </c>
      <c r="H2269" s="75"/>
      <c r="I2269" s="75"/>
      <c r="J2269" s="74"/>
      <c r="L2269" s="97"/>
      <c r="M2269" s="64"/>
      <c r="N2269" s="74"/>
      <c r="S2269" s="64"/>
      <c r="T2269" s="77"/>
      <c r="U2269" s="69" t="s">
        <v>21</v>
      </c>
      <c r="W2269" s="64"/>
      <c r="X2269" s="77"/>
      <c r="Y2269" s="75" t="n">
        <v>1928</v>
      </c>
      <c r="Z2269" s="75"/>
      <c r="AA2269" s="75"/>
      <c r="AB2269" s="46" t="str">
        <f aca="false">CONCATENATE("CPI: ",AI2274)</f>
        <v>CPI: 17.1</v>
      </c>
      <c r="AD2269" s="98"/>
      <c r="AE2269" s="64"/>
      <c r="AF2269" s="77"/>
      <c r="AH2269" s="1" t="str">
        <f aca="false">IF(AC2267="But Not Over",Y2264,"")</f>
        <v/>
      </c>
      <c r="AI2269" s="81" t="str">
        <f aca="false">IF(AC2267="But Not Over",VLOOKUP(AH2269,'CPI Data'!$A$19:$N$117,14),"")</f>
        <v/>
      </c>
    </row>
    <row r="2270" customFormat="false" ht="12" hidden="false" customHeight="false" outlineLevel="0" collapsed="false">
      <c r="A2270" s="49"/>
      <c r="B2270" s="49" t="s">
        <v>8</v>
      </c>
      <c r="C2270" s="50"/>
      <c r="D2270" s="50"/>
      <c r="E2270" s="49"/>
      <c r="F2270" s="49" t="s">
        <v>9</v>
      </c>
      <c r="G2270" s="50"/>
      <c r="H2270" s="49"/>
      <c r="I2270" s="49"/>
      <c r="J2270" s="49" t="s">
        <v>10</v>
      </c>
      <c r="K2270" s="48"/>
      <c r="L2270" s="48"/>
      <c r="M2270" s="48"/>
      <c r="N2270" s="49" t="s">
        <v>11</v>
      </c>
      <c r="O2270" s="50"/>
      <c r="S2270" s="49"/>
      <c r="T2270" s="51" t="s">
        <v>8</v>
      </c>
      <c r="U2270" s="99"/>
      <c r="V2270" s="53"/>
      <c r="W2270" s="49"/>
      <c r="X2270" s="51" t="s">
        <v>9</v>
      </c>
      <c r="Y2270" s="99"/>
      <c r="Z2270" s="54"/>
      <c r="AA2270" s="49"/>
      <c r="AB2270" s="51" t="s">
        <v>10</v>
      </c>
      <c r="AC2270" s="52"/>
      <c r="AD2270" s="55"/>
      <c r="AE2270" s="48"/>
      <c r="AF2270" s="51" t="s">
        <v>11</v>
      </c>
      <c r="AG2270" s="99"/>
      <c r="AH2270" s="1" t="str">
        <f aca="false">IF(AC2268="But Not Over",Y2265,"")</f>
        <v/>
      </c>
      <c r="AI2270" s="81" t="str">
        <f aca="false">IF(AC2268="But Not Over",VLOOKUP(AH2270,'CPI Data'!$A$19:$N$117,14),"")</f>
        <v/>
      </c>
    </row>
    <row r="2271" customFormat="false" ht="12" hidden="false" customHeight="false" outlineLevel="0" collapsed="false">
      <c r="A2271" s="56" t="s">
        <v>12</v>
      </c>
      <c r="B2271" s="57" t="s">
        <v>13</v>
      </c>
      <c r="C2271" s="57"/>
      <c r="D2271" s="100"/>
      <c r="E2271" s="56" t="s">
        <v>12</v>
      </c>
      <c r="F2271" s="57" t="s">
        <v>13</v>
      </c>
      <c r="G2271" s="57"/>
      <c r="H2271" s="100"/>
      <c r="I2271" s="56" t="s">
        <v>12</v>
      </c>
      <c r="J2271" s="57" t="s">
        <v>13</v>
      </c>
      <c r="K2271" s="57"/>
      <c r="L2271" s="106"/>
      <c r="M2271" s="56" t="s">
        <v>12</v>
      </c>
      <c r="N2271" s="57" t="s">
        <v>13</v>
      </c>
      <c r="O2271" s="57"/>
      <c r="S2271" s="56" t="s">
        <v>12</v>
      </c>
      <c r="T2271" s="58" t="s">
        <v>13</v>
      </c>
      <c r="U2271" s="58"/>
      <c r="V2271" s="101"/>
      <c r="W2271" s="56" t="s">
        <v>12</v>
      </c>
      <c r="X2271" s="58" t="s">
        <v>13</v>
      </c>
      <c r="Y2271" s="58"/>
      <c r="Z2271" s="101"/>
      <c r="AA2271" s="56" t="s">
        <v>12</v>
      </c>
      <c r="AB2271" s="58" t="s">
        <v>13</v>
      </c>
      <c r="AC2271" s="58"/>
      <c r="AD2271" s="107"/>
      <c r="AE2271" s="56" t="s">
        <v>12</v>
      </c>
      <c r="AF2271" s="58" t="s">
        <v>13</v>
      </c>
      <c r="AG2271" s="58"/>
      <c r="AH2271" s="1" t="str">
        <f aca="false">IF(AC2269="But Not Over",Y2266,"")</f>
        <v/>
      </c>
      <c r="AI2271" s="81" t="str">
        <f aca="false">IF(AC2269="But Not Over",VLOOKUP(AH2271,'CPI Data'!$A$19:$N$117,14),"")</f>
        <v/>
      </c>
    </row>
    <row r="2272" customFormat="false" ht="12" hidden="false" customHeight="false" outlineLevel="0" collapsed="false">
      <c r="A2272" s="59" t="s">
        <v>14</v>
      </c>
      <c r="B2272" s="60" t="s">
        <v>15</v>
      </c>
      <c r="C2272" s="60" t="s">
        <v>16</v>
      </c>
      <c r="D2272" s="100"/>
      <c r="E2272" s="59" t="s">
        <v>14</v>
      </c>
      <c r="F2272" s="60" t="s">
        <v>15</v>
      </c>
      <c r="G2272" s="60" t="s">
        <v>16</v>
      </c>
      <c r="H2272" s="100"/>
      <c r="I2272" s="59" t="s">
        <v>14</v>
      </c>
      <c r="J2272" s="60" t="s">
        <v>15</v>
      </c>
      <c r="K2272" s="60" t="s">
        <v>16</v>
      </c>
      <c r="L2272" s="106"/>
      <c r="M2272" s="59" t="s">
        <v>14</v>
      </c>
      <c r="N2272" s="60" t="s">
        <v>15</v>
      </c>
      <c r="O2272" s="60" t="s">
        <v>16</v>
      </c>
      <c r="S2272" s="59" t="s">
        <v>14</v>
      </c>
      <c r="T2272" s="61" t="s">
        <v>15</v>
      </c>
      <c r="U2272" s="61" t="s">
        <v>16</v>
      </c>
      <c r="V2272" s="101"/>
      <c r="W2272" s="59" t="s">
        <v>14</v>
      </c>
      <c r="X2272" s="61" t="s">
        <v>15</v>
      </c>
      <c r="Y2272" s="61" t="s">
        <v>16</v>
      </c>
      <c r="Z2272" s="101"/>
      <c r="AA2272" s="59" t="s">
        <v>14</v>
      </c>
      <c r="AB2272" s="61" t="s">
        <v>15</v>
      </c>
      <c r="AC2272" s="61" t="s">
        <v>16</v>
      </c>
      <c r="AD2272" s="107"/>
      <c r="AE2272" s="59" t="s">
        <v>14</v>
      </c>
      <c r="AF2272" s="61" t="s">
        <v>15</v>
      </c>
      <c r="AG2272" s="61" t="s">
        <v>16</v>
      </c>
      <c r="AH2272" s="1" t="str">
        <f aca="false">IF(AC2270="But Not Over",Y2267,"")</f>
        <v/>
      </c>
      <c r="AI2272" s="81" t="str">
        <f aca="false">IF(AC2270="But Not Over",VLOOKUP(AH2272,'CPI Data'!$A$19:$N$117,14),"")</f>
        <v/>
      </c>
    </row>
    <row r="2273" customFormat="false" ht="12" hidden="false" customHeight="false" outlineLevel="0" collapsed="false">
      <c r="A2273" s="91" t="n">
        <v>0.015</v>
      </c>
      <c r="B2273" s="95" t="n">
        <v>0</v>
      </c>
      <c r="C2273" s="95" t="n">
        <v>4000</v>
      </c>
      <c r="D2273" s="95"/>
      <c r="H2273" s="102"/>
      <c r="I2273" s="91"/>
      <c r="J2273" s="95"/>
      <c r="K2273" s="95"/>
      <c r="L2273" s="104"/>
      <c r="M2273" s="91"/>
      <c r="N2273" s="95"/>
      <c r="O2273" s="95"/>
      <c r="S2273" s="91" t="n">
        <v>0.015</v>
      </c>
      <c r="T2273" s="79" t="n">
        <f aca="false">B2273*$AI$23/$AI$2274</f>
        <v>0</v>
      </c>
      <c r="U2273" s="79" t="n">
        <f aca="false">C2273*$AI$23/$AI$2274</f>
        <v>53706.1988304094</v>
      </c>
      <c r="V2273" s="84"/>
      <c r="W2273" s="1"/>
      <c r="Z2273" s="80"/>
      <c r="AA2273" s="91"/>
      <c r="AB2273" s="79"/>
      <c r="AC2273" s="79"/>
      <c r="AD2273" s="105"/>
      <c r="AE2273" s="91"/>
      <c r="AF2273" s="79"/>
      <c r="AG2273" s="79"/>
      <c r="AH2273" s="1" t="str">
        <f aca="false">IF(AC2271="But Not Over",Y2268,"")</f>
        <v/>
      </c>
      <c r="AI2273" s="81" t="str">
        <f aca="false">IF(AC2271="But Not Over",VLOOKUP(AH2273,'CPI Data'!$A$19:$N$117,14),"")</f>
        <v/>
      </c>
    </row>
    <row r="2274" customFormat="false" ht="12" hidden="false" customHeight="false" outlineLevel="0" collapsed="false">
      <c r="A2274" s="91" t="n">
        <v>0.03</v>
      </c>
      <c r="B2274" s="95" t="n">
        <v>4000</v>
      </c>
      <c r="C2274" s="95" t="n">
        <v>8000</v>
      </c>
      <c r="D2274" s="95"/>
      <c r="E2274" s="64"/>
      <c r="F2274" s="74" t="s">
        <v>55</v>
      </c>
      <c r="H2274" s="102"/>
      <c r="I2274" s="64"/>
      <c r="J2274" s="74" t="s">
        <v>55</v>
      </c>
      <c r="L2274" s="104"/>
      <c r="M2274" s="64"/>
      <c r="N2274" s="74" t="s">
        <v>55</v>
      </c>
      <c r="S2274" s="91" t="n">
        <v>0.03</v>
      </c>
      <c r="T2274" s="79" t="n">
        <f aca="false">B2274*$AI$23/$AI$2274</f>
        <v>53706.1988304094</v>
      </c>
      <c r="U2274" s="79" t="n">
        <f aca="false">C2274*$AI$23/$AI$2274</f>
        <v>107412.397660819</v>
      </c>
      <c r="V2274" s="84"/>
      <c r="W2274" s="64"/>
      <c r="X2274" s="77" t="s">
        <v>55</v>
      </c>
      <c r="Z2274" s="80"/>
      <c r="AA2274" s="64"/>
      <c r="AB2274" s="77" t="s">
        <v>55</v>
      </c>
      <c r="AD2274" s="105"/>
      <c r="AE2274" s="64"/>
      <c r="AF2274" s="77" t="s">
        <v>55</v>
      </c>
      <c r="AH2274" s="1" t="n">
        <f aca="false">IF(AC2272="But Not Over",Y2269,"")</f>
        <v>1928</v>
      </c>
      <c r="AI2274" s="81" t="n">
        <f aca="false">IF(AC2272="But Not Over",VLOOKUP(AH2274,'CPI Data'!$A$19:$N$117,14),"")</f>
        <v>17.1</v>
      </c>
    </row>
    <row r="2275" customFormat="false" ht="12" hidden="false" customHeight="false" outlineLevel="0" collapsed="false">
      <c r="A2275" s="91" t="n">
        <v>0.05</v>
      </c>
      <c r="B2275" s="95" t="n">
        <v>8000</v>
      </c>
      <c r="C2275" s="95" t="n">
        <v>10000</v>
      </c>
      <c r="D2275" s="95"/>
      <c r="E2275" s="64"/>
      <c r="F2275" s="74" t="s">
        <v>56</v>
      </c>
      <c r="H2275" s="102"/>
      <c r="I2275" s="64"/>
      <c r="J2275" s="74" t="s">
        <v>56</v>
      </c>
      <c r="L2275" s="104"/>
      <c r="M2275" s="64"/>
      <c r="N2275" s="74" t="s">
        <v>56</v>
      </c>
      <c r="S2275" s="91" t="n">
        <v>0.05</v>
      </c>
      <c r="T2275" s="79" t="n">
        <f aca="false">B2275*$AI$23/$AI$2274</f>
        <v>107412.397660819</v>
      </c>
      <c r="U2275" s="79" t="n">
        <f aca="false">C2275*$AI$23/$AI$2274</f>
        <v>134265.497076023</v>
      </c>
      <c r="V2275" s="84"/>
      <c r="W2275" s="64"/>
      <c r="X2275" s="77" t="s">
        <v>56</v>
      </c>
      <c r="Z2275" s="80"/>
      <c r="AA2275" s="64"/>
      <c r="AB2275" s="77" t="s">
        <v>56</v>
      </c>
      <c r="AD2275" s="105"/>
      <c r="AE2275" s="64"/>
      <c r="AF2275" s="77" t="s">
        <v>56</v>
      </c>
      <c r="AH2275" s="1" t="str">
        <f aca="false">IF(AC2273="But Not Over",Y2270,"")</f>
        <v/>
      </c>
      <c r="AI2275" s="81" t="str">
        <f aca="false">IF(AC2273="But Not Over",VLOOKUP(AH2275,'CPI Data'!$A$19:$N$117,14),"")</f>
        <v/>
      </c>
    </row>
    <row r="2276" customFormat="false" ht="12" hidden="false" customHeight="false" outlineLevel="0" collapsed="false">
      <c r="A2276" s="91" t="n">
        <v>0.06</v>
      </c>
      <c r="B2276" s="95" t="n">
        <v>10000</v>
      </c>
      <c r="C2276" s="95" t="n">
        <v>14000</v>
      </c>
      <c r="D2276" s="95"/>
      <c r="H2276" s="102"/>
      <c r="I2276" s="91"/>
      <c r="J2276" s="95"/>
      <c r="K2276" s="95"/>
      <c r="L2276" s="104"/>
      <c r="M2276" s="91"/>
      <c r="N2276" s="95"/>
      <c r="O2276" s="95"/>
      <c r="S2276" s="91" t="n">
        <v>0.06</v>
      </c>
      <c r="T2276" s="79" t="n">
        <f aca="false">B2276*$AI$23/$AI$2274</f>
        <v>134265.497076023</v>
      </c>
      <c r="U2276" s="79" t="n">
        <f aca="false">C2276*$AI$23/$AI$2274</f>
        <v>187971.695906433</v>
      </c>
      <c r="V2276" s="84"/>
      <c r="W2276" s="1"/>
      <c r="Z2276" s="80"/>
      <c r="AA2276" s="91"/>
      <c r="AB2276" s="79"/>
      <c r="AC2276" s="79"/>
      <c r="AD2276" s="105"/>
      <c r="AE2276" s="91"/>
      <c r="AF2276" s="79"/>
      <c r="AG2276" s="79"/>
      <c r="AH2276" s="1" t="str">
        <f aca="false">IF(AC2274="But Not Over",Y2271,"")</f>
        <v/>
      </c>
      <c r="AI2276" s="81" t="str">
        <f aca="false">IF(AC2274="But Not Over",VLOOKUP(AH2276,'CPI Data'!$A$19:$N$117,14),"")</f>
        <v/>
      </c>
    </row>
    <row r="2277" customFormat="false" ht="12" hidden="false" customHeight="false" outlineLevel="0" collapsed="false">
      <c r="A2277" s="91" t="n">
        <v>0.07</v>
      </c>
      <c r="B2277" s="95" t="n">
        <v>14000</v>
      </c>
      <c r="C2277" s="95" t="n">
        <v>16000</v>
      </c>
      <c r="D2277" s="95"/>
      <c r="H2277" s="102"/>
      <c r="I2277" s="91"/>
      <c r="J2277" s="95"/>
      <c r="K2277" s="95"/>
      <c r="L2277" s="104"/>
      <c r="M2277" s="91"/>
      <c r="N2277" s="95"/>
      <c r="O2277" s="95"/>
      <c r="S2277" s="91" t="n">
        <v>0.07</v>
      </c>
      <c r="T2277" s="79" t="n">
        <f aca="false">B2277*$AI$23/$AI$2274</f>
        <v>187971.695906433</v>
      </c>
      <c r="U2277" s="79" t="n">
        <f aca="false">C2277*$AI$23/$AI$2274</f>
        <v>214824.795321637</v>
      </c>
      <c r="V2277" s="84"/>
      <c r="W2277" s="1"/>
      <c r="Z2277" s="80"/>
      <c r="AA2277" s="91"/>
      <c r="AB2277" s="79"/>
      <c r="AC2277" s="79"/>
      <c r="AD2277" s="105"/>
      <c r="AE2277" s="91"/>
      <c r="AF2277" s="79"/>
      <c r="AG2277" s="79"/>
      <c r="AH2277" s="1" t="str">
        <f aca="false">IF(AC2275="But Not Over",Y2272,"")</f>
        <v/>
      </c>
      <c r="AI2277" s="81" t="str">
        <f aca="false">IF(AC2275="But Not Over",VLOOKUP(AH2277,'CPI Data'!$A$19:$N$117,14),"")</f>
        <v/>
      </c>
    </row>
    <row r="2278" customFormat="false" ht="12" hidden="false" customHeight="false" outlineLevel="0" collapsed="false">
      <c r="A2278" s="91" t="n">
        <v>0.08</v>
      </c>
      <c r="B2278" s="95" t="n">
        <v>16000</v>
      </c>
      <c r="C2278" s="95" t="n">
        <v>18000</v>
      </c>
      <c r="D2278" s="95"/>
      <c r="H2278" s="102"/>
      <c r="I2278" s="91"/>
      <c r="J2278" s="95"/>
      <c r="K2278" s="95"/>
      <c r="L2278" s="104"/>
      <c r="M2278" s="91"/>
      <c r="N2278" s="95"/>
      <c r="O2278" s="95"/>
      <c r="S2278" s="91" t="n">
        <v>0.08</v>
      </c>
      <c r="T2278" s="79" t="n">
        <f aca="false">B2278*$AI$23/$AI$2274</f>
        <v>214824.795321637</v>
      </c>
      <c r="U2278" s="79" t="n">
        <f aca="false">C2278*$AI$23/$AI$2274</f>
        <v>241677.894736842</v>
      </c>
      <c r="V2278" s="84"/>
      <c r="W2278" s="1"/>
      <c r="Z2278" s="80"/>
      <c r="AA2278" s="91"/>
      <c r="AB2278" s="79"/>
      <c r="AC2278" s="79"/>
      <c r="AD2278" s="105"/>
      <c r="AE2278" s="91"/>
      <c r="AF2278" s="79"/>
      <c r="AG2278" s="79"/>
      <c r="AH2278" s="1" t="str">
        <f aca="false">IF(AC2276="But Not Over",Y2273,"")</f>
        <v/>
      </c>
      <c r="AI2278" s="81" t="str">
        <f aca="false">IF(AC2276="But Not Over",VLOOKUP(AH2278,'CPI Data'!$A$19:$N$117,14),"")</f>
        <v/>
      </c>
    </row>
    <row r="2279" customFormat="false" ht="12" hidden="false" customHeight="false" outlineLevel="0" collapsed="false">
      <c r="A2279" s="91" t="n">
        <v>0.09</v>
      </c>
      <c r="B2279" s="95" t="n">
        <v>18000</v>
      </c>
      <c r="C2279" s="95" t="n">
        <v>20000</v>
      </c>
      <c r="D2279" s="95"/>
      <c r="H2279" s="102"/>
      <c r="I2279" s="91"/>
      <c r="J2279" s="95"/>
      <c r="K2279" s="95"/>
      <c r="L2279" s="104"/>
      <c r="M2279" s="91"/>
      <c r="N2279" s="95"/>
      <c r="O2279" s="95"/>
      <c r="S2279" s="91" t="n">
        <v>0.09</v>
      </c>
      <c r="T2279" s="79" t="n">
        <f aca="false">B2279*$AI$23/$AI$2274</f>
        <v>241677.894736842</v>
      </c>
      <c r="U2279" s="79" t="n">
        <f aca="false">C2279*$AI$23/$AI$2274</f>
        <v>268530.994152047</v>
      </c>
      <c r="V2279" s="84"/>
      <c r="W2279" s="1"/>
      <c r="Z2279" s="80"/>
      <c r="AA2279" s="91"/>
      <c r="AB2279" s="79"/>
      <c r="AC2279" s="79"/>
      <c r="AD2279" s="105"/>
      <c r="AE2279" s="91"/>
      <c r="AF2279" s="79"/>
      <c r="AG2279" s="79"/>
      <c r="AH2279" s="1" t="str">
        <f aca="false">IF(AC2277="But Not Over",Y2274,"")</f>
        <v/>
      </c>
      <c r="AI2279" s="81" t="str">
        <f aca="false">IF(AC2277="But Not Over",VLOOKUP(AH2279,'CPI Data'!$A$19:$N$117,14),"")</f>
        <v/>
      </c>
    </row>
    <row r="2280" customFormat="false" ht="12" hidden="false" customHeight="false" outlineLevel="0" collapsed="false">
      <c r="A2280" s="91" t="n">
        <v>0.1</v>
      </c>
      <c r="B2280" s="95" t="n">
        <v>20000</v>
      </c>
      <c r="C2280" s="95" t="n">
        <v>22000</v>
      </c>
      <c r="D2280" s="95"/>
      <c r="H2280" s="102"/>
      <c r="I2280" s="91"/>
      <c r="J2280" s="95"/>
      <c r="K2280" s="95"/>
      <c r="L2280" s="104"/>
      <c r="M2280" s="91"/>
      <c r="N2280" s="95"/>
      <c r="O2280" s="95"/>
      <c r="S2280" s="91" t="n">
        <v>0.1</v>
      </c>
      <c r="T2280" s="79" t="n">
        <f aca="false">B2280*$AI$23/$AI$2274</f>
        <v>268530.994152047</v>
      </c>
      <c r="U2280" s="79" t="n">
        <f aca="false">C2280*$AI$23/$AI$2274</f>
        <v>295384.093567251</v>
      </c>
      <c r="V2280" s="84"/>
      <c r="W2280" s="1"/>
      <c r="Z2280" s="80"/>
      <c r="AA2280" s="91"/>
      <c r="AB2280" s="79"/>
      <c r="AC2280" s="79"/>
      <c r="AD2280" s="105"/>
      <c r="AE2280" s="91"/>
      <c r="AF2280" s="79"/>
      <c r="AG2280" s="79"/>
      <c r="AH2280" s="1" t="str">
        <f aca="false">IF(AC2278="But Not Over",Y2275,"")</f>
        <v/>
      </c>
      <c r="AI2280" s="81" t="str">
        <f aca="false">IF(AC2278="But Not Over",VLOOKUP(AH2280,'CPI Data'!$A$19:$N$117,14),"")</f>
        <v/>
      </c>
    </row>
    <row r="2281" customFormat="false" ht="12" hidden="false" customHeight="false" outlineLevel="0" collapsed="false">
      <c r="A2281" s="91" t="n">
        <v>0.11</v>
      </c>
      <c r="B2281" s="95" t="n">
        <v>22000</v>
      </c>
      <c r="C2281" s="95" t="n">
        <v>24000</v>
      </c>
      <c r="D2281" s="95"/>
      <c r="H2281" s="102"/>
      <c r="I2281" s="91"/>
      <c r="J2281" s="95"/>
      <c r="K2281" s="95"/>
      <c r="L2281" s="104"/>
      <c r="M2281" s="91"/>
      <c r="N2281" s="95"/>
      <c r="O2281" s="95"/>
      <c r="S2281" s="91" t="n">
        <v>0.11</v>
      </c>
      <c r="T2281" s="79" t="n">
        <f aca="false">B2281*$AI$23/$AI$2274</f>
        <v>295384.093567251</v>
      </c>
      <c r="U2281" s="79" t="n">
        <f aca="false">C2281*$AI$23/$AI$2274</f>
        <v>322237.192982456</v>
      </c>
      <c r="V2281" s="84"/>
      <c r="W2281" s="1"/>
      <c r="Z2281" s="80"/>
      <c r="AA2281" s="91"/>
      <c r="AB2281" s="79"/>
      <c r="AC2281" s="79"/>
      <c r="AD2281" s="105"/>
      <c r="AE2281" s="91"/>
      <c r="AF2281" s="79"/>
      <c r="AG2281" s="79"/>
      <c r="AH2281" s="1" t="str">
        <f aca="false">IF(AC2279="But Not Over",Y2276,"")</f>
        <v/>
      </c>
      <c r="AI2281" s="81" t="str">
        <f aca="false">IF(AC2279="But Not Over",VLOOKUP(AH2281,'CPI Data'!$A$19:$N$117,14),"")</f>
        <v/>
      </c>
    </row>
    <row r="2282" customFormat="false" ht="12" hidden="false" customHeight="false" outlineLevel="0" collapsed="false">
      <c r="A2282" s="91" t="n">
        <v>0.12</v>
      </c>
      <c r="B2282" s="95" t="n">
        <v>24000</v>
      </c>
      <c r="C2282" s="95" t="n">
        <v>28000</v>
      </c>
      <c r="D2282" s="95"/>
      <c r="H2282" s="102"/>
      <c r="I2282" s="91"/>
      <c r="J2282" s="95"/>
      <c r="K2282" s="95"/>
      <c r="L2282" s="104"/>
      <c r="M2282" s="91"/>
      <c r="N2282" s="95"/>
      <c r="O2282" s="95"/>
      <c r="S2282" s="91" t="n">
        <v>0.12</v>
      </c>
      <c r="T2282" s="79" t="n">
        <f aca="false">B2282*$AI$23/$AI$2274</f>
        <v>322237.192982456</v>
      </c>
      <c r="U2282" s="79" t="n">
        <f aca="false">C2282*$AI$23/$AI$2274</f>
        <v>375943.391812865</v>
      </c>
      <c r="V2282" s="84"/>
      <c r="W2282" s="1"/>
      <c r="Z2282" s="80"/>
      <c r="AA2282" s="91"/>
      <c r="AB2282" s="79"/>
      <c r="AC2282" s="79"/>
      <c r="AD2282" s="105"/>
      <c r="AE2282" s="91"/>
      <c r="AF2282" s="79"/>
      <c r="AG2282" s="79"/>
      <c r="AH2282" s="1" t="str">
        <f aca="false">IF(AC2280="But Not Over",Y2277,"")</f>
        <v/>
      </c>
      <c r="AI2282" s="81" t="str">
        <f aca="false">IF(AC2280="But Not Over",VLOOKUP(AH2282,'CPI Data'!$A$19:$N$117,14),"")</f>
        <v/>
      </c>
    </row>
    <row r="2283" customFormat="false" ht="12" hidden="false" customHeight="false" outlineLevel="0" collapsed="false">
      <c r="A2283" s="91" t="n">
        <v>0.13</v>
      </c>
      <c r="B2283" s="95" t="n">
        <v>28000</v>
      </c>
      <c r="C2283" s="95" t="n">
        <v>32000</v>
      </c>
      <c r="D2283" s="95"/>
      <c r="H2283" s="102"/>
      <c r="I2283" s="91"/>
      <c r="J2283" s="95"/>
      <c r="K2283" s="95"/>
      <c r="L2283" s="104"/>
      <c r="M2283" s="91"/>
      <c r="N2283" s="95"/>
      <c r="O2283" s="95"/>
      <c r="S2283" s="91" t="n">
        <v>0.13</v>
      </c>
      <c r="T2283" s="79" t="n">
        <f aca="false">B2283*$AI$23/$AI$2274</f>
        <v>375943.391812865</v>
      </c>
      <c r="U2283" s="79" t="n">
        <f aca="false">C2283*$AI$23/$AI$2274</f>
        <v>429649.590643275</v>
      </c>
      <c r="V2283" s="84"/>
      <c r="W2283" s="1"/>
      <c r="Z2283" s="80"/>
      <c r="AA2283" s="91"/>
      <c r="AB2283" s="79"/>
      <c r="AC2283" s="79"/>
      <c r="AD2283" s="105"/>
      <c r="AE2283" s="91"/>
      <c r="AF2283" s="79"/>
      <c r="AG2283" s="79"/>
      <c r="AH2283" s="1" t="str">
        <f aca="false">IF(AC2281="But Not Over",Y2278,"")</f>
        <v/>
      </c>
      <c r="AI2283" s="81" t="str">
        <f aca="false">IF(AC2281="But Not Over",VLOOKUP(AH2283,'CPI Data'!$A$19:$N$117,14),"")</f>
        <v/>
      </c>
    </row>
    <row r="2284" customFormat="false" ht="12" hidden="false" customHeight="false" outlineLevel="0" collapsed="false">
      <c r="A2284" s="91" t="n">
        <v>0.14</v>
      </c>
      <c r="B2284" s="95" t="n">
        <v>32000</v>
      </c>
      <c r="C2284" s="95" t="n">
        <v>36000</v>
      </c>
      <c r="D2284" s="95"/>
      <c r="H2284" s="102"/>
      <c r="I2284" s="91"/>
      <c r="J2284" s="95"/>
      <c r="K2284" s="95"/>
      <c r="L2284" s="104"/>
      <c r="M2284" s="91"/>
      <c r="N2284" s="95"/>
      <c r="O2284" s="95"/>
      <c r="S2284" s="91" t="n">
        <v>0.14</v>
      </c>
      <c r="T2284" s="79" t="n">
        <f aca="false">B2284*$AI$23/$AI$2274</f>
        <v>429649.590643275</v>
      </c>
      <c r="U2284" s="79" t="n">
        <f aca="false">C2284*$AI$23/$AI$2274</f>
        <v>483355.789473684</v>
      </c>
      <c r="V2284" s="84"/>
      <c r="W2284" s="1"/>
      <c r="Z2284" s="80"/>
      <c r="AA2284" s="91"/>
      <c r="AB2284" s="79"/>
      <c r="AC2284" s="79"/>
      <c r="AD2284" s="105"/>
      <c r="AE2284" s="91"/>
      <c r="AF2284" s="79"/>
      <c r="AG2284" s="79"/>
      <c r="AH2284" s="1" t="str">
        <f aca="false">IF(AC2282="But Not Over",Y2279,"")</f>
        <v/>
      </c>
      <c r="AI2284" s="81" t="str">
        <f aca="false">IF(AC2282="But Not Over",VLOOKUP(AH2284,'CPI Data'!$A$19:$N$117,14),"")</f>
        <v/>
      </c>
    </row>
    <row r="2285" customFormat="false" ht="12" hidden="false" customHeight="false" outlineLevel="0" collapsed="false">
      <c r="A2285" s="91" t="n">
        <v>0.15</v>
      </c>
      <c r="B2285" s="95" t="n">
        <v>36000</v>
      </c>
      <c r="C2285" s="95" t="n">
        <v>40000</v>
      </c>
      <c r="D2285" s="92"/>
      <c r="H2285" s="102"/>
      <c r="I2285" s="91"/>
      <c r="J2285" s="95"/>
      <c r="K2285" s="92"/>
      <c r="L2285" s="103"/>
      <c r="M2285" s="91"/>
      <c r="N2285" s="95"/>
      <c r="O2285" s="92"/>
      <c r="S2285" s="91" t="n">
        <v>0.15</v>
      </c>
      <c r="T2285" s="79" t="n">
        <f aca="false">B2285*$AI$23/$AI$2274</f>
        <v>483355.789473684</v>
      </c>
      <c r="U2285" s="79" t="n">
        <f aca="false">C2285*$AI$23/$AI$2274</f>
        <v>537061.988304094</v>
      </c>
      <c r="W2285" s="1"/>
      <c r="Z2285" s="80"/>
      <c r="AA2285" s="91"/>
      <c r="AB2285" s="79"/>
      <c r="AD2285" s="98"/>
      <c r="AE2285" s="91"/>
      <c r="AF2285" s="79"/>
      <c r="AH2285" s="1" t="str">
        <f aca="false">IF(AC2283="But Not Over",Y2280,"")</f>
        <v/>
      </c>
      <c r="AI2285" s="81" t="str">
        <f aca="false">IF(AC2283="But Not Over",VLOOKUP(AH2285,'CPI Data'!$A$19:$N$117,14),"")</f>
        <v/>
      </c>
    </row>
    <row r="2286" customFormat="false" ht="12" hidden="false" customHeight="false" outlineLevel="0" collapsed="false">
      <c r="A2286" s="91" t="n">
        <v>0.16</v>
      </c>
      <c r="B2286" s="95" t="n">
        <v>40000</v>
      </c>
      <c r="C2286" s="95" t="n">
        <v>44000</v>
      </c>
      <c r="D2286" s="92"/>
      <c r="H2286" s="102"/>
      <c r="I2286" s="91"/>
      <c r="J2286" s="92"/>
      <c r="K2286" s="92"/>
      <c r="L2286" s="103"/>
      <c r="M2286" s="91"/>
      <c r="N2286" s="92"/>
      <c r="O2286" s="92"/>
      <c r="S2286" s="91" t="n">
        <v>0.16</v>
      </c>
      <c r="T2286" s="79" t="n">
        <f aca="false">B2286*$AI$23/$AI$2274</f>
        <v>537061.988304094</v>
      </c>
      <c r="U2286" s="79" t="n">
        <f aca="false">C2286*$AI$23/$AI$2274</f>
        <v>590768.187134503</v>
      </c>
      <c r="W2286" s="1"/>
      <c r="Z2286" s="80"/>
      <c r="AA2286" s="91"/>
      <c r="AD2286" s="98"/>
      <c r="AE2286" s="91"/>
      <c r="AH2286" s="1" t="str">
        <f aca="false">IF(AC2284="But Not Over",Y2281,"")</f>
        <v/>
      </c>
      <c r="AI2286" s="81" t="str">
        <f aca="false">IF(AC2284="But Not Over",VLOOKUP(AH2286,'CPI Data'!$A$19:$N$117,14),"")</f>
        <v/>
      </c>
    </row>
    <row r="2287" customFormat="false" ht="12" hidden="false" customHeight="false" outlineLevel="0" collapsed="false">
      <c r="A2287" s="91" t="n">
        <v>0.17</v>
      </c>
      <c r="B2287" s="95" t="n">
        <v>44000</v>
      </c>
      <c r="C2287" s="92" t="n">
        <v>48000</v>
      </c>
      <c r="D2287" s="92"/>
      <c r="H2287" s="102"/>
      <c r="I2287" s="91"/>
      <c r="J2287" s="92"/>
      <c r="K2287" s="92"/>
      <c r="L2287" s="103"/>
      <c r="M2287" s="91"/>
      <c r="N2287" s="92"/>
      <c r="O2287" s="92"/>
      <c r="S2287" s="91" t="n">
        <v>0.17</v>
      </c>
      <c r="T2287" s="79" t="n">
        <f aca="false">B2287*$AI$23/$AI$2274</f>
        <v>590768.187134503</v>
      </c>
      <c r="U2287" s="79" t="n">
        <f aca="false">C2287*$AI$23/$AI$2274</f>
        <v>644474.385964912</v>
      </c>
      <c r="W2287" s="1"/>
      <c r="Z2287" s="80"/>
      <c r="AA2287" s="91"/>
      <c r="AD2287" s="98"/>
      <c r="AE2287" s="91"/>
      <c r="AH2287" s="1" t="str">
        <f aca="false">IF(AC2285="But Not Over",Y2282,"")</f>
        <v/>
      </c>
      <c r="AI2287" s="81" t="str">
        <f aca="false">IF(AC2285="But Not Over",VLOOKUP(AH2287,'CPI Data'!$A$19:$N$117,14),"")</f>
        <v/>
      </c>
    </row>
    <row r="2288" customFormat="false" ht="12" hidden="false" customHeight="false" outlineLevel="0" collapsed="false">
      <c r="A2288" s="91" t="n">
        <v>0.18</v>
      </c>
      <c r="B2288" s="92" t="n">
        <v>48000</v>
      </c>
      <c r="C2288" s="92" t="n">
        <v>52000</v>
      </c>
      <c r="D2288" s="95"/>
      <c r="H2288" s="64"/>
      <c r="I2288" s="91"/>
      <c r="J2288" s="92"/>
      <c r="K2288" s="92"/>
      <c r="L2288" s="104"/>
      <c r="M2288" s="91"/>
      <c r="N2288" s="92"/>
      <c r="O2288" s="92"/>
      <c r="S2288" s="91" t="n">
        <v>0.18</v>
      </c>
      <c r="T2288" s="79" t="n">
        <f aca="false">B2288*$AI$23/$AI$2274</f>
        <v>644474.385964912</v>
      </c>
      <c r="U2288" s="79" t="n">
        <f aca="false">C2288*$AI$23/$AI$2274</f>
        <v>698180.584795322</v>
      </c>
      <c r="V2288" s="84"/>
      <c r="W2288" s="1"/>
      <c r="Z2288" s="80"/>
      <c r="AA2288" s="91"/>
      <c r="AD2288" s="105"/>
      <c r="AE2288" s="91"/>
      <c r="AH2288" s="1" t="str">
        <f aca="false">IF(AC2286="But Not Over",Y2283,"")</f>
        <v/>
      </c>
      <c r="AI2288" s="81" t="str">
        <f aca="false">IF(AC2286="But Not Over",VLOOKUP(AH2288,'CPI Data'!$A$19:$N$117,14),"")</f>
        <v/>
      </c>
    </row>
    <row r="2289" customFormat="false" ht="12" hidden="false" customHeight="false" outlineLevel="0" collapsed="false">
      <c r="A2289" s="91" t="n">
        <v>0.19</v>
      </c>
      <c r="B2289" s="92" t="n">
        <v>52000</v>
      </c>
      <c r="C2289" s="92" t="n">
        <v>56000</v>
      </c>
      <c r="H2289" s="64"/>
      <c r="I2289" s="91"/>
      <c r="J2289" s="92"/>
      <c r="K2289" s="92"/>
      <c r="L2289" s="97"/>
      <c r="M2289" s="91"/>
      <c r="N2289" s="92"/>
      <c r="O2289" s="92"/>
      <c r="S2289" s="91" t="n">
        <v>0.19</v>
      </c>
      <c r="T2289" s="79" t="n">
        <f aca="false">B2289*$AI$23/$AI$2274</f>
        <v>698180.584795322</v>
      </c>
      <c r="U2289" s="79" t="n">
        <f aca="false">C2289*$AI$23/$AI$2274</f>
        <v>751886.783625731</v>
      </c>
      <c r="W2289" s="1"/>
      <c r="Z2289" s="80"/>
      <c r="AA2289" s="91"/>
      <c r="AD2289" s="98"/>
      <c r="AE2289" s="91"/>
      <c r="AH2289" s="1" t="str">
        <f aca="false">IF(AC2287="But Not Over",Y2284,"")</f>
        <v/>
      </c>
      <c r="AI2289" s="81" t="str">
        <f aca="false">IF(AC2287="But Not Over",VLOOKUP(AH2289,'CPI Data'!$A$19:$N$117,14),"")</f>
        <v/>
      </c>
    </row>
    <row r="2290" customFormat="false" ht="12" hidden="false" customHeight="false" outlineLevel="0" collapsed="false">
      <c r="A2290" s="91" t="n">
        <v>0.2</v>
      </c>
      <c r="B2290" s="92" t="n">
        <v>56000</v>
      </c>
      <c r="C2290" s="92" t="n">
        <v>60000</v>
      </c>
      <c r="H2290" s="64"/>
      <c r="I2290" s="91"/>
      <c r="J2290" s="92"/>
      <c r="K2290" s="92"/>
      <c r="L2290" s="97"/>
      <c r="M2290" s="91"/>
      <c r="N2290" s="92"/>
      <c r="O2290" s="92"/>
      <c r="S2290" s="91" t="n">
        <v>0.2</v>
      </c>
      <c r="T2290" s="79" t="n">
        <f aca="false">B2290*$AI$23/$AI$2274</f>
        <v>751886.783625731</v>
      </c>
      <c r="U2290" s="79" t="n">
        <f aca="false">C2290*$AI$23/$AI$2274</f>
        <v>805592.98245614</v>
      </c>
      <c r="W2290" s="1"/>
      <c r="Z2290" s="80"/>
      <c r="AA2290" s="91"/>
      <c r="AD2290" s="98"/>
      <c r="AE2290" s="91"/>
      <c r="AH2290" s="1" t="str">
        <f aca="false">IF(AC2288="But Not Over",Y2285,"")</f>
        <v/>
      </c>
      <c r="AI2290" s="81" t="str">
        <f aca="false">IF(AC2288="But Not Over",VLOOKUP(AH2290,'CPI Data'!$A$19:$N$117,14),"")</f>
        <v/>
      </c>
    </row>
    <row r="2291" customFormat="false" ht="12" hidden="false" customHeight="false" outlineLevel="0" collapsed="false">
      <c r="A2291" s="91" t="n">
        <v>0.21</v>
      </c>
      <c r="B2291" s="92" t="n">
        <v>60000</v>
      </c>
      <c r="C2291" s="92" t="n">
        <v>64000</v>
      </c>
      <c r="H2291" s="64"/>
      <c r="I2291" s="91"/>
      <c r="J2291" s="92"/>
      <c r="K2291" s="92"/>
      <c r="L2291" s="97"/>
      <c r="M2291" s="91"/>
      <c r="N2291" s="92"/>
      <c r="O2291" s="92"/>
      <c r="S2291" s="91" t="n">
        <v>0.21</v>
      </c>
      <c r="T2291" s="79" t="n">
        <f aca="false">B2291*$AI$23/$AI$2274</f>
        <v>805592.98245614</v>
      </c>
      <c r="U2291" s="79" t="n">
        <f aca="false">C2291*$AI$23/$AI$2274</f>
        <v>859299.18128655</v>
      </c>
      <c r="W2291" s="1"/>
      <c r="Z2291" s="80"/>
      <c r="AA2291" s="91"/>
      <c r="AD2291" s="98"/>
      <c r="AE2291" s="91"/>
      <c r="AH2291" s="1" t="str">
        <f aca="false">IF(AC2289="But Not Over",Y2286,"")</f>
        <v/>
      </c>
      <c r="AI2291" s="81" t="str">
        <f aca="false">IF(AC2289="But Not Over",VLOOKUP(AH2291,'CPI Data'!$A$19:$N$117,14),"")</f>
        <v/>
      </c>
    </row>
    <row r="2292" customFormat="false" ht="12" hidden="false" customHeight="false" outlineLevel="0" collapsed="false">
      <c r="A2292" s="91" t="n">
        <v>0.22</v>
      </c>
      <c r="B2292" s="92" t="n">
        <v>64000</v>
      </c>
      <c r="C2292" s="92" t="n">
        <v>70000</v>
      </c>
      <c r="H2292" s="64"/>
      <c r="I2292" s="91"/>
      <c r="J2292" s="92"/>
      <c r="K2292" s="92"/>
      <c r="L2292" s="97"/>
      <c r="M2292" s="91"/>
      <c r="N2292" s="92"/>
      <c r="O2292" s="92"/>
      <c r="S2292" s="91" t="n">
        <v>0.22</v>
      </c>
      <c r="T2292" s="79" t="n">
        <f aca="false">B2292*$AI$23/$AI$2274</f>
        <v>859299.18128655</v>
      </c>
      <c r="U2292" s="79" t="n">
        <f aca="false">C2292*$AI$23/$AI$2274</f>
        <v>939858.479532164</v>
      </c>
      <c r="W2292" s="1"/>
      <c r="Z2292" s="80"/>
      <c r="AA2292" s="91"/>
      <c r="AD2292" s="98"/>
      <c r="AE2292" s="91"/>
      <c r="AH2292" s="1" t="str">
        <f aca="false">IF(AC2290="But Not Over",Y2287,"")</f>
        <v/>
      </c>
      <c r="AI2292" s="81" t="str">
        <f aca="false">IF(AC2290="But Not Over",VLOOKUP(AH2292,'CPI Data'!$A$19:$N$117,14),"")</f>
        <v/>
      </c>
    </row>
    <row r="2293" customFormat="false" ht="12" hidden="false" customHeight="false" outlineLevel="0" collapsed="false">
      <c r="A2293" s="91" t="n">
        <v>0.23</v>
      </c>
      <c r="B2293" s="92" t="n">
        <v>70000</v>
      </c>
      <c r="C2293" s="92" t="n">
        <v>80000</v>
      </c>
      <c r="H2293" s="64"/>
      <c r="I2293" s="91"/>
      <c r="J2293" s="92"/>
      <c r="K2293" s="92"/>
      <c r="L2293" s="97"/>
      <c r="M2293" s="91"/>
      <c r="N2293" s="92"/>
      <c r="O2293" s="92"/>
      <c r="S2293" s="91" t="n">
        <v>0.23</v>
      </c>
      <c r="T2293" s="79" t="n">
        <f aca="false">B2293*$AI$23/$AI$2274</f>
        <v>939858.479532164</v>
      </c>
      <c r="U2293" s="125" t="n">
        <f aca="false">C2293*$AI$23/$AI$2274</f>
        <v>1074123.97660819</v>
      </c>
      <c r="W2293" s="1"/>
      <c r="Z2293" s="80"/>
      <c r="AA2293" s="91"/>
      <c r="AD2293" s="98"/>
      <c r="AE2293" s="91"/>
      <c r="AH2293" s="1" t="str">
        <f aca="false">IF(AC2291="But Not Over",Y2288,"")</f>
        <v/>
      </c>
      <c r="AI2293" s="81" t="str">
        <f aca="false">IF(AC2291="But Not Over",VLOOKUP(AH2293,'CPI Data'!$A$19:$N$117,14),"")</f>
        <v/>
      </c>
    </row>
    <row r="2294" customFormat="false" ht="12" hidden="false" customHeight="false" outlineLevel="0" collapsed="false">
      <c r="A2294" s="91" t="n">
        <v>0.24</v>
      </c>
      <c r="B2294" s="92" t="n">
        <v>80000</v>
      </c>
      <c r="C2294" s="92" t="n">
        <v>100000</v>
      </c>
      <c r="H2294" s="64"/>
      <c r="I2294" s="91"/>
      <c r="J2294" s="92"/>
      <c r="K2294" s="92"/>
      <c r="L2294" s="97"/>
      <c r="M2294" s="91"/>
      <c r="N2294" s="92"/>
      <c r="O2294" s="92"/>
      <c r="S2294" s="91" t="n">
        <v>0.24</v>
      </c>
      <c r="T2294" s="79" t="n">
        <f aca="false">B2294*$AI$23/$AI$2274</f>
        <v>1074123.97660819</v>
      </c>
      <c r="U2294" s="125" t="n">
        <f aca="false">C2294*$AI$23/$AI$2274</f>
        <v>1342654.97076023</v>
      </c>
      <c r="W2294" s="1"/>
      <c r="Z2294" s="80"/>
      <c r="AA2294" s="91"/>
      <c r="AD2294" s="98"/>
      <c r="AE2294" s="91"/>
      <c r="AH2294" s="1" t="str">
        <f aca="false">IF(AC2292="But Not Over",Y2289,"")</f>
        <v/>
      </c>
      <c r="AI2294" s="81" t="str">
        <f aca="false">IF(AC2292="But Not Over",VLOOKUP(AH2294,'CPI Data'!$A$19:$N$117,14),"")</f>
        <v/>
      </c>
    </row>
    <row r="2295" customFormat="false" ht="12" hidden="false" customHeight="false" outlineLevel="0" collapsed="false">
      <c r="A2295" s="91" t="n">
        <v>0.25</v>
      </c>
      <c r="B2295" s="92" t="n">
        <v>100000</v>
      </c>
      <c r="C2295" s="95" t="s">
        <v>18</v>
      </c>
      <c r="H2295" s="64"/>
      <c r="I2295" s="91"/>
      <c r="J2295" s="92"/>
      <c r="K2295" s="92"/>
      <c r="L2295" s="97"/>
      <c r="M2295" s="91"/>
      <c r="N2295" s="92"/>
      <c r="O2295" s="92"/>
      <c r="S2295" s="91" t="n">
        <v>0.25</v>
      </c>
      <c r="T2295" s="79" t="n">
        <f aca="false">B2295*$AI$23/$AI$2274</f>
        <v>1342654.97076023</v>
      </c>
      <c r="U2295" s="79" t="s">
        <v>18</v>
      </c>
      <c r="W2295" s="1"/>
      <c r="Z2295" s="80"/>
      <c r="AA2295" s="91"/>
      <c r="AD2295" s="98"/>
      <c r="AE2295" s="91"/>
      <c r="AH2295" s="1" t="str">
        <f aca="false">IF(AC2293="But Not Over",Y2290,"")</f>
        <v/>
      </c>
      <c r="AI2295" s="81" t="str">
        <f aca="false">IF(AC2293="But Not Over",VLOOKUP(AH2295,'CPI Data'!$A$19:$N$117,14),"")</f>
        <v/>
      </c>
    </row>
    <row r="2296" customFormat="false" ht="24" hidden="false" customHeight="true" outlineLevel="0" collapsed="false">
      <c r="A2296" s="109" t="s">
        <v>71</v>
      </c>
      <c r="B2296" s="109"/>
      <c r="C2296" s="109"/>
      <c r="D2296" s="109"/>
      <c r="E2296" s="109"/>
      <c r="F2296" s="109"/>
      <c r="G2296" s="109"/>
      <c r="H2296" s="109"/>
      <c r="I2296" s="109"/>
      <c r="J2296" s="109"/>
      <c r="K2296" s="109"/>
      <c r="L2296" s="109"/>
      <c r="M2296" s="109"/>
      <c r="N2296" s="109"/>
      <c r="O2296" s="109"/>
      <c r="S2296" s="109" t="s">
        <v>71</v>
      </c>
      <c r="T2296" s="109"/>
      <c r="U2296" s="109"/>
      <c r="V2296" s="109"/>
      <c r="W2296" s="109"/>
      <c r="X2296" s="109"/>
      <c r="Y2296" s="109"/>
      <c r="Z2296" s="109"/>
      <c r="AA2296" s="109"/>
      <c r="AB2296" s="109"/>
      <c r="AC2296" s="109"/>
      <c r="AD2296" s="109"/>
      <c r="AE2296" s="109"/>
      <c r="AF2296" s="109"/>
      <c r="AG2296" s="109"/>
      <c r="AH2296" s="1" t="str">
        <f aca="false">IF(AC2294="But Not Over",Y2291,"")</f>
        <v/>
      </c>
      <c r="AI2296" s="81" t="str">
        <f aca="false">IF(AC2294="But Not Over",VLOOKUP(AH2296,'CPI Data'!$A$19:$N$117,14),"")</f>
        <v/>
      </c>
    </row>
    <row r="2297" customFormat="false" ht="12" hidden="false" customHeight="false" outlineLevel="0" collapsed="false">
      <c r="A2297" s="91"/>
      <c r="B2297" s="92"/>
      <c r="C2297" s="92"/>
      <c r="H2297" s="64"/>
      <c r="I2297" s="91"/>
      <c r="J2297" s="92"/>
      <c r="K2297" s="92"/>
      <c r="L2297" s="97"/>
      <c r="M2297" s="91"/>
      <c r="N2297" s="92"/>
      <c r="O2297" s="92"/>
      <c r="S2297" s="91"/>
      <c r="W2297" s="1"/>
      <c r="Z2297" s="80"/>
      <c r="AA2297" s="91"/>
      <c r="AD2297" s="98"/>
      <c r="AE2297" s="91"/>
      <c r="AH2297" s="1" t="str">
        <f aca="false">IF(AC2295="But Not Over",Y2292,"")</f>
        <v/>
      </c>
      <c r="AI2297" s="81" t="str">
        <f aca="false">IF(AC2295="But Not Over",VLOOKUP(AH2297,'CPI Data'!$A$19:$N$117,14),"")</f>
        <v/>
      </c>
    </row>
    <row r="2298" customFormat="false" ht="12.75" hidden="false" customHeight="false" outlineLevel="0" collapsed="false">
      <c r="A2298" s="64"/>
      <c r="B2298" s="74"/>
      <c r="C2298" s="43" t="s">
        <v>7</v>
      </c>
      <c r="E2298" s="64"/>
      <c r="F2298" s="74"/>
      <c r="G2298" s="75" t="n">
        <v>1927</v>
      </c>
      <c r="H2298" s="75"/>
      <c r="I2298" s="75"/>
      <c r="J2298" s="74"/>
      <c r="L2298" s="97"/>
      <c r="M2298" s="64"/>
      <c r="N2298" s="74"/>
      <c r="S2298" s="64"/>
      <c r="T2298" s="77"/>
      <c r="U2298" s="69" t="s">
        <v>21</v>
      </c>
      <c r="W2298" s="64"/>
      <c r="X2298" s="77"/>
      <c r="Y2298" s="75" t="n">
        <v>1927</v>
      </c>
      <c r="Z2298" s="75"/>
      <c r="AA2298" s="75"/>
      <c r="AB2298" s="46" t="str">
        <f aca="false">CONCATENATE("CPI: ",AI2303)</f>
        <v>CPI: 17.4</v>
      </c>
      <c r="AD2298" s="98"/>
      <c r="AE2298" s="64"/>
      <c r="AF2298" s="77"/>
      <c r="AH2298" s="1" t="str">
        <f aca="false">IF(AC2296="But Not Over",Y2293,"")</f>
        <v/>
      </c>
      <c r="AI2298" s="81" t="str">
        <f aca="false">IF(AC2296="But Not Over",VLOOKUP(AH2298,'CPI Data'!$A$19:$N$117,14),"")</f>
        <v/>
      </c>
    </row>
    <row r="2299" customFormat="false" ht="12" hidden="false" customHeight="false" outlineLevel="0" collapsed="false">
      <c r="A2299" s="49"/>
      <c r="B2299" s="49" t="s">
        <v>8</v>
      </c>
      <c r="C2299" s="50"/>
      <c r="D2299" s="50"/>
      <c r="E2299" s="49"/>
      <c r="F2299" s="49" t="s">
        <v>9</v>
      </c>
      <c r="G2299" s="50"/>
      <c r="H2299" s="49"/>
      <c r="I2299" s="49"/>
      <c r="J2299" s="49" t="s">
        <v>10</v>
      </c>
      <c r="K2299" s="48"/>
      <c r="L2299" s="48"/>
      <c r="M2299" s="48"/>
      <c r="N2299" s="49" t="s">
        <v>11</v>
      </c>
      <c r="O2299" s="50"/>
      <c r="S2299" s="49"/>
      <c r="T2299" s="51" t="s">
        <v>8</v>
      </c>
      <c r="U2299" s="99"/>
      <c r="V2299" s="53"/>
      <c r="W2299" s="49"/>
      <c r="X2299" s="51" t="s">
        <v>9</v>
      </c>
      <c r="Y2299" s="99"/>
      <c r="Z2299" s="54"/>
      <c r="AA2299" s="49"/>
      <c r="AB2299" s="51" t="s">
        <v>10</v>
      </c>
      <c r="AC2299" s="52"/>
      <c r="AD2299" s="55"/>
      <c r="AE2299" s="48"/>
      <c r="AF2299" s="51" t="s">
        <v>11</v>
      </c>
      <c r="AG2299" s="99"/>
      <c r="AH2299" s="1" t="str">
        <f aca="false">IF(AC2297="But Not Over",Y2294,"")</f>
        <v/>
      </c>
      <c r="AI2299" s="81" t="str">
        <f aca="false">IF(AC2297="But Not Over",VLOOKUP(AH2299,'CPI Data'!$A$19:$N$117,14),"")</f>
        <v/>
      </c>
    </row>
    <row r="2300" customFormat="false" ht="12" hidden="false" customHeight="false" outlineLevel="0" collapsed="false">
      <c r="A2300" s="56" t="s">
        <v>12</v>
      </c>
      <c r="B2300" s="57" t="s">
        <v>13</v>
      </c>
      <c r="C2300" s="57"/>
      <c r="D2300" s="100"/>
      <c r="E2300" s="56" t="s">
        <v>12</v>
      </c>
      <c r="F2300" s="57" t="s">
        <v>13</v>
      </c>
      <c r="G2300" s="57"/>
      <c r="H2300" s="100"/>
      <c r="I2300" s="56" t="s">
        <v>12</v>
      </c>
      <c r="J2300" s="57" t="s">
        <v>13</v>
      </c>
      <c r="K2300" s="57"/>
      <c r="L2300" s="106"/>
      <c r="M2300" s="56" t="s">
        <v>12</v>
      </c>
      <c r="N2300" s="57" t="s">
        <v>13</v>
      </c>
      <c r="O2300" s="57"/>
      <c r="S2300" s="56" t="s">
        <v>12</v>
      </c>
      <c r="T2300" s="58" t="s">
        <v>13</v>
      </c>
      <c r="U2300" s="58"/>
      <c r="V2300" s="101"/>
      <c r="W2300" s="56" t="s">
        <v>12</v>
      </c>
      <c r="X2300" s="58" t="s">
        <v>13</v>
      </c>
      <c r="Y2300" s="58"/>
      <c r="Z2300" s="101"/>
      <c r="AA2300" s="56" t="s">
        <v>12</v>
      </c>
      <c r="AB2300" s="58" t="s">
        <v>13</v>
      </c>
      <c r="AC2300" s="58"/>
      <c r="AD2300" s="107"/>
      <c r="AE2300" s="56" t="s">
        <v>12</v>
      </c>
      <c r="AF2300" s="58" t="s">
        <v>13</v>
      </c>
      <c r="AG2300" s="58"/>
      <c r="AH2300" s="1" t="str">
        <f aca="false">IF(AC2298="But Not Over",Y2295,"")</f>
        <v/>
      </c>
      <c r="AI2300" s="81" t="str">
        <f aca="false">IF(AC2298="But Not Over",VLOOKUP(AH2300,'CPI Data'!$A$19:$N$117,14),"")</f>
        <v/>
      </c>
    </row>
    <row r="2301" customFormat="false" ht="12" hidden="false" customHeight="false" outlineLevel="0" collapsed="false">
      <c r="A2301" s="59" t="s">
        <v>14</v>
      </c>
      <c r="B2301" s="60" t="s">
        <v>15</v>
      </c>
      <c r="C2301" s="60" t="s">
        <v>16</v>
      </c>
      <c r="D2301" s="100"/>
      <c r="E2301" s="59" t="s">
        <v>14</v>
      </c>
      <c r="F2301" s="60" t="s">
        <v>15</v>
      </c>
      <c r="G2301" s="60" t="s">
        <v>16</v>
      </c>
      <c r="H2301" s="100"/>
      <c r="I2301" s="59" t="s">
        <v>14</v>
      </c>
      <c r="J2301" s="60" t="s">
        <v>15</v>
      </c>
      <c r="K2301" s="60" t="s">
        <v>16</v>
      </c>
      <c r="L2301" s="106"/>
      <c r="M2301" s="59" t="s">
        <v>14</v>
      </c>
      <c r="N2301" s="60" t="s">
        <v>15</v>
      </c>
      <c r="O2301" s="60" t="s">
        <v>16</v>
      </c>
      <c r="S2301" s="59" t="s">
        <v>14</v>
      </c>
      <c r="T2301" s="61" t="s">
        <v>15</v>
      </c>
      <c r="U2301" s="61" t="s">
        <v>16</v>
      </c>
      <c r="V2301" s="101"/>
      <c r="W2301" s="59" t="s">
        <v>14</v>
      </c>
      <c r="X2301" s="61" t="s">
        <v>15</v>
      </c>
      <c r="Y2301" s="61" t="s">
        <v>16</v>
      </c>
      <c r="Z2301" s="101"/>
      <c r="AA2301" s="59" t="s">
        <v>14</v>
      </c>
      <c r="AB2301" s="61" t="s">
        <v>15</v>
      </c>
      <c r="AC2301" s="61" t="s">
        <v>16</v>
      </c>
      <c r="AD2301" s="107"/>
      <c r="AE2301" s="59" t="s">
        <v>14</v>
      </c>
      <c r="AF2301" s="61" t="s">
        <v>15</v>
      </c>
      <c r="AG2301" s="61" t="s">
        <v>16</v>
      </c>
      <c r="AH2301" s="1" t="str">
        <f aca="false">IF(AC2299="But Not Over",Y2296,"")</f>
        <v/>
      </c>
      <c r="AI2301" s="81" t="str">
        <f aca="false">IF(AC2299="But Not Over",VLOOKUP(AH2301,'CPI Data'!$A$19:$N$117,14),"")</f>
        <v/>
      </c>
    </row>
    <row r="2302" customFormat="false" ht="12" hidden="false" customHeight="false" outlineLevel="0" collapsed="false">
      <c r="A2302" s="91" t="n">
        <v>0.015</v>
      </c>
      <c r="B2302" s="95" t="n">
        <v>0</v>
      </c>
      <c r="C2302" s="95" t="n">
        <v>4000</v>
      </c>
      <c r="D2302" s="95"/>
      <c r="H2302" s="102"/>
      <c r="I2302" s="91"/>
      <c r="J2302" s="95"/>
      <c r="K2302" s="95"/>
      <c r="L2302" s="104"/>
      <c r="M2302" s="91"/>
      <c r="N2302" s="95"/>
      <c r="O2302" s="95"/>
      <c r="S2302" s="91" t="n">
        <v>0.015</v>
      </c>
      <c r="T2302" s="79" t="n">
        <f aca="false">B2302*$AI$23/$AI$2303</f>
        <v>0</v>
      </c>
      <c r="U2302" s="79" t="n">
        <f aca="false">C2302*$AI$23/$AI$2303</f>
        <v>52780.2298850575</v>
      </c>
      <c r="V2302" s="84"/>
      <c r="W2302" s="1"/>
      <c r="Z2302" s="80"/>
      <c r="AA2302" s="91"/>
      <c r="AB2302" s="79"/>
      <c r="AC2302" s="79"/>
      <c r="AD2302" s="105"/>
      <c r="AE2302" s="91"/>
      <c r="AF2302" s="79"/>
      <c r="AG2302" s="79"/>
      <c r="AH2302" s="1" t="str">
        <f aca="false">IF(AC2300="But Not Over",Y2297,"")</f>
        <v/>
      </c>
      <c r="AI2302" s="81" t="str">
        <f aca="false">IF(AC2300="But Not Over",VLOOKUP(AH2302,'CPI Data'!$A$19:$N$117,14),"")</f>
        <v/>
      </c>
    </row>
    <row r="2303" customFormat="false" ht="12" hidden="false" customHeight="false" outlineLevel="0" collapsed="false">
      <c r="A2303" s="91" t="n">
        <v>0.03</v>
      </c>
      <c r="B2303" s="95" t="n">
        <v>4000</v>
      </c>
      <c r="C2303" s="95" t="n">
        <v>8000</v>
      </c>
      <c r="D2303" s="95"/>
      <c r="E2303" s="64"/>
      <c r="F2303" s="74" t="s">
        <v>55</v>
      </c>
      <c r="H2303" s="102"/>
      <c r="I2303" s="64"/>
      <c r="J2303" s="74" t="s">
        <v>55</v>
      </c>
      <c r="L2303" s="104"/>
      <c r="M2303" s="64"/>
      <c r="N2303" s="74" t="s">
        <v>55</v>
      </c>
      <c r="S2303" s="91" t="n">
        <v>0.03</v>
      </c>
      <c r="T2303" s="79" t="n">
        <f aca="false">B2303*$AI$23/$AI$2303</f>
        <v>52780.2298850575</v>
      </c>
      <c r="U2303" s="79" t="n">
        <f aca="false">C2303*$AI$23/$AI$2303</f>
        <v>105560.459770115</v>
      </c>
      <c r="V2303" s="84"/>
      <c r="W2303" s="64"/>
      <c r="X2303" s="77" t="s">
        <v>55</v>
      </c>
      <c r="Z2303" s="80"/>
      <c r="AA2303" s="64"/>
      <c r="AB2303" s="77" t="s">
        <v>55</v>
      </c>
      <c r="AD2303" s="105"/>
      <c r="AE2303" s="64"/>
      <c r="AF2303" s="77" t="s">
        <v>55</v>
      </c>
      <c r="AH2303" s="1" t="n">
        <f aca="false">IF(AC2301="But Not Over",Y2298,"")</f>
        <v>1927</v>
      </c>
      <c r="AI2303" s="81" t="n">
        <f aca="false">IF(AC2301="But Not Over",VLOOKUP(AH2303,'CPI Data'!$A$19:$N$117,14),"")</f>
        <v>17.4</v>
      </c>
    </row>
    <row r="2304" customFormat="false" ht="12" hidden="false" customHeight="false" outlineLevel="0" collapsed="false">
      <c r="A2304" s="91" t="n">
        <v>0.05</v>
      </c>
      <c r="B2304" s="95" t="n">
        <v>8000</v>
      </c>
      <c r="C2304" s="95" t="n">
        <v>10000</v>
      </c>
      <c r="D2304" s="95"/>
      <c r="E2304" s="64"/>
      <c r="F2304" s="74" t="s">
        <v>56</v>
      </c>
      <c r="H2304" s="102"/>
      <c r="I2304" s="64"/>
      <c r="J2304" s="74" t="s">
        <v>56</v>
      </c>
      <c r="L2304" s="104"/>
      <c r="M2304" s="64"/>
      <c r="N2304" s="74" t="s">
        <v>56</v>
      </c>
      <c r="S2304" s="91" t="n">
        <v>0.05</v>
      </c>
      <c r="T2304" s="79" t="n">
        <f aca="false">B2304*$AI$23/$AI$2303</f>
        <v>105560.459770115</v>
      </c>
      <c r="U2304" s="79" t="n">
        <f aca="false">C2304*$AI$23/$AI$2303</f>
        <v>131950.574712644</v>
      </c>
      <c r="V2304" s="84"/>
      <c r="W2304" s="64"/>
      <c r="X2304" s="77" t="s">
        <v>56</v>
      </c>
      <c r="Z2304" s="80"/>
      <c r="AA2304" s="64"/>
      <c r="AB2304" s="77" t="s">
        <v>56</v>
      </c>
      <c r="AD2304" s="105"/>
      <c r="AE2304" s="64"/>
      <c r="AF2304" s="77" t="s">
        <v>56</v>
      </c>
      <c r="AH2304" s="1" t="str">
        <f aca="false">IF(AC2302="But Not Over",Y2299,"")</f>
        <v/>
      </c>
      <c r="AI2304" s="81" t="str">
        <f aca="false">IF(AC2302="But Not Over",VLOOKUP(AH2304,'CPI Data'!$A$19:$N$117,14),"")</f>
        <v/>
      </c>
    </row>
    <row r="2305" customFormat="false" ht="12" hidden="false" customHeight="false" outlineLevel="0" collapsed="false">
      <c r="A2305" s="91" t="n">
        <v>0.06</v>
      </c>
      <c r="B2305" s="95" t="n">
        <v>10000</v>
      </c>
      <c r="C2305" s="95" t="n">
        <v>14000</v>
      </c>
      <c r="D2305" s="95"/>
      <c r="H2305" s="102"/>
      <c r="I2305" s="91"/>
      <c r="J2305" s="95"/>
      <c r="K2305" s="95"/>
      <c r="L2305" s="104"/>
      <c r="M2305" s="91"/>
      <c r="N2305" s="95"/>
      <c r="O2305" s="95"/>
      <c r="S2305" s="91" t="n">
        <v>0.06</v>
      </c>
      <c r="T2305" s="79" t="n">
        <f aca="false">B2305*$AI$23/$AI$2303</f>
        <v>131950.574712644</v>
      </c>
      <c r="U2305" s="79" t="n">
        <f aca="false">C2305*$AI$23/$AI$2303</f>
        <v>184730.804597701</v>
      </c>
      <c r="V2305" s="84"/>
      <c r="W2305" s="1"/>
      <c r="Z2305" s="80"/>
      <c r="AA2305" s="91"/>
      <c r="AB2305" s="79"/>
      <c r="AC2305" s="79"/>
      <c r="AD2305" s="105"/>
      <c r="AE2305" s="91"/>
      <c r="AF2305" s="79"/>
      <c r="AG2305" s="79"/>
      <c r="AH2305" s="1" t="str">
        <f aca="false">IF(AC2303="But Not Over",Y2300,"")</f>
        <v/>
      </c>
      <c r="AI2305" s="81" t="str">
        <f aca="false">IF(AC2303="But Not Over",VLOOKUP(AH2305,'CPI Data'!$A$19:$N$117,14),"")</f>
        <v/>
      </c>
    </row>
    <row r="2306" customFormat="false" ht="12" hidden="false" customHeight="false" outlineLevel="0" collapsed="false">
      <c r="A2306" s="91" t="n">
        <v>0.07</v>
      </c>
      <c r="B2306" s="95" t="n">
        <v>14000</v>
      </c>
      <c r="C2306" s="95" t="n">
        <v>16000</v>
      </c>
      <c r="D2306" s="95"/>
      <c r="H2306" s="102"/>
      <c r="I2306" s="91"/>
      <c r="J2306" s="95"/>
      <c r="K2306" s="95"/>
      <c r="L2306" s="104"/>
      <c r="M2306" s="91"/>
      <c r="N2306" s="95"/>
      <c r="O2306" s="95"/>
      <c r="S2306" s="91" t="n">
        <v>0.07</v>
      </c>
      <c r="T2306" s="79" t="n">
        <f aca="false">B2306*$AI$23/$AI$2303</f>
        <v>184730.804597701</v>
      </c>
      <c r="U2306" s="79" t="n">
        <f aca="false">C2306*$AI$23/$AI$2303</f>
        <v>211120.91954023</v>
      </c>
      <c r="V2306" s="84"/>
      <c r="W2306" s="1"/>
      <c r="Z2306" s="80"/>
      <c r="AA2306" s="91"/>
      <c r="AB2306" s="79"/>
      <c r="AC2306" s="79"/>
      <c r="AD2306" s="105"/>
      <c r="AE2306" s="91"/>
      <c r="AF2306" s="79"/>
      <c r="AG2306" s="79"/>
      <c r="AH2306" s="1" t="str">
        <f aca="false">IF(AC2304="But Not Over",Y2301,"")</f>
        <v/>
      </c>
      <c r="AI2306" s="81" t="str">
        <f aca="false">IF(AC2304="But Not Over",VLOOKUP(AH2306,'CPI Data'!$A$19:$N$117,14),"")</f>
        <v/>
      </c>
    </row>
    <row r="2307" customFormat="false" ht="12" hidden="false" customHeight="false" outlineLevel="0" collapsed="false">
      <c r="A2307" s="91" t="n">
        <v>0.08</v>
      </c>
      <c r="B2307" s="95" t="n">
        <v>16000</v>
      </c>
      <c r="C2307" s="95" t="n">
        <v>18000</v>
      </c>
      <c r="D2307" s="95"/>
      <c r="H2307" s="102"/>
      <c r="I2307" s="91"/>
      <c r="J2307" s="95"/>
      <c r="K2307" s="95"/>
      <c r="L2307" s="104"/>
      <c r="M2307" s="91"/>
      <c r="N2307" s="95"/>
      <c r="O2307" s="95"/>
      <c r="S2307" s="91" t="n">
        <v>0.08</v>
      </c>
      <c r="T2307" s="79" t="n">
        <f aca="false">B2307*$AI$23/$AI$2303</f>
        <v>211120.91954023</v>
      </c>
      <c r="U2307" s="79" t="n">
        <f aca="false">C2307*$AI$23/$AI$2303</f>
        <v>237511.034482759</v>
      </c>
      <c r="V2307" s="84"/>
      <c r="W2307" s="1"/>
      <c r="Z2307" s="80"/>
      <c r="AA2307" s="91"/>
      <c r="AB2307" s="79"/>
      <c r="AC2307" s="79"/>
      <c r="AD2307" s="105"/>
      <c r="AE2307" s="91"/>
      <c r="AF2307" s="79"/>
      <c r="AG2307" s="79"/>
      <c r="AH2307" s="1" t="str">
        <f aca="false">IF(AC2305="But Not Over",Y2302,"")</f>
        <v/>
      </c>
      <c r="AI2307" s="81" t="str">
        <f aca="false">IF(AC2305="But Not Over",VLOOKUP(AH2307,'CPI Data'!$A$19:$N$117,14),"")</f>
        <v/>
      </c>
    </row>
    <row r="2308" customFormat="false" ht="12" hidden="false" customHeight="false" outlineLevel="0" collapsed="false">
      <c r="A2308" s="91" t="n">
        <v>0.09</v>
      </c>
      <c r="B2308" s="95" t="n">
        <v>18000</v>
      </c>
      <c r="C2308" s="95" t="n">
        <v>20000</v>
      </c>
      <c r="D2308" s="95"/>
      <c r="H2308" s="102"/>
      <c r="I2308" s="91"/>
      <c r="J2308" s="95"/>
      <c r="K2308" s="95"/>
      <c r="L2308" s="104"/>
      <c r="M2308" s="91"/>
      <c r="N2308" s="95"/>
      <c r="O2308" s="95"/>
      <c r="S2308" s="91" t="n">
        <v>0.09</v>
      </c>
      <c r="T2308" s="79" t="n">
        <f aca="false">B2308*$AI$23/$AI$2303</f>
        <v>237511.034482759</v>
      </c>
      <c r="U2308" s="79" t="n">
        <f aca="false">C2308*$AI$23/$AI$2303</f>
        <v>263901.149425287</v>
      </c>
      <c r="V2308" s="84"/>
      <c r="W2308" s="1"/>
      <c r="Z2308" s="80"/>
      <c r="AA2308" s="91"/>
      <c r="AB2308" s="79"/>
      <c r="AC2308" s="79"/>
      <c r="AD2308" s="105"/>
      <c r="AE2308" s="91"/>
      <c r="AF2308" s="79"/>
      <c r="AG2308" s="79"/>
      <c r="AH2308" s="1" t="str">
        <f aca="false">IF(AC2306="But Not Over",Y2303,"")</f>
        <v/>
      </c>
      <c r="AI2308" s="81" t="str">
        <f aca="false">IF(AC2306="But Not Over",VLOOKUP(AH2308,'CPI Data'!$A$19:$N$117,14),"")</f>
        <v/>
      </c>
    </row>
    <row r="2309" customFormat="false" ht="12" hidden="false" customHeight="false" outlineLevel="0" collapsed="false">
      <c r="A2309" s="91" t="n">
        <v>0.1</v>
      </c>
      <c r="B2309" s="95" t="n">
        <v>20000</v>
      </c>
      <c r="C2309" s="95" t="n">
        <v>22000</v>
      </c>
      <c r="D2309" s="95"/>
      <c r="H2309" s="102"/>
      <c r="I2309" s="91"/>
      <c r="J2309" s="95"/>
      <c r="K2309" s="95"/>
      <c r="L2309" s="104"/>
      <c r="M2309" s="91"/>
      <c r="N2309" s="95"/>
      <c r="O2309" s="95"/>
      <c r="S2309" s="91" t="n">
        <v>0.1</v>
      </c>
      <c r="T2309" s="79" t="n">
        <f aca="false">B2309*$AI$23/$AI$2303</f>
        <v>263901.149425287</v>
      </c>
      <c r="U2309" s="79" t="n">
        <f aca="false">C2309*$AI$23/$AI$2303</f>
        <v>290291.264367816</v>
      </c>
      <c r="V2309" s="84"/>
      <c r="W2309" s="1"/>
      <c r="Z2309" s="80"/>
      <c r="AA2309" s="91"/>
      <c r="AB2309" s="79"/>
      <c r="AC2309" s="79"/>
      <c r="AD2309" s="105"/>
      <c r="AE2309" s="91"/>
      <c r="AF2309" s="79"/>
      <c r="AG2309" s="79"/>
      <c r="AH2309" s="1" t="str">
        <f aca="false">IF(AC2307="But Not Over",Y2304,"")</f>
        <v/>
      </c>
      <c r="AI2309" s="81" t="str">
        <f aca="false">IF(AC2307="But Not Over",VLOOKUP(AH2309,'CPI Data'!$A$19:$N$117,14),"")</f>
        <v/>
      </c>
    </row>
    <row r="2310" customFormat="false" ht="12" hidden="false" customHeight="false" outlineLevel="0" collapsed="false">
      <c r="A2310" s="91" t="n">
        <v>0.11</v>
      </c>
      <c r="B2310" s="95" t="n">
        <v>22000</v>
      </c>
      <c r="C2310" s="95" t="n">
        <v>24000</v>
      </c>
      <c r="D2310" s="95"/>
      <c r="H2310" s="102"/>
      <c r="I2310" s="91"/>
      <c r="J2310" s="95"/>
      <c r="K2310" s="95"/>
      <c r="L2310" s="104"/>
      <c r="M2310" s="91"/>
      <c r="N2310" s="95"/>
      <c r="O2310" s="95"/>
      <c r="S2310" s="91" t="n">
        <v>0.11</v>
      </c>
      <c r="T2310" s="79" t="n">
        <f aca="false">B2310*$AI$23/$AI$2303</f>
        <v>290291.264367816</v>
      </c>
      <c r="U2310" s="79" t="n">
        <f aca="false">C2310*$AI$23/$AI$2303</f>
        <v>316681.379310345</v>
      </c>
      <c r="V2310" s="84"/>
      <c r="W2310" s="1"/>
      <c r="Z2310" s="80"/>
      <c r="AA2310" s="91"/>
      <c r="AB2310" s="79"/>
      <c r="AC2310" s="79"/>
      <c r="AD2310" s="105"/>
      <c r="AE2310" s="91"/>
      <c r="AF2310" s="79"/>
      <c r="AG2310" s="79"/>
      <c r="AH2310" s="1" t="str">
        <f aca="false">IF(AC2308="But Not Over",Y2305,"")</f>
        <v/>
      </c>
      <c r="AI2310" s="81" t="str">
        <f aca="false">IF(AC2308="But Not Over",VLOOKUP(AH2310,'CPI Data'!$A$19:$N$117,14),"")</f>
        <v/>
      </c>
    </row>
    <row r="2311" customFormat="false" ht="12" hidden="false" customHeight="false" outlineLevel="0" collapsed="false">
      <c r="A2311" s="91" t="n">
        <v>0.12</v>
      </c>
      <c r="B2311" s="95" t="n">
        <v>24000</v>
      </c>
      <c r="C2311" s="95" t="n">
        <v>28000</v>
      </c>
      <c r="D2311" s="95"/>
      <c r="H2311" s="102"/>
      <c r="I2311" s="91"/>
      <c r="J2311" s="95"/>
      <c r="K2311" s="95"/>
      <c r="L2311" s="104"/>
      <c r="M2311" s="91"/>
      <c r="N2311" s="95"/>
      <c r="O2311" s="95"/>
      <c r="S2311" s="91" t="n">
        <v>0.12</v>
      </c>
      <c r="T2311" s="79" t="n">
        <f aca="false">B2311*$AI$23/$AI$2303</f>
        <v>316681.379310345</v>
      </c>
      <c r="U2311" s="79" t="n">
        <f aca="false">C2311*$AI$23/$AI$2303</f>
        <v>369461.609195402</v>
      </c>
      <c r="V2311" s="84"/>
      <c r="W2311" s="1"/>
      <c r="Z2311" s="80"/>
      <c r="AA2311" s="91"/>
      <c r="AB2311" s="79"/>
      <c r="AC2311" s="79"/>
      <c r="AD2311" s="105"/>
      <c r="AE2311" s="91"/>
      <c r="AF2311" s="79"/>
      <c r="AG2311" s="79"/>
      <c r="AH2311" s="1" t="str">
        <f aca="false">IF(AC2309="But Not Over",Y2306,"")</f>
        <v/>
      </c>
      <c r="AI2311" s="81" t="str">
        <f aca="false">IF(AC2309="But Not Over",VLOOKUP(AH2311,'CPI Data'!$A$19:$N$117,14),"")</f>
        <v/>
      </c>
    </row>
    <row r="2312" customFormat="false" ht="12" hidden="false" customHeight="false" outlineLevel="0" collapsed="false">
      <c r="A2312" s="91" t="n">
        <v>0.13</v>
      </c>
      <c r="B2312" s="95" t="n">
        <v>28000</v>
      </c>
      <c r="C2312" s="95" t="n">
        <v>32000</v>
      </c>
      <c r="D2312" s="95"/>
      <c r="H2312" s="102"/>
      <c r="I2312" s="91"/>
      <c r="J2312" s="95"/>
      <c r="K2312" s="95"/>
      <c r="L2312" s="104"/>
      <c r="M2312" s="91"/>
      <c r="N2312" s="95"/>
      <c r="O2312" s="95"/>
      <c r="S2312" s="91" t="n">
        <v>0.13</v>
      </c>
      <c r="T2312" s="79" t="n">
        <f aca="false">B2312*$AI$23/$AI$2303</f>
        <v>369461.609195402</v>
      </c>
      <c r="U2312" s="79" t="n">
        <f aca="false">C2312*$AI$23/$AI$2303</f>
        <v>422241.83908046</v>
      </c>
      <c r="V2312" s="84"/>
      <c r="W2312" s="1"/>
      <c r="Z2312" s="80"/>
      <c r="AA2312" s="91"/>
      <c r="AB2312" s="79"/>
      <c r="AC2312" s="79"/>
      <c r="AD2312" s="105"/>
      <c r="AE2312" s="91"/>
      <c r="AF2312" s="79"/>
      <c r="AG2312" s="79"/>
      <c r="AH2312" s="1" t="str">
        <f aca="false">IF(AC2310="But Not Over",Y2307,"")</f>
        <v/>
      </c>
      <c r="AI2312" s="81" t="str">
        <f aca="false">IF(AC2310="But Not Over",VLOOKUP(AH2312,'CPI Data'!$A$19:$N$117,14),"")</f>
        <v/>
      </c>
    </row>
    <row r="2313" customFormat="false" ht="12" hidden="false" customHeight="false" outlineLevel="0" collapsed="false">
      <c r="A2313" s="91" t="n">
        <v>0.14</v>
      </c>
      <c r="B2313" s="95" t="n">
        <v>32000</v>
      </c>
      <c r="C2313" s="95" t="n">
        <v>36000</v>
      </c>
      <c r="D2313" s="95"/>
      <c r="H2313" s="102"/>
      <c r="I2313" s="91"/>
      <c r="J2313" s="95"/>
      <c r="K2313" s="95"/>
      <c r="L2313" s="104"/>
      <c r="M2313" s="91"/>
      <c r="N2313" s="95"/>
      <c r="O2313" s="95"/>
      <c r="S2313" s="91" t="n">
        <v>0.14</v>
      </c>
      <c r="T2313" s="79" t="n">
        <f aca="false">B2313*$AI$23/$AI$2303</f>
        <v>422241.83908046</v>
      </c>
      <c r="U2313" s="79" t="n">
        <f aca="false">C2313*$AI$23/$AI$2303</f>
        <v>475022.068965517</v>
      </c>
      <c r="V2313" s="84"/>
      <c r="W2313" s="1"/>
      <c r="Z2313" s="80"/>
      <c r="AA2313" s="91"/>
      <c r="AB2313" s="79"/>
      <c r="AC2313" s="79"/>
      <c r="AD2313" s="105"/>
      <c r="AE2313" s="91"/>
      <c r="AF2313" s="79"/>
      <c r="AG2313" s="79"/>
      <c r="AH2313" s="1" t="str">
        <f aca="false">IF(AC2311="But Not Over",Y2308,"")</f>
        <v/>
      </c>
      <c r="AI2313" s="81" t="str">
        <f aca="false">IF(AC2311="But Not Over",VLOOKUP(AH2313,'CPI Data'!$A$19:$N$117,14),"")</f>
        <v/>
      </c>
    </row>
    <row r="2314" customFormat="false" ht="12" hidden="false" customHeight="false" outlineLevel="0" collapsed="false">
      <c r="A2314" s="91" t="n">
        <v>0.15</v>
      </c>
      <c r="B2314" s="95" t="n">
        <v>36000</v>
      </c>
      <c r="C2314" s="95" t="n">
        <v>40000</v>
      </c>
      <c r="D2314" s="92"/>
      <c r="H2314" s="102"/>
      <c r="I2314" s="91"/>
      <c r="J2314" s="95"/>
      <c r="K2314" s="92"/>
      <c r="L2314" s="103"/>
      <c r="M2314" s="91"/>
      <c r="N2314" s="95"/>
      <c r="O2314" s="92"/>
      <c r="S2314" s="91" t="n">
        <v>0.15</v>
      </c>
      <c r="T2314" s="79" t="n">
        <f aca="false">B2314*$AI$23/$AI$2303</f>
        <v>475022.068965517</v>
      </c>
      <c r="U2314" s="79" t="n">
        <f aca="false">C2314*$AI$23/$AI$2303</f>
        <v>527802.298850575</v>
      </c>
      <c r="W2314" s="1"/>
      <c r="Z2314" s="80"/>
      <c r="AA2314" s="91"/>
      <c r="AB2314" s="79"/>
      <c r="AD2314" s="98"/>
      <c r="AE2314" s="91"/>
      <c r="AF2314" s="79"/>
      <c r="AH2314" s="1" t="str">
        <f aca="false">IF(AC2312="But Not Over",Y2309,"")</f>
        <v/>
      </c>
      <c r="AI2314" s="81" t="str">
        <f aca="false">IF(AC2312="But Not Over",VLOOKUP(AH2314,'CPI Data'!$A$19:$N$117,14),"")</f>
        <v/>
      </c>
    </row>
    <row r="2315" customFormat="false" ht="12" hidden="false" customHeight="false" outlineLevel="0" collapsed="false">
      <c r="A2315" s="91" t="n">
        <v>0.16</v>
      </c>
      <c r="B2315" s="95" t="n">
        <v>40000</v>
      </c>
      <c r="C2315" s="95" t="n">
        <v>44000</v>
      </c>
      <c r="D2315" s="92"/>
      <c r="H2315" s="102"/>
      <c r="I2315" s="91"/>
      <c r="J2315" s="92"/>
      <c r="K2315" s="92"/>
      <c r="L2315" s="103"/>
      <c r="M2315" s="91"/>
      <c r="N2315" s="92"/>
      <c r="O2315" s="92"/>
      <c r="S2315" s="91" t="n">
        <v>0.16</v>
      </c>
      <c r="T2315" s="79" t="n">
        <f aca="false">B2315*$AI$23/$AI$2303</f>
        <v>527802.298850575</v>
      </c>
      <c r="U2315" s="79" t="n">
        <f aca="false">C2315*$AI$23/$AI$2303</f>
        <v>580582.528735632</v>
      </c>
      <c r="W2315" s="1"/>
      <c r="Z2315" s="80"/>
      <c r="AA2315" s="91"/>
      <c r="AD2315" s="98"/>
      <c r="AE2315" s="91"/>
      <c r="AH2315" s="1" t="str">
        <f aca="false">IF(AC2313="But Not Over",Y2310,"")</f>
        <v/>
      </c>
      <c r="AI2315" s="81" t="str">
        <f aca="false">IF(AC2313="But Not Over",VLOOKUP(AH2315,'CPI Data'!$A$19:$N$117,14),"")</f>
        <v/>
      </c>
    </row>
    <row r="2316" customFormat="false" ht="12" hidden="false" customHeight="false" outlineLevel="0" collapsed="false">
      <c r="A2316" s="91" t="n">
        <v>0.17</v>
      </c>
      <c r="B2316" s="95" t="n">
        <v>44000</v>
      </c>
      <c r="C2316" s="92" t="n">
        <v>48000</v>
      </c>
      <c r="D2316" s="92"/>
      <c r="H2316" s="102"/>
      <c r="I2316" s="91"/>
      <c r="J2316" s="92"/>
      <c r="K2316" s="92"/>
      <c r="L2316" s="103"/>
      <c r="M2316" s="91"/>
      <c r="N2316" s="92"/>
      <c r="O2316" s="92"/>
      <c r="S2316" s="91" t="n">
        <v>0.17</v>
      </c>
      <c r="T2316" s="79" t="n">
        <f aca="false">B2316*$AI$23/$AI$2303</f>
        <v>580582.528735632</v>
      </c>
      <c r="U2316" s="79" t="n">
        <f aca="false">C2316*$AI$23/$AI$2303</f>
        <v>633362.75862069</v>
      </c>
      <c r="W2316" s="1"/>
      <c r="Z2316" s="80"/>
      <c r="AA2316" s="91"/>
      <c r="AD2316" s="98"/>
      <c r="AE2316" s="91"/>
      <c r="AH2316" s="1" t="str">
        <f aca="false">IF(AC2314="But Not Over",Y2311,"")</f>
        <v/>
      </c>
      <c r="AI2316" s="81" t="str">
        <f aca="false">IF(AC2314="But Not Over",VLOOKUP(AH2316,'CPI Data'!$A$19:$N$117,14),"")</f>
        <v/>
      </c>
    </row>
    <row r="2317" customFormat="false" ht="12" hidden="false" customHeight="false" outlineLevel="0" collapsed="false">
      <c r="A2317" s="91" t="n">
        <v>0.18</v>
      </c>
      <c r="B2317" s="92" t="n">
        <v>48000</v>
      </c>
      <c r="C2317" s="92" t="n">
        <v>52000</v>
      </c>
      <c r="D2317" s="95"/>
      <c r="H2317" s="64"/>
      <c r="I2317" s="91"/>
      <c r="J2317" s="92"/>
      <c r="K2317" s="92"/>
      <c r="L2317" s="104"/>
      <c r="M2317" s="91"/>
      <c r="N2317" s="92"/>
      <c r="O2317" s="92"/>
      <c r="S2317" s="91" t="n">
        <v>0.18</v>
      </c>
      <c r="T2317" s="79" t="n">
        <f aca="false">B2317*$AI$23/$AI$2303</f>
        <v>633362.75862069</v>
      </c>
      <c r="U2317" s="79" t="n">
        <f aca="false">C2317*$AI$23/$AI$2303</f>
        <v>686142.988505747</v>
      </c>
      <c r="V2317" s="84"/>
      <c r="W2317" s="1"/>
      <c r="Z2317" s="80"/>
      <c r="AA2317" s="91"/>
      <c r="AD2317" s="105"/>
      <c r="AE2317" s="91"/>
      <c r="AH2317" s="1" t="str">
        <f aca="false">IF(AC2315="But Not Over",Y2312,"")</f>
        <v/>
      </c>
      <c r="AI2317" s="81" t="str">
        <f aca="false">IF(AC2315="But Not Over",VLOOKUP(AH2317,'CPI Data'!$A$19:$N$117,14),"")</f>
        <v/>
      </c>
    </row>
    <row r="2318" customFormat="false" ht="12" hidden="false" customHeight="false" outlineLevel="0" collapsed="false">
      <c r="A2318" s="91" t="n">
        <v>0.19</v>
      </c>
      <c r="B2318" s="92" t="n">
        <v>52000</v>
      </c>
      <c r="C2318" s="92" t="n">
        <v>56000</v>
      </c>
      <c r="H2318" s="64"/>
      <c r="I2318" s="91"/>
      <c r="J2318" s="92"/>
      <c r="K2318" s="92"/>
      <c r="L2318" s="97"/>
      <c r="M2318" s="91"/>
      <c r="N2318" s="92"/>
      <c r="O2318" s="92"/>
      <c r="S2318" s="91" t="n">
        <v>0.19</v>
      </c>
      <c r="T2318" s="79" t="n">
        <f aca="false">B2318*$AI$23/$AI$2303</f>
        <v>686142.988505747</v>
      </c>
      <c r="U2318" s="79" t="n">
        <f aca="false">C2318*$AI$23/$AI$2303</f>
        <v>738923.218390805</v>
      </c>
      <c r="W2318" s="1"/>
      <c r="Z2318" s="80"/>
      <c r="AA2318" s="91"/>
      <c r="AD2318" s="98"/>
      <c r="AE2318" s="91"/>
      <c r="AH2318" s="1" t="str">
        <f aca="false">IF(AC2316="But Not Over",Y2313,"")</f>
        <v/>
      </c>
      <c r="AI2318" s="81" t="str">
        <f aca="false">IF(AC2316="But Not Over",VLOOKUP(AH2318,'CPI Data'!$A$19:$N$117,14),"")</f>
        <v/>
      </c>
    </row>
    <row r="2319" customFormat="false" ht="12" hidden="false" customHeight="false" outlineLevel="0" collapsed="false">
      <c r="A2319" s="91" t="n">
        <v>0.2</v>
      </c>
      <c r="B2319" s="92" t="n">
        <v>56000</v>
      </c>
      <c r="C2319" s="92" t="n">
        <v>60000</v>
      </c>
      <c r="H2319" s="64"/>
      <c r="I2319" s="91"/>
      <c r="J2319" s="92"/>
      <c r="K2319" s="92"/>
      <c r="L2319" s="97"/>
      <c r="M2319" s="91"/>
      <c r="N2319" s="92"/>
      <c r="O2319" s="92"/>
      <c r="S2319" s="91" t="n">
        <v>0.2</v>
      </c>
      <c r="T2319" s="79" t="n">
        <f aca="false">B2319*$AI$23/$AI$2303</f>
        <v>738923.218390805</v>
      </c>
      <c r="U2319" s="79" t="n">
        <f aca="false">C2319*$AI$23/$AI$2303</f>
        <v>791703.448275862</v>
      </c>
      <c r="W2319" s="1"/>
      <c r="Z2319" s="80"/>
      <c r="AA2319" s="91"/>
      <c r="AD2319" s="98"/>
      <c r="AE2319" s="91"/>
      <c r="AH2319" s="1" t="str">
        <f aca="false">IF(AC2317="But Not Over",Y2314,"")</f>
        <v/>
      </c>
      <c r="AI2319" s="81" t="str">
        <f aca="false">IF(AC2317="But Not Over",VLOOKUP(AH2319,'CPI Data'!$A$19:$N$117,14),"")</f>
        <v/>
      </c>
    </row>
    <row r="2320" customFormat="false" ht="12" hidden="false" customHeight="false" outlineLevel="0" collapsed="false">
      <c r="A2320" s="91" t="n">
        <v>0.21</v>
      </c>
      <c r="B2320" s="92" t="n">
        <v>60000</v>
      </c>
      <c r="C2320" s="92" t="n">
        <v>64000</v>
      </c>
      <c r="H2320" s="64"/>
      <c r="I2320" s="91"/>
      <c r="J2320" s="92"/>
      <c r="K2320" s="92"/>
      <c r="L2320" s="97"/>
      <c r="M2320" s="91"/>
      <c r="N2320" s="92"/>
      <c r="O2320" s="92"/>
      <c r="S2320" s="91" t="n">
        <v>0.21</v>
      </c>
      <c r="T2320" s="79" t="n">
        <f aca="false">B2320*$AI$23/$AI$2303</f>
        <v>791703.448275862</v>
      </c>
      <c r="U2320" s="79" t="n">
        <f aca="false">C2320*$AI$23/$AI$2303</f>
        <v>844483.67816092</v>
      </c>
      <c r="W2320" s="1"/>
      <c r="Z2320" s="80"/>
      <c r="AA2320" s="91"/>
      <c r="AD2320" s="98"/>
      <c r="AE2320" s="91"/>
      <c r="AH2320" s="1" t="str">
        <f aca="false">IF(AC2318="But Not Over",Y2315,"")</f>
        <v/>
      </c>
      <c r="AI2320" s="81" t="str">
        <f aca="false">IF(AC2318="But Not Over",VLOOKUP(AH2320,'CPI Data'!$A$19:$N$117,14),"")</f>
        <v/>
      </c>
    </row>
    <row r="2321" customFormat="false" ht="12" hidden="false" customHeight="false" outlineLevel="0" collapsed="false">
      <c r="A2321" s="91" t="n">
        <v>0.22</v>
      </c>
      <c r="B2321" s="92" t="n">
        <v>64000</v>
      </c>
      <c r="C2321" s="92" t="n">
        <v>70000</v>
      </c>
      <c r="H2321" s="64"/>
      <c r="I2321" s="91"/>
      <c r="J2321" s="92"/>
      <c r="K2321" s="92"/>
      <c r="L2321" s="97"/>
      <c r="M2321" s="91"/>
      <c r="N2321" s="92"/>
      <c r="O2321" s="92"/>
      <c r="S2321" s="91" t="n">
        <v>0.22</v>
      </c>
      <c r="T2321" s="79" t="n">
        <f aca="false">B2321*$AI$23/$AI$2303</f>
        <v>844483.67816092</v>
      </c>
      <c r="U2321" s="79" t="n">
        <f aca="false">C2321*$AI$23/$AI$2303</f>
        <v>923654.022988506</v>
      </c>
      <c r="W2321" s="1"/>
      <c r="Z2321" s="80"/>
      <c r="AA2321" s="91"/>
      <c r="AD2321" s="98"/>
      <c r="AE2321" s="91"/>
      <c r="AH2321" s="1" t="str">
        <f aca="false">IF(AC2319="But Not Over",Y2316,"")</f>
        <v/>
      </c>
      <c r="AI2321" s="81" t="str">
        <f aca="false">IF(AC2319="But Not Over",VLOOKUP(AH2321,'CPI Data'!$A$19:$N$117,14),"")</f>
        <v/>
      </c>
    </row>
    <row r="2322" customFormat="false" ht="12" hidden="false" customHeight="false" outlineLevel="0" collapsed="false">
      <c r="A2322" s="91" t="n">
        <v>0.23</v>
      </c>
      <c r="B2322" s="92" t="n">
        <v>70000</v>
      </c>
      <c r="C2322" s="92" t="n">
        <v>80000</v>
      </c>
      <c r="H2322" s="64"/>
      <c r="I2322" s="91"/>
      <c r="J2322" s="92"/>
      <c r="K2322" s="92"/>
      <c r="L2322" s="97"/>
      <c r="M2322" s="91"/>
      <c r="N2322" s="92"/>
      <c r="O2322" s="92"/>
      <c r="S2322" s="91" t="n">
        <v>0.23</v>
      </c>
      <c r="T2322" s="79" t="n">
        <f aca="false">B2322*$AI$23/$AI$2303</f>
        <v>923654.022988506</v>
      </c>
      <c r="U2322" s="125" t="n">
        <f aca="false">C2322*$AI$23/$AI$2303</f>
        <v>1055604.59770115</v>
      </c>
      <c r="W2322" s="1"/>
      <c r="Z2322" s="80"/>
      <c r="AA2322" s="91"/>
      <c r="AD2322" s="98"/>
      <c r="AE2322" s="91"/>
      <c r="AH2322" s="1" t="str">
        <f aca="false">IF(AC2320="But Not Over",Y2317,"")</f>
        <v/>
      </c>
      <c r="AI2322" s="81" t="str">
        <f aca="false">IF(AC2320="But Not Over",VLOOKUP(AH2322,'CPI Data'!$A$19:$N$117,14),"")</f>
        <v/>
      </c>
    </row>
    <row r="2323" customFormat="false" ht="12" hidden="false" customHeight="false" outlineLevel="0" collapsed="false">
      <c r="A2323" s="91" t="n">
        <v>0.24</v>
      </c>
      <c r="B2323" s="92" t="n">
        <v>80000</v>
      </c>
      <c r="C2323" s="92" t="n">
        <v>100000</v>
      </c>
      <c r="H2323" s="64"/>
      <c r="I2323" s="91"/>
      <c r="J2323" s="92"/>
      <c r="K2323" s="92"/>
      <c r="L2323" s="97"/>
      <c r="M2323" s="91"/>
      <c r="N2323" s="92"/>
      <c r="O2323" s="92"/>
      <c r="S2323" s="91" t="n">
        <v>0.24</v>
      </c>
      <c r="T2323" s="79" t="n">
        <f aca="false">B2323*$AI$23/$AI$2303</f>
        <v>1055604.59770115</v>
      </c>
      <c r="U2323" s="125" t="n">
        <f aca="false">C2323*$AI$23/$AI$2303</f>
        <v>1319505.74712644</v>
      </c>
      <c r="W2323" s="1"/>
      <c r="Z2323" s="80"/>
      <c r="AA2323" s="91"/>
      <c r="AD2323" s="98"/>
      <c r="AE2323" s="91"/>
      <c r="AH2323" s="1" t="str">
        <f aca="false">IF(AC2321="But Not Over",Y2318,"")</f>
        <v/>
      </c>
      <c r="AI2323" s="81" t="str">
        <f aca="false">IF(AC2321="But Not Over",VLOOKUP(AH2323,'CPI Data'!$A$19:$N$117,14),"")</f>
        <v/>
      </c>
    </row>
    <row r="2324" customFormat="false" ht="12" hidden="false" customHeight="false" outlineLevel="0" collapsed="false">
      <c r="A2324" s="91" t="n">
        <v>0.25</v>
      </c>
      <c r="B2324" s="92" t="n">
        <v>100000</v>
      </c>
      <c r="C2324" s="95" t="s">
        <v>18</v>
      </c>
      <c r="H2324" s="64"/>
      <c r="I2324" s="91"/>
      <c r="J2324" s="92"/>
      <c r="K2324" s="92"/>
      <c r="L2324" s="97"/>
      <c r="M2324" s="91"/>
      <c r="N2324" s="92"/>
      <c r="O2324" s="92"/>
      <c r="S2324" s="91" t="n">
        <v>0.25</v>
      </c>
      <c r="T2324" s="79" t="n">
        <f aca="false">B2324*$AI$23/$AI$2303</f>
        <v>1319505.74712644</v>
      </c>
      <c r="U2324" s="79" t="s">
        <v>18</v>
      </c>
      <c r="W2324" s="1"/>
      <c r="Z2324" s="80"/>
      <c r="AA2324" s="91"/>
      <c r="AD2324" s="98"/>
      <c r="AE2324" s="91"/>
      <c r="AH2324" s="1" t="str">
        <f aca="false">IF(AC2322="But Not Over",Y2319,"")</f>
        <v/>
      </c>
      <c r="AI2324" s="81" t="str">
        <f aca="false">IF(AC2322="But Not Over",VLOOKUP(AH2324,'CPI Data'!$A$19:$N$117,14),"")</f>
        <v/>
      </c>
    </row>
    <row r="2325" customFormat="false" ht="24" hidden="false" customHeight="true" outlineLevel="0" collapsed="false">
      <c r="A2325" s="109" t="s">
        <v>73</v>
      </c>
      <c r="B2325" s="109"/>
      <c r="C2325" s="109"/>
      <c r="D2325" s="109"/>
      <c r="E2325" s="109"/>
      <c r="F2325" s="109"/>
      <c r="G2325" s="109"/>
      <c r="H2325" s="109"/>
      <c r="I2325" s="109"/>
      <c r="J2325" s="109"/>
      <c r="K2325" s="109"/>
      <c r="L2325" s="109"/>
      <c r="M2325" s="109"/>
      <c r="N2325" s="109"/>
      <c r="O2325" s="109"/>
      <c r="S2325" s="109" t="s">
        <v>73</v>
      </c>
      <c r="T2325" s="109"/>
      <c r="U2325" s="109"/>
      <c r="V2325" s="109"/>
      <c r="W2325" s="109"/>
      <c r="X2325" s="109"/>
      <c r="Y2325" s="109"/>
      <c r="Z2325" s="109"/>
      <c r="AA2325" s="109"/>
      <c r="AB2325" s="109"/>
      <c r="AC2325" s="109"/>
      <c r="AD2325" s="109"/>
      <c r="AE2325" s="109"/>
      <c r="AF2325" s="109"/>
      <c r="AG2325" s="109"/>
      <c r="AH2325" s="1" t="str">
        <f aca="false">IF(AC2323="But Not Over",Y2320,"")</f>
        <v/>
      </c>
      <c r="AI2325" s="81" t="str">
        <f aca="false">IF(AC2323="But Not Over",VLOOKUP(AH2325,'CPI Data'!$A$19:$N$117,14),"")</f>
        <v/>
      </c>
    </row>
    <row r="2326" customFormat="false" ht="12" hidden="false" customHeight="false" outlineLevel="0" collapsed="false">
      <c r="A2326" s="91"/>
      <c r="B2326" s="92"/>
      <c r="C2326" s="92"/>
      <c r="H2326" s="64"/>
      <c r="I2326" s="91"/>
      <c r="J2326" s="92"/>
      <c r="K2326" s="92"/>
      <c r="L2326" s="97"/>
      <c r="M2326" s="91"/>
      <c r="N2326" s="92"/>
      <c r="O2326" s="92"/>
      <c r="S2326" s="91"/>
      <c r="W2326" s="1"/>
      <c r="Z2326" s="80"/>
      <c r="AA2326" s="91"/>
      <c r="AD2326" s="98"/>
      <c r="AE2326" s="91"/>
      <c r="AH2326" s="1" t="str">
        <f aca="false">IF(AC2324="But Not Over",Y2321,"")</f>
        <v/>
      </c>
      <c r="AI2326" s="81" t="str">
        <f aca="false">IF(AC2324="But Not Over",VLOOKUP(AH2326,'CPI Data'!$A$19:$N$117,14),"")</f>
        <v/>
      </c>
    </row>
    <row r="2327" customFormat="false" ht="12.75" hidden="false" customHeight="false" outlineLevel="0" collapsed="false">
      <c r="A2327" s="64"/>
      <c r="B2327" s="74"/>
      <c r="C2327" s="43" t="s">
        <v>7</v>
      </c>
      <c r="E2327" s="64"/>
      <c r="F2327" s="74"/>
      <c r="G2327" s="75" t="n">
        <v>1926</v>
      </c>
      <c r="H2327" s="75"/>
      <c r="I2327" s="75"/>
      <c r="L2327" s="97"/>
      <c r="M2327" s="64"/>
      <c r="N2327" s="74"/>
      <c r="S2327" s="64"/>
      <c r="T2327" s="77"/>
      <c r="U2327" s="69" t="s">
        <v>21</v>
      </c>
      <c r="W2327" s="64"/>
      <c r="X2327" s="77"/>
      <c r="Y2327" s="75" t="n">
        <v>1926</v>
      </c>
      <c r="Z2327" s="75"/>
      <c r="AA2327" s="75"/>
      <c r="AB2327" s="46" t="str">
        <f aca="false">CONCATENATE("CPI: ",AI2332)</f>
        <v>CPI: 17.7</v>
      </c>
      <c r="AD2327" s="98"/>
      <c r="AE2327" s="64"/>
      <c r="AF2327" s="77"/>
      <c r="AH2327" s="1" t="str">
        <f aca="false">IF(AC2325="But Not Over",Y2322,"")</f>
        <v/>
      </c>
      <c r="AI2327" s="81" t="str">
        <f aca="false">IF(AC2325="But Not Over",VLOOKUP(AH2327,'CPI Data'!$A$19:$N$117,14),"")</f>
        <v/>
      </c>
    </row>
    <row r="2328" customFormat="false" ht="12" hidden="false" customHeight="false" outlineLevel="0" collapsed="false">
      <c r="A2328" s="49"/>
      <c r="B2328" s="49" t="s">
        <v>8</v>
      </c>
      <c r="C2328" s="50"/>
      <c r="D2328" s="50"/>
      <c r="E2328" s="49"/>
      <c r="F2328" s="49" t="s">
        <v>9</v>
      </c>
      <c r="G2328" s="50"/>
      <c r="H2328" s="49"/>
      <c r="I2328" s="49"/>
      <c r="J2328" s="49" t="s">
        <v>10</v>
      </c>
      <c r="K2328" s="48"/>
      <c r="L2328" s="48"/>
      <c r="M2328" s="48"/>
      <c r="N2328" s="49" t="s">
        <v>11</v>
      </c>
      <c r="O2328" s="50"/>
      <c r="S2328" s="49"/>
      <c r="T2328" s="51" t="s">
        <v>8</v>
      </c>
      <c r="U2328" s="99"/>
      <c r="V2328" s="53"/>
      <c r="W2328" s="49"/>
      <c r="X2328" s="51" t="s">
        <v>9</v>
      </c>
      <c r="Y2328" s="99"/>
      <c r="Z2328" s="54"/>
      <c r="AA2328" s="49"/>
      <c r="AB2328" s="51" t="s">
        <v>10</v>
      </c>
      <c r="AC2328" s="52"/>
      <c r="AD2328" s="55"/>
      <c r="AE2328" s="48"/>
      <c r="AF2328" s="51" t="s">
        <v>11</v>
      </c>
      <c r="AG2328" s="99"/>
      <c r="AH2328" s="1" t="str">
        <f aca="false">IF(AC2326="But Not Over",Y2323,"")</f>
        <v/>
      </c>
      <c r="AI2328" s="81" t="str">
        <f aca="false">IF(AC2326="But Not Over",VLOOKUP(AH2328,'CPI Data'!$A$19:$N$117,14),"")</f>
        <v/>
      </c>
    </row>
    <row r="2329" customFormat="false" ht="12" hidden="false" customHeight="false" outlineLevel="0" collapsed="false">
      <c r="A2329" s="56" t="s">
        <v>12</v>
      </c>
      <c r="B2329" s="57" t="s">
        <v>13</v>
      </c>
      <c r="C2329" s="57"/>
      <c r="D2329" s="100"/>
      <c r="E2329" s="56" t="s">
        <v>12</v>
      </c>
      <c r="F2329" s="57" t="s">
        <v>13</v>
      </c>
      <c r="G2329" s="57"/>
      <c r="H2329" s="100"/>
      <c r="I2329" s="56" t="s">
        <v>12</v>
      </c>
      <c r="J2329" s="57" t="s">
        <v>13</v>
      </c>
      <c r="K2329" s="57"/>
      <c r="L2329" s="106"/>
      <c r="M2329" s="56" t="s">
        <v>12</v>
      </c>
      <c r="N2329" s="57" t="s">
        <v>13</v>
      </c>
      <c r="O2329" s="57"/>
      <c r="S2329" s="56" t="s">
        <v>12</v>
      </c>
      <c r="T2329" s="58" t="s">
        <v>13</v>
      </c>
      <c r="U2329" s="58"/>
      <c r="V2329" s="101"/>
      <c r="W2329" s="56" t="s">
        <v>12</v>
      </c>
      <c r="X2329" s="58" t="s">
        <v>13</v>
      </c>
      <c r="Y2329" s="58"/>
      <c r="Z2329" s="101"/>
      <c r="AA2329" s="56" t="s">
        <v>12</v>
      </c>
      <c r="AB2329" s="58" t="s">
        <v>13</v>
      </c>
      <c r="AC2329" s="58"/>
      <c r="AD2329" s="107"/>
      <c r="AE2329" s="56" t="s">
        <v>12</v>
      </c>
      <c r="AF2329" s="58" t="s">
        <v>13</v>
      </c>
      <c r="AG2329" s="58"/>
      <c r="AH2329" s="1" t="str">
        <f aca="false">IF(AC2327="But Not Over",Y2324,"")</f>
        <v/>
      </c>
      <c r="AI2329" s="81" t="str">
        <f aca="false">IF(AC2327="But Not Over",VLOOKUP(AH2329,'CPI Data'!$A$19:$N$117,14),"")</f>
        <v/>
      </c>
    </row>
    <row r="2330" customFormat="false" ht="12" hidden="false" customHeight="false" outlineLevel="0" collapsed="false">
      <c r="A2330" s="59" t="s">
        <v>14</v>
      </c>
      <c r="B2330" s="60" t="s">
        <v>15</v>
      </c>
      <c r="C2330" s="60" t="s">
        <v>16</v>
      </c>
      <c r="D2330" s="100"/>
      <c r="E2330" s="59" t="s">
        <v>14</v>
      </c>
      <c r="F2330" s="60" t="s">
        <v>15</v>
      </c>
      <c r="G2330" s="60" t="s">
        <v>16</v>
      </c>
      <c r="H2330" s="100"/>
      <c r="I2330" s="59" t="s">
        <v>14</v>
      </c>
      <c r="J2330" s="60" t="s">
        <v>15</v>
      </c>
      <c r="K2330" s="60" t="s">
        <v>16</v>
      </c>
      <c r="L2330" s="106"/>
      <c r="M2330" s="59" t="s">
        <v>14</v>
      </c>
      <c r="N2330" s="60" t="s">
        <v>15</v>
      </c>
      <c r="O2330" s="60" t="s">
        <v>16</v>
      </c>
      <c r="S2330" s="59" t="s">
        <v>14</v>
      </c>
      <c r="T2330" s="61" t="s">
        <v>15</v>
      </c>
      <c r="U2330" s="61" t="s">
        <v>16</v>
      </c>
      <c r="V2330" s="101"/>
      <c r="W2330" s="59" t="s">
        <v>14</v>
      </c>
      <c r="X2330" s="61" t="s">
        <v>15</v>
      </c>
      <c r="Y2330" s="61" t="s">
        <v>16</v>
      </c>
      <c r="Z2330" s="101"/>
      <c r="AA2330" s="59" t="s">
        <v>14</v>
      </c>
      <c r="AB2330" s="61" t="s">
        <v>15</v>
      </c>
      <c r="AC2330" s="61" t="s">
        <v>16</v>
      </c>
      <c r="AD2330" s="107"/>
      <c r="AE2330" s="59" t="s">
        <v>14</v>
      </c>
      <c r="AF2330" s="61" t="s">
        <v>15</v>
      </c>
      <c r="AG2330" s="61" t="s">
        <v>16</v>
      </c>
      <c r="AH2330" s="1" t="str">
        <f aca="false">IF(AC2328="But Not Over",Y2325,"")</f>
        <v/>
      </c>
      <c r="AI2330" s="81" t="str">
        <f aca="false">IF(AC2328="But Not Over",VLOOKUP(AH2330,'CPI Data'!$A$19:$N$117,14),"")</f>
        <v/>
      </c>
    </row>
    <row r="2331" customFormat="false" ht="12" hidden="false" customHeight="false" outlineLevel="0" collapsed="false">
      <c r="A2331" s="91" t="n">
        <v>0.015</v>
      </c>
      <c r="B2331" s="95" t="n">
        <v>0</v>
      </c>
      <c r="C2331" s="95" t="n">
        <v>4000</v>
      </c>
      <c r="D2331" s="95"/>
      <c r="H2331" s="102"/>
      <c r="I2331" s="91"/>
      <c r="J2331" s="95"/>
      <c r="K2331" s="95"/>
      <c r="L2331" s="104"/>
      <c r="M2331" s="91"/>
      <c r="N2331" s="95"/>
      <c r="O2331" s="95"/>
      <c r="S2331" s="91" t="n">
        <v>0.015</v>
      </c>
      <c r="T2331" s="79" t="n">
        <f aca="false">B2331*$AI$23/$AI$2332</f>
        <v>0</v>
      </c>
      <c r="U2331" s="79" t="n">
        <f aca="false">C2331*$AI$23/$AI$2332</f>
        <v>51885.6497175141</v>
      </c>
      <c r="V2331" s="84"/>
      <c r="W2331" s="1"/>
      <c r="Z2331" s="80"/>
      <c r="AA2331" s="91"/>
      <c r="AB2331" s="79"/>
      <c r="AC2331" s="79"/>
      <c r="AD2331" s="105"/>
      <c r="AE2331" s="91"/>
      <c r="AF2331" s="79"/>
      <c r="AG2331" s="79"/>
      <c r="AH2331" s="1" t="str">
        <f aca="false">IF(AC2329="But Not Over",Y2326,"")</f>
        <v/>
      </c>
      <c r="AI2331" s="81" t="str">
        <f aca="false">IF(AC2329="But Not Over",VLOOKUP(AH2331,'CPI Data'!$A$19:$N$117,14),"")</f>
        <v/>
      </c>
    </row>
    <row r="2332" customFormat="false" ht="12" hidden="false" customHeight="false" outlineLevel="0" collapsed="false">
      <c r="A2332" s="91" t="n">
        <v>0.03</v>
      </c>
      <c r="B2332" s="95" t="n">
        <v>4000</v>
      </c>
      <c r="C2332" s="95" t="n">
        <v>8000</v>
      </c>
      <c r="D2332" s="95"/>
      <c r="E2332" s="64"/>
      <c r="F2332" s="74" t="s">
        <v>55</v>
      </c>
      <c r="H2332" s="102"/>
      <c r="I2332" s="64"/>
      <c r="J2332" s="74" t="s">
        <v>55</v>
      </c>
      <c r="L2332" s="104"/>
      <c r="M2332" s="64"/>
      <c r="N2332" s="74" t="s">
        <v>55</v>
      </c>
      <c r="S2332" s="91" t="n">
        <v>0.03</v>
      </c>
      <c r="T2332" s="79" t="n">
        <f aca="false">B2332*$AI$23/$AI$2332</f>
        <v>51885.6497175141</v>
      </c>
      <c r="U2332" s="79" t="n">
        <f aca="false">C2332*$AI$23/$AI$2332</f>
        <v>103771.299435028</v>
      </c>
      <c r="V2332" s="84"/>
      <c r="W2332" s="64"/>
      <c r="X2332" s="77" t="s">
        <v>55</v>
      </c>
      <c r="Z2332" s="80"/>
      <c r="AA2332" s="64"/>
      <c r="AB2332" s="77" t="s">
        <v>55</v>
      </c>
      <c r="AD2332" s="105"/>
      <c r="AE2332" s="64"/>
      <c r="AF2332" s="77" t="s">
        <v>55</v>
      </c>
      <c r="AH2332" s="1" t="n">
        <f aca="false">IF(AC2330="But Not Over",Y2327,"")</f>
        <v>1926</v>
      </c>
      <c r="AI2332" s="81" t="n">
        <f aca="false">IF(AC2330="But Not Over",VLOOKUP(AH2332,'CPI Data'!$A$19:$N$117,14),"")</f>
        <v>17.7</v>
      </c>
    </row>
    <row r="2333" customFormat="false" ht="12" hidden="false" customHeight="false" outlineLevel="0" collapsed="false">
      <c r="A2333" s="91" t="n">
        <v>0.05</v>
      </c>
      <c r="B2333" s="95" t="n">
        <v>8000</v>
      </c>
      <c r="C2333" s="95" t="n">
        <v>10000</v>
      </c>
      <c r="D2333" s="95"/>
      <c r="E2333" s="64"/>
      <c r="F2333" s="74" t="s">
        <v>56</v>
      </c>
      <c r="H2333" s="102"/>
      <c r="I2333" s="64"/>
      <c r="J2333" s="74" t="s">
        <v>56</v>
      </c>
      <c r="L2333" s="104"/>
      <c r="M2333" s="64"/>
      <c r="N2333" s="74" t="s">
        <v>56</v>
      </c>
      <c r="S2333" s="91" t="n">
        <v>0.05</v>
      </c>
      <c r="T2333" s="79" t="n">
        <f aca="false">B2333*$AI$23/$AI$2332</f>
        <v>103771.299435028</v>
      </c>
      <c r="U2333" s="79" t="n">
        <f aca="false">C2333*$AI$23/$AI$2332</f>
        <v>129714.124293785</v>
      </c>
      <c r="V2333" s="84"/>
      <c r="W2333" s="64"/>
      <c r="X2333" s="77" t="s">
        <v>56</v>
      </c>
      <c r="Z2333" s="80"/>
      <c r="AA2333" s="64"/>
      <c r="AB2333" s="77" t="s">
        <v>56</v>
      </c>
      <c r="AD2333" s="105"/>
      <c r="AE2333" s="64"/>
      <c r="AF2333" s="77" t="s">
        <v>56</v>
      </c>
      <c r="AH2333" s="1" t="str">
        <f aca="false">IF(AC2331="But Not Over",Y2328,"")</f>
        <v/>
      </c>
      <c r="AI2333" s="81" t="str">
        <f aca="false">IF(AC2331="But Not Over",VLOOKUP(AH2333,'CPI Data'!$A$19:$N$117,14),"")</f>
        <v/>
      </c>
    </row>
    <row r="2334" customFormat="false" ht="12" hidden="false" customHeight="false" outlineLevel="0" collapsed="false">
      <c r="A2334" s="91" t="n">
        <v>0.06</v>
      </c>
      <c r="B2334" s="95" t="n">
        <v>10000</v>
      </c>
      <c r="C2334" s="95" t="n">
        <v>14000</v>
      </c>
      <c r="D2334" s="95"/>
      <c r="H2334" s="102"/>
      <c r="I2334" s="91"/>
      <c r="J2334" s="95"/>
      <c r="K2334" s="95"/>
      <c r="L2334" s="104"/>
      <c r="M2334" s="91"/>
      <c r="N2334" s="95"/>
      <c r="O2334" s="95"/>
      <c r="S2334" s="91" t="n">
        <v>0.06</v>
      </c>
      <c r="T2334" s="79" t="n">
        <f aca="false">B2334*$AI$23/$AI$2332</f>
        <v>129714.124293785</v>
      </c>
      <c r="U2334" s="79" t="n">
        <f aca="false">C2334*$AI$23/$AI$2332</f>
        <v>181599.774011299</v>
      </c>
      <c r="V2334" s="84"/>
      <c r="W2334" s="1"/>
      <c r="Z2334" s="80"/>
      <c r="AA2334" s="91"/>
      <c r="AB2334" s="79"/>
      <c r="AC2334" s="79"/>
      <c r="AD2334" s="105"/>
      <c r="AE2334" s="91"/>
      <c r="AF2334" s="79"/>
      <c r="AG2334" s="79"/>
      <c r="AH2334" s="1" t="str">
        <f aca="false">IF(AC2332="But Not Over",Y2329,"")</f>
        <v/>
      </c>
      <c r="AI2334" s="81" t="str">
        <f aca="false">IF(AC2332="But Not Over",VLOOKUP(AH2334,'CPI Data'!$A$19:$N$117,14),"")</f>
        <v/>
      </c>
    </row>
    <row r="2335" customFormat="false" ht="12" hidden="false" customHeight="false" outlineLevel="0" collapsed="false">
      <c r="A2335" s="91" t="n">
        <v>0.07</v>
      </c>
      <c r="B2335" s="95" t="n">
        <v>14000</v>
      </c>
      <c r="C2335" s="95" t="n">
        <v>16000</v>
      </c>
      <c r="D2335" s="95"/>
      <c r="H2335" s="102"/>
      <c r="I2335" s="91"/>
      <c r="J2335" s="95"/>
      <c r="K2335" s="95"/>
      <c r="L2335" s="104"/>
      <c r="M2335" s="91"/>
      <c r="N2335" s="95"/>
      <c r="O2335" s="95"/>
      <c r="S2335" s="91" t="n">
        <v>0.07</v>
      </c>
      <c r="T2335" s="79" t="n">
        <f aca="false">B2335*$AI$23/$AI$2332</f>
        <v>181599.774011299</v>
      </c>
      <c r="U2335" s="79" t="n">
        <f aca="false">C2335*$AI$23/$AI$2332</f>
        <v>207542.598870056</v>
      </c>
      <c r="V2335" s="84"/>
      <c r="W2335" s="1"/>
      <c r="Z2335" s="80"/>
      <c r="AA2335" s="91"/>
      <c r="AB2335" s="79"/>
      <c r="AC2335" s="79"/>
      <c r="AD2335" s="105"/>
      <c r="AE2335" s="91"/>
      <c r="AF2335" s="79"/>
      <c r="AG2335" s="79"/>
      <c r="AH2335" s="1" t="str">
        <f aca="false">IF(AC2333="But Not Over",Y2330,"")</f>
        <v/>
      </c>
      <c r="AI2335" s="81" t="str">
        <f aca="false">IF(AC2333="But Not Over",VLOOKUP(AH2335,'CPI Data'!$A$19:$N$117,14),"")</f>
        <v/>
      </c>
    </row>
    <row r="2336" customFormat="false" ht="12" hidden="false" customHeight="false" outlineLevel="0" collapsed="false">
      <c r="A2336" s="91" t="n">
        <v>0.08</v>
      </c>
      <c r="B2336" s="95" t="n">
        <v>16000</v>
      </c>
      <c r="C2336" s="95" t="n">
        <v>18000</v>
      </c>
      <c r="D2336" s="95"/>
      <c r="H2336" s="102"/>
      <c r="I2336" s="91"/>
      <c r="J2336" s="95"/>
      <c r="K2336" s="95"/>
      <c r="L2336" s="104"/>
      <c r="M2336" s="91"/>
      <c r="N2336" s="95"/>
      <c r="O2336" s="95"/>
      <c r="S2336" s="91" t="n">
        <v>0.08</v>
      </c>
      <c r="T2336" s="79" t="n">
        <f aca="false">B2336*$AI$23/$AI$2332</f>
        <v>207542.598870056</v>
      </c>
      <c r="U2336" s="79" t="n">
        <f aca="false">C2336*$AI$23/$AI$2332</f>
        <v>233485.423728814</v>
      </c>
      <c r="V2336" s="84"/>
      <c r="W2336" s="1"/>
      <c r="Z2336" s="80"/>
      <c r="AA2336" s="91"/>
      <c r="AB2336" s="79"/>
      <c r="AC2336" s="79"/>
      <c r="AD2336" s="105"/>
      <c r="AE2336" s="91"/>
      <c r="AF2336" s="79"/>
      <c r="AG2336" s="79"/>
      <c r="AH2336" s="1" t="str">
        <f aca="false">IF(AC2334="But Not Over",Y2331,"")</f>
        <v/>
      </c>
      <c r="AI2336" s="81" t="str">
        <f aca="false">IF(AC2334="But Not Over",VLOOKUP(AH2336,'CPI Data'!$A$19:$N$117,14),"")</f>
        <v/>
      </c>
    </row>
    <row r="2337" customFormat="false" ht="12" hidden="false" customHeight="false" outlineLevel="0" collapsed="false">
      <c r="A2337" s="91" t="n">
        <v>0.09</v>
      </c>
      <c r="B2337" s="95" t="n">
        <v>18000</v>
      </c>
      <c r="C2337" s="95" t="n">
        <v>20000</v>
      </c>
      <c r="D2337" s="95"/>
      <c r="H2337" s="102"/>
      <c r="I2337" s="91"/>
      <c r="J2337" s="95"/>
      <c r="K2337" s="95"/>
      <c r="L2337" s="104"/>
      <c r="M2337" s="91"/>
      <c r="N2337" s="95"/>
      <c r="O2337" s="95"/>
      <c r="S2337" s="91" t="n">
        <v>0.09</v>
      </c>
      <c r="T2337" s="79" t="n">
        <f aca="false">B2337*$AI$23/$AI$2332</f>
        <v>233485.423728814</v>
      </c>
      <c r="U2337" s="79" t="n">
        <f aca="false">C2337*$AI$23/$AI$2332</f>
        <v>259428.248587571</v>
      </c>
      <c r="V2337" s="84"/>
      <c r="W2337" s="1"/>
      <c r="Z2337" s="80"/>
      <c r="AA2337" s="91"/>
      <c r="AB2337" s="79"/>
      <c r="AC2337" s="79"/>
      <c r="AD2337" s="105"/>
      <c r="AE2337" s="91"/>
      <c r="AF2337" s="79"/>
      <c r="AG2337" s="79"/>
      <c r="AH2337" s="1" t="str">
        <f aca="false">IF(AC2335="But Not Over",Y2332,"")</f>
        <v/>
      </c>
      <c r="AI2337" s="81" t="str">
        <f aca="false">IF(AC2335="But Not Over",VLOOKUP(AH2337,'CPI Data'!$A$19:$N$117,14),"")</f>
        <v/>
      </c>
    </row>
    <row r="2338" customFormat="false" ht="12" hidden="false" customHeight="false" outlineLevel="0" collapsed="false">
      <c r="A2338" s="91" t="n">
        <v>0.1</v>
      </c>
      <c r="B2338" s="95" t="n">
        <v>20000</v>
      </c>
      <c r="C2338" s="95" t="n">
        <v>22000</v>
      </c>
      <c r="D2338" s="95"/>
      <c r="H2338" s="102"/>
      <c r="I2338" s="91"/>
      <c r="J2338" s="95"/>
      <c r="K2338" s="95"/>
      <c r="L2338" s="104"/>
      <c r="M2338" s="91"/>
      <c r="N2338" s="95"/>
      <c r="O2338" s="95"/>
      <c r="S2338" s="91" t="n">
        <v>0.1</v>
      </c>
      <c r="T2338" s="79" t="n">
        <f aca="false">B2338*$AI$23/$AI$2332</f>
        <v>259428.248587571</v>
      </c>
      <c r="U2338" s="79" t="n">
        <f aca="false">C2338*$AI$23/$AI$2332</f>
        <v>285371.073446328</v>
      </c>
      <c r="V2338" s="84"/>
      <c r="W2338" s="1"/>
      <c r="Z2338" s="80"/>
      <c r="AA2338" s="91"/>
      <c r="AB2338" s="79"/>
      <c r="AC2338" s="79"/>
      <c r="AD2338" s="105"/>
      <c r="AE2338" s="91"/>
      <c r="AF2338" s="79"/>
      <c r="AG2338" s="79"/>
      <c r="AH2338" s="1" t="str">
        <f aca="false">IF(AC2336="But Not Over",Y2333,"")</f>
        <v/>
      </c>
      <c r="AI2338" s="81" t="str">
        <f aca="false">IF(AC2336="But Not Over",VLOOKUP(AH2338,'CPI Data'!$A$19:$N$117,14),"")</f>
        <v/>
      </c>
    </row>
    <row r="2339" customFormat="false" ht="12" hidden="false" customHeight="false" outlineLevel="0" collapsed="false">
      <c r="A2339" s="91" t="n">
        <v>0.11</v>
      </c>
      <c r="B2339" s="95" t="n">
        <v>22000</v>
      </c>
      <c r="C2339" s="95" t="n">
        <v>24000</v>
      </c>
      <c r="D2339" s="95"/>
      <c r="H2339" s="102"/>
      <c r="I2339" s="91"/>
      <c r="J2339" s="95"/>
      <c r="K2339" s="95"/>
      <c r="L2339" s="104"/>
      <c r="M2339" s="91"/>
      <c r="N2339" s="95"/>
      <c r="O2339" s="95"/>
      <c r="S2339" s="91" t="n">
        <v>0.11</v>
      </c>
      <c r="T2339" s="79" t="n">
        <f aca="false">B2339*$AI$23/$AI$2332</f>
        <v>285371.073446328</v>
      </c>
      <c r="U2339" s="79" t="n">
        <f aca="false">C2339*$AI$23/$AI$2332</f>
        <v>311313.898305085</v>
      </c>
      <c r="V2339" s="84"/>
      <c r="W2339" s="1"/>
      <c r="Z2339" s="80"/>
      <c r="AA2339" s="91"/>
      <c r="AB2339" s="79"/>
      <c r="AC2339" s="79"/>
      <c r="AD2339" s="105"/>
      <c r="AE2339" s="91"/>
      <c r="AF2339" s="79"/>
      <c r="AG2339" s="79"/>
      <c r="AH2339" s="1" t="str">
        <f aca="false">IF(AC2337="But Not Over",Y2334,"")</f>
        <v/>
      </c>
      <c r="AI2339" s="81" t="str">
        <f aca="false">IF(AC2337="But Not Over",VLOOKUP(AH2339,'CPI Data'!$A$19:$N$117,14),"")</f>
        <v/>
      </c>
    </row>
    <row r="2340" customFormat="false" ht="12" hidden="false" customHeight="false" outlineLevel="0" collapsed="false">
      <c r="A2340" s="91" t="n">
        <v>0.12</v>
      </c>
      <c r="B2340" s="95" t="n">
        <v>24000</v>
      </c>
      <c r="C2340" s="95" t="n">
        <v>28000</v>
      </c>
      <c r="D2340" s="95"/>
      <c r="H2340" s="102"/>
      <c r="I2340" s="91"/>
      <c r="J2340" s="95"/>
      <c r="K2340" s="95"/>
      <c r="L2340" s="104"/>
      <c r="M2340" s="91"/>
      <c r="N2340" s="95"/>
      <c r="O2340" s="95"/>
      <c r="S2340" s="91" t="n">
        <v>0.12</v>
      </c>
      <c r="T2340" s="79" t="n">
        <f aca="false">B2340*$AI$23/$AI$2332</f>
        <v>311313.898305085</v>
      </c>
      <c r="U2340" s="79" t="n">
        <f aca="false">C2340*$AI$23/$AI$2332</f>
        <v>363199.548022599</v>
      </c>
      <c r="V2340" s="84"/>
      <c r="W2340" s="1"/>
      <c r="Z2340" s="80"/>
      <c r="AA2340" s="91"/>
      <c r="AB2340" s="79"/>
      <c r="AC2340" s="79"/>
      <c r="AD2340" s="105"/>
      <c r="AE2340" s="91"/>
      <c r="AF2340" s="79"/>
      <c r="AG2340" s="79"/>
      <c r="AH2340" s="1" t="str">
        <f aca="false">IF(AC2338="But Not Over",Y2335,"")</f>
        <v/>
      </c>
      <c r="AI2340" s="81" t="str">
        <f aca="false">IF(AC2338="But Not Over",VLOOKUP(AH2340,'CPI Data'!$A$19:$N$117,14),"")</f>
        <v/>
      </c>
    </row>
    <row r="2341" customFormat="false" ht="12" hidden="false" customHeight="false" outlineLevel="0" collapsed="false">
      <c r="A2341" s="91" t="n">
        <v>0.13</v>
      </c>
      <c r="B2341" s="95" t="n">
        <v>28000</v>
      </c>
      <c r="C2341" s="95" t="n">
        <v>32000</v>
      </c>
      <c r="D2341" s="95"/>
      <c r="H2341" s="102"/>
      <c r="I2341" s="91"/>
      <c r="J2341" s="95"/>
      <c r="K2341" s="95"/>
      <c r="L2341" s="104"/>
      <c r="M2341" s="91"/>
      <c r="N2341" s="95"/>
      <c r="O2341" s="95"/>
      <c r="S2341" s="91" t="n">
        <v>0.13</v>
      </c>
      <c r="T2341" s="79" t="n">
        <f aca="false">B2341*$AI$23/$AI$2332</f>
        <v>363199.548022599</v>
      </c>
      <c r="U2341" s="79" t="n">
        <f aca="false">C2341*$AI$23/$AI$2332</f>
        <v>415085.197740113</v>
      </c>
      <c r="V2341" s="84"/>
      <c r="W2341" s="1"/>
      <c r="Z2341" s="80"/>
      <c r="AA2341" s="91"/>
      <c r="AB2341" s="79"/>
      <c r="AC2341" s="79"/>
      <c r="AD2341" s="105"/>
      <c r="AE2341" s="91"/>
      <c r="AF2341" s="79"/>
      <c r="AG2341" s="79"/>
      <c r="AH2341" s="1" t="str">
        <f aca="false">IF(AC2339="But Not Over",Y2336,"")</f>
        <v/>
      </c>
      <c r="AI2341" s="81" t="str">
        <f aca="false">IF(AC2339="But Not Over",VLOOKUP(AH2341,'CPI Data'!$A$19:$N$117,14),"")</f>
        <v/>
      </c>
    </row>
    <row r="2342" customFormat="false" ht="12" hidden="false" customHeight="false" outlineLevel="0" collapsed="false">
      <c r="A2342" s="91" t="n">
        <v>0.14</v>
      </c>
      <c r="B2342" s="95" t="n">
        <v>32000</v>
      </c>
      <c r="C2342" s="95" t="n">
        <v>36000</v>
      </c>
      <c r="D2342" s="95"/>
      <c r="H2342" s="102"/>
      <c r="I2342" s="91"/>
      <c r="J2342" s="95"/>
      <c r="K2342" s="95"/>
      <c r="L2342" s="104"/>
      <c r="M2342" s="91"/>
      <c r="N2342" s="95"/>
      <c r="O2342" s="95"/>
      <c r="S2342" s="91" t="n">
        <v>0.14</v>
      </c>
      <c r="T2342" s="79" t="n">
        <f aca="false">B2342*$AI$23/$AI$2332</f>
        <v>415085.197740113</v>
      </c>
      <c r="U2342" s="79" t="n">
        <f aca="false">C2342*$AI$23/$AI$2332</f>
        <v>466970.847457627</v>
      </c>
      <c r="V2342" s="84"/>
      <c r="W2342" s="1"/>
      <c r="Z2342" s="80"/>
      <c r="AA2342" s="91"/>
      <c r="AB2342" s="79"/>
      <c r="AC2342" s="79"/>
      <c r="AD2342" s="105"/>
      <c r="AE2342" s="91"/>
      <c r="AF2342" s="79"/>
      <c r="AG2342" s="79"/>
      <c r="AH2342" s="1" t="str">
        <f aca="false">IF(AC2340="But Not Over",Y2337,"")</f>
        <v/>
      </c>
      <c r="AI2342" s="81" t="str">
        <f aca="false">IF(AC2340="But Not Over",VLOOKUP(AH2342,'CPI Data'!$A$19:$N$117,14),"")</f>
        <v/>
      </c>
    </row>
    <row r="2343" customFormat="false" ht="12" hidden="false" customHeight="false" outlineLevel="0" collapsed="false">
      <c r="A2343" s="91" t="n">
        <v>0.15</v>
      </c>
      <c r="B2343" s="95" t="n">
        <v>36000</v>
      </c>
      <c r="C2343" s="95" t="n">
        <v>40000</v>
      </c>
      <c r="D2343" s="92"/>
      <c r="H2343" s="102"/>
      <c r="I2343" s="91"/>
      <c r="J2343" s="95"/>
      <c r="K2343" s="92"/>
      <c r="L2343" s="103"/>
      <c r="M2343" s="91"/>
      <c r="N2343" s="95"/>
      <c r="O2343" s="92"/>
      <c r="S2343" s="91" t="n">
        <v>0.15</v>
      </c>
      <c r="T2343" s="79" t="n">
        <f aca="false">B2343*$AI$23/$AI$2332</f>
        <v>466970.847457627</v>
      </c>
      <c r="U2343" s="79" t="n">
        <f aca="false">C2343*$AI$23/$AI$2332</f>
        <v>518856.497175141</v>
      </c>
      <c r="W2343" s="1"/>
      <c r="Z2343" s="80"/>
      <c r="AA2343" s="91"/>
      <c r="AB2343" s="79"/>
      <c r="AD2343" s="98"/>
      <c r="AE2343" s="91"/>
      <c r="AF2343" s="79"/>
      <c r="AH2343" s="1" t="str">
        <f aca="false">IF(AC2341="But Not Over",Y2338,"")</f>
        <v/>
      </c>
      <c r="AI2343" s="81" t="str">
        <f aca="false">IF(AC2341="But Not Over",VLOOKUP(AH2343,'CPI Data'!$A$19:$N$117,14),"")</f>
        <v/>
      </c>
    </row>
    <row r="2344" customFormat="false" ht="12" hidden="false" customHeight="false" outlineLevel="0" collapsed="false">
      <c r="A2344" s="91" t="n">
        <v>0.16</v>
      </c>
      <c r="B2344" s="95" t="n">
        <v>40000</v>
      </c>
      <c r="C2344" s="95" t="n">
        <v>44000</v>
      </c>
      <c r="D2344" s="92"/>
      <c r="H2344" s="102"/>
      <c r="I2344" s="91"/>
      <c r="J2344" s="92"/>
      <c r="K2344" s="92"/>
      <c r="L2344" s="103"/>
      <c r="M2344" s="91"/>
      <c r="N2344" s="92"/>
      <c r="O2344" s="92"/>
      <c r="S2344" s="91" t="n">
        <v>0.16</v>
      </c>
      <c r="T2344" s="79" t="n">
        <f aca="false">B2344*$AI$23/$AI$2332</f>
        <v>518856.497175141</v>
      </c>
      <c r="U2344" s="79" t="n">
        <f aca="false">C2344*$AI$23/$AI$2332</f>
        <v>570742.146892655</v>
      </c>
      <c r="W2344" s="1"/>
      <c r="Z2344" s="80"/>
      <c r="AA2344" s="91"/>
      <c r="AD2344" s="98"/>
      <c r="AE2344" s="91"/>
      <c r="AH2344" s="1" t="str">
        <f aca="false">IF(AC2342="But Not Over",Y2339,"")</f>
        <v/>
      </c>
      <c r="AI2344" s="81" t="str">
        <f aca="false">IF(AC2342="But Not Over",VLOOKUP(AH2344,'CPI Data'!$A$19:$N$117,14),"")</f>
        <v/>
      </c>
    </row>
    <row r="2345" customFormat="false" ht="12" hidden="false" customHeight="false" outlineLevel="0" collapsed="false">
      <c r="A2345" s="91" t="n">
        <v>0.17</v>
      </c>
      <c r="B2345" s="95" t="n">
        <v>44000</v>
      </c>
      <c r="C2345" s="92" t="n">
        <v>48000</v>
      </c>
      <c r="D2345" s="92"/>
      <c r="H2345" s="102"/>
      <c r="I2345" s="91"/>
      <c r="J2345" s="92"/>
      <c r="K2345" s="92"/>
      <c r="L2345" s="103"/>
      <c r="M2345" s="91"/>
      <c r="N2345" s="92"/>
      <c r="O2345" s="92"/>
      <c r="S2345" s="91" t="n">
        <v>0.17</v>
      </c>
      <c r="T2345" s="79" t="n">
        <f aca="false">B2345*$AI$23/$AI$2332</f>
        <v>570742.146892655</v>
      </c>
      <c r="U2345" s="79" t="n">
        <f aca="false">C2345*$AI$23/$AI$2332</f>
        <v>622627.796610169</v>
      </c>
      <c r="W2345" s="1"/>
      <c r="Z2345" s="80"/>
      <c r="AA2345" s="91"/>
      <c r="AD2345" s="98"/>
      <c r="AE2345" s="91"/>
      <c r="AH2345" s="1" t="str">
        <f aca="false">IF(AC2343="But Not Over",Y2340,"")</f>
        <v/>
      </c>
      <c r="AI2345" s="81" t="str">
        <f aca="false">IF(AC2343="But Not Over",VLOOKUP(AH2345,'CPI Data'!$A$19:$N$117,14),"")</f>
        <v/>
      </c>
    </row>
    <row r="2346" customFormat="false" ht="12" hidden="false" customHeight="false" outlineLevel="0" collapsed="false">
      <c r="A2346" s="91" t="n">
        <v>0.18</v>
      </c>
      <c r="B2346" s="92" t="n">
        <v>48000</v>
      </c>
      <c r="C2346" s="92" t="n">
        <v>52000</v>
      </c>
      <c r="D2346" s="95"/>
      <c r="H2346" s="64"/>
      <c r="I2346" s="91"/>
      <c r="J2346" s="92"/>
      <c r="K2346" s="92"/>
      <c r="L2346" s="104"/>
      <c r="M2346" s="91"/>
      <c r="N2346" s="92"/>
      <c r="O2346" s="92"/>
      <c r="S2346" s="91" t="n">
        <v>0.18</v>
      </c>
      <c r="T2346" s="79" t="n">
        <f aca="false">B2346*$AI$23/$AI$2332</f>
        <v>622627.796610169</v>
      </c>
      <c r="U2346" s="79" t="n">
        <f aca="false">C2346*$AI$23/$AI$2332</f>
        <v>674513.446327684</v>
      </c>
      <c r="V2346" s="84"/>
      <c r="W2346" s="1"/>
      <c r="Z2346" s="80"/>
      <c r="AA2346" s="91"/>
      <c r="AD2346" s="105"/>
      <c r="AE2346" s="91"/>
      <c r="AH2346" s="1" t="str">
        <f aca="false">IF(AC2344="But Not Over",Y2341,"")</f>
        <v/>
      </c>
      <c r="AI2346" s="81" t="str">
        <f aca="false">IF(AC2344="But Not Over",VLOOKUP(AH2346,'CPI Data'!$A$19:$N$117,14),"")</f>
        <v/>
      </c>
    </row>
    <row r="2347" customFormat="false" ht="12" hidden="false" customHeight="false" outlineLevel="0" collapsed="false">
      <c r="A2347" s="91" t="n">
        <v>0.19</v>
      </c>
      <c r="B2347" s="92" t="n">
        <v>52000</v>
      </c>
      <c r="C2347" s="92" t="n">
        <v>56000</v>
      </c>
      <c r="H2347" s="64"/>
      <c r="I2347" s="91"/>
      <c r="J2347" s="92"/>
      <c r="K2347" s="92"/>
      <c r="L2347" s="97"/>
      <c r="M2347" s="91"/>
      <c r="N2347" s="92"/>
      <c r="O2347" s="92"/>
      <c r="S2347" s="91" t="n">
        <v>0.19</v>
      </c>
      <c r="T2347" s="79" t="n">
        <f aca="false">B2347*$AI$23/$AI$2332</f>
        <v>674513.446327684</v>
      </c>
      <c r="U2347" s="79" t="n">
        <f aca="false">C2347*$AI$23/$AI$2332</f>
        <v>726399.096045198</v>
      </c>
      <c r="W2347" s="1"/>
      <c r="Z2347" s="80"/>
      <c r="AA2347" s="91"/>
      <c r="AD2347" s="98"/>
      <c r="AE2347" s="91"/>
      <c r="AH2347" s="1" t="str">
        <f aca="false">IF(AC2345="But Not Over",Y2342,"")</f>
        <v/>
      </c>
      <c r="AI2347" s="81" t="str">
        <f aca="false">IF(AC2345="But Not Over",VLOOKUP(AH2347,'CPI Data'!$A$19:$N$117,14),"")</f>
        <v/>
      </c>
    </row>
    <row r="2348" customFormat="false" ht="12" hidden="false" customHeight="false" outlineLevel="0" collapsed="false">
      <c r="A2348" s="91" t="n">
        <v>0.2</v>
      </c>
      <c r="B2348" s="92" t="n">
        <v>56000</v>
      </c>
      <c r="C2348" s="92" t="n">
        <v>60000</v>
      </c>
      <c r="H2348" s="64"/>
      <c r="I2348" s="91"/>
      <c r="J2348" s="92"/>
      <c r="K2348" s="92"/>
      <c r="L2348" s="97"/>
      <c r="M2348" s="91"/>
      <c r="N2348" s="92"/>
      <c r="O2348" s="92"/>
      <c r="S2348" s="91" t="n">
        <v>0.2</v>
      </c>
      <c r="T2348" s="79" t="n">
        <f aca="false">B2348*$AI$23/$AI$2332</f>
        <v>726399.096045198</v>
      </c>
      <c r="U2348" s="79" t="n">
        <f aca="false">C2348*$AI$23/$AI$2332</f>
        <v>778284.745762712</v>
      </c>
      <c r="W2348" s="1"/>
      <c r="Z2348" s="80"/>
      <c r="AA2348" s="91"/>
      <c r="AD2348" s="98"/>
      <c r="AE2348" s="91"/>
      <c r="AH2348" s="1" t="str">
        <f aca="false">IF(AC2346="But Not Over",Y2343,"")</f>
        <v/>
      </c>
      <c r="AI2348" s="81" t="str">
        <f aca="false">IF(AC2346="But Not Over",VLOOKUP(AH2348,'CPI Data'!$A$19:$N$117,14),"")</f>
        <v/>
      </c>
    </row>
    <row r="2349" customFormat="false" ht="12" hidden="false" customHeight="false" outlineLevel="0" collapsed="false">
      <c r="A2349" s="91" t="n">
        <v>0.21</v>
      </c>
      <c r="B2349" s="92" t="n">
        <v>60000</v>
      </c>
      <c r="C2349" s="92" t="n">
        <v>64000</v>
      </c>
      <c r="H2349" s="64"/>
      <c r="I2349" s="91"/>
      <c r="J2349" s="92"/>
      <c r="K2349" s="92"/>
      <c r="L2349" s="97"/>
      <c r="M2349" s="91"/>
      <c r="N2349" s="92"/>
      <c r="O2349" s="92"/>
      <c r="S2349" s="91" t="n">
        <v>0.21</v>
      </c>
      <c r="T2349" s="79" t="n">
        <f aca="false">B2349*$AI$23/$AI$2332</f>
        <v>778284.745762712</v>
      </c>
      <c r="U2349" s="79" t="n">
        <f aca="false">C2349*$AI$23/$AI$2332</f>
        <v>830170.395480226</v>
      </c>
      <c r="W2349" s="1"/>
      <c r="Z2349" s="80"/>
      <c r="AA2349" s="91"/>
      <c r="AD2349" s="98"/>
      <c r="AE2349" s="91"/>
      <c r="AH2349" s="1" t="str">
        <f aca="false">IF(AC2347="But Not Over",Y2344,"")</f>
        <v/>
      </c>
      <c r="AI2349" s="81" t="str">
        <f aca="false">IF(AC2347="But Not Over",VLOOKUP(AH2349,'CPI Data'!$A$19:$N$117,14),"")</f>
        <v/>
      </c>
    </row>
    <row r="2350" customFormat="false" ht="12" hidden="false" customHeight="false" outlineLevel="0" collapsed="false">
      <c r="A2350" s="91" t="n">
        <v>0.22</v>
      </c>
      <c r="B2350" s="92" t="n">
        <v>64000</v>
      </c>
      <c r="C2350" s="92" t="n">
        <v>70000</v>
      </c>
      <c r="H2350" s="64"/>
      <c r="I2350" s="91"/>
      <c r="J2350" s="92"/>
      <c r="K2350" s="92"/>
      <c r="L2350" s="97"/>
      <c r="M2350" s="91"/>
      <c r="N2350" s="92"/>
      <c r="O2350" s="92"/>
      <c r="S2350" s="91" t="n">
        <v>0.22</v>
      </c>
      <c r="T2350" s="79" t="n">
        <f aca="false">B2350*$AI$23/$AI$2332</f>
        <v>830170.395480226</v>
      </c>
      <c r="U2350" s="79" t="n">
        <f aca="false">C2350*$AI$23/$AI$2332</f>
        <v>907998.870056497</v>
      </c>
      <c r="W2350" s="1"/>
      <c r="Z2350" s="80"/>
      <c r="AA2350" s="91"/>
      <c r="AD2350" s="98"/>
      <c r="AE2350" s="91"/>
      <c r="AH2350" s="1" t="str">
        <f aca="false">IF(AC2348="But Not Over",Y2345,"")</f>
        <v/>
      </c>
      <c r="AI2350" s="81" t="str">
        <f aca="false">IF(AC2348="But Not Over",VLOOKUP(AH2350,'CPI Data'!$A$19:$N$117,14),"")</f>
        <v/>
      </c>
    </row>
    <row r="2351" customFormat="false" ht="12" hidden="false" customHeight="false" outlineLevel="0" collapsed="false">
      <c r="A2351" s="91" t="n">
        <v>0.23</v>
      </c>
      <c r="B2351" s="92" t="n">
        <v>70000</v>
      </c>
      <c r="C2351" s="92" t="n">
        <v>80000</v>
      </c>
      <c r="H2351" s="64"/>
      <c r="I2351" s="91"/>
      <c r="J2351" s="92"/>
      <c r="K2351" s="92"/>
      <c r="L2351" s="97"/>
      <c r="M2351" s="91"/>
      <c r="N2351" s="92"/>
      <c r="O2351" s="92"/>
      <c r="S2351" s="91" t="n">
        <v>0.23</v>
      </c>
      <c r="T2351" s="79" t="n">
        <f aca="false">B2351*$AI$23/$AI$2332</f>
        <v>907998.870056497</v>
      </c>
      <c r="U2351" s="125" t="n">
        <f aca="false">C2351*$AI$23/$AI$2332</f>
        <v>1037712.99435028</v>
      </c>
      <c r="W2351" s="1"/>
      <c r="Z2351" s="80"/>
      <c r="AA2351" s="91"/>
      <c r="AD2351" s="98"/>
      <c r="AE2351" s="91"/>
      <c r="AH2351" s="1" t="str">
        <f aca="false">IF(AC2349="But Not Over",Y2346,"")</f>
        <v/>
      </c>
      <c r="AI2351" s="81" t="str">
        <f aca="false">IF(AC2349="But Not Over",VLOOKUP(AH2351,'CPI Data'!$A$19:$N$117,14),"")</f>
        <v/>
      </c>
    </row>
    <row r="2352" customFormat="false" ht="12" hidden="false" customHeight="false" outlineLevel="0" collapsed="false">
      <c r="A2352" s="91" t="n">
        <v>0.24</v>
      </c>
      <c r="B2352" s="92" t="n">
        <v>80000</v>
      </c>
      <c r="C2352" s="92" t="n">
        <v>100000</v>
      </c>
      <c r="H2352" s="64"/>
      <c r="I2352" s="91"/>
      <c r="J2352" s="92"/>
      <c r="K2352" s="92"/>
      <c r="L2352" s="97"/>
      <c r="M2352" s="91"/>
      <c r="N2352" s="92"/>
      <c r="O2352" s="92"/>
      <c r="S2352" s="91" t="n">
        <v>0.24</v>
      </c>
      <c r="T2352" s="79" t="n">
        <f aca="false">B2352*$AI$23/$AI$2332</f>
        <v>1037712.99435028</v>
      </c>
      <c r="U2352" s="125" t="n">
        <f aca="false">C2352*$AI$23/$AI$2332</f>
        <v>1297141.24293785</v>
      </c>
      <c r="W2352" s="1"/>
      <c r="Z2352" s="80"/>
      <c r="AA2352" s="91"/>
      <c r="AD2352" s="98"/>
      <c r="AE2352" s="91"/>
      <c r="AH2352" s="1" t="str">
        <f aca="false">IF(AC2350="But Not Over",Y2347,"")</f>
        <v/>
      </c>
      <c r="AI2352" s="81" t="str">
        <f aca="false">IF(AC2350="But Not Over",VLOOKUP(AH2352,'CPI Data'!$A$19:$N$117,14),"")</f>
        <v/>
      </c>
    </row>
    <row r="2353" customFormat="false" ht="12" hidden="false" customHeight="false" outlineLevel="0" collapsed="false">
      <c r="A2353" s="91" t="n">
        <v>0.25</v>
      </c>
      <c r="B2353" s="92" t="n">
        <v>100000</v>
      </c>
      <c r="C2353" s="95" t="s">
        <v>18</v>
      </c>
      <c r="H2353" s="64"/>
      <c r="I2353" s="91"/>
      <c r="J2353" s="92"/>
      <c r="K2353" s="92"/>
      <c r="L2353" s="97"/>
      <c r="M2353" s="91"/>
      <c r="N2353" s="92"/>
      <c r="O2353" s="92"/>
      <c r="S2353" s="91" t="n">
        <v>0.25</v>
      </c>
      <c r="T2353" s="79" t="n">
        <f aca="false">B2353*$AI$23/$AI$2332</f>
        <v>1297141.24293785</v>
      </c>
      <c r="U2353" s="79" t="s">
        <v>18</v>
      </c>
      <c r="W2353" s="1"/>
      <c r="Z2353" s="80"/>
      <c r="AA2353" s="91"/>
      <c r="AD2353" s="98"/>
      <c r="AE2353" s="91"/>
      <c r="AH2353" s="1" t="str">
        <f aca="false">IF(AC2351="But Not Over",Y2348,"")</f>
        <v/>
      </c>
      <c r="AI2353" s="81" t="str">
        <f aca="false">IF(AC2351="But Not Over",VLOOKUP(AH2353,'CPI Data'!$A$19:$N$117,14),"")</f>
        <v/>
      </c>
    </row>
    <row r="2354" customFormat="false" ht="24" hidden="false" customHeight="true" outlineLevel="0" collapsed="false">
      <c r="A2354" s="109" t="s">
        <v>73</v>
      </c>
      <c r="B2354" s="109"/>
      <c r="C2354" s="109"/>
      <c r="D2354" s="109"/>
      <c r="E2354" s="109"/>
      <c r="F2354" s="109"/>
      <c r="G2354" s="109"/>
      <c r="H2354" s="109"/>
      <c r="I2354" s="109"/>
      <c r="J2354" s="109"/>
      <c r="K2354" s="109"/>
      <c r="L2354" s="109"/>
      <c r="M2354" s="109"/>
      <c r="N2354" s="109"/>
      <c r="O2354" s="109"/>
      <c r="S2354" s="109" t="s">
        <v>73</v>
      </c>
      <c r="T2354" s="109"/>
      <c r="U2354" s="109"/>
      <c r="V2354" s="109"/>
      <c r="W2354" s="109"/>
      <c r="X2354" s="109"/>
      <c r="Y2354" s="109"/>
      <c r="Z2354" s="109"/>
      <c r="AA2354" s="109"/>
      <c r="AB2354" s="109"/>
      <c r="AC2354" s="109"/>
      <c r="AD2354" s="109"/>
      <c r="AE2354" s="109"/>
      <c r="AF2354" s="109"/>
      <c r="AG2354" s="109"/>
      <c r="AH2354" s="1" t="str">
        <f aca="false">IF(AC2352="But Not Over",Y2349,"")</f>
        <v/>
      </c>
      <c r="AI2354" s="81" t="str">
        <f aca="false">IF(AC2352="But Not Over",VLOOKUP(AH2354,'CPI Data'!$A$19:$N$117,14),"")</f>
        <v/>
      </c>
    </row>
    <row r="2355" customFormat="false" ht="12" hidden="false" customHeight="false" outlineLevel="0" collapsed="false">
      <c r="A2355" s="132"/>
      <c r="E2355" s="64"/>
      <c r="H2355" s="64"/>
      <c r="I2355" s="64"/>
      <c r="L2355" s="97"/>
      <c r="M2355" s="64"/>
      <c r="S2355" s="132"/>
      <c r="W2355" s="64"/>
      <c r="Z2355" s="80"/>
      <c r="AA2355" s="64"/>
      <c r="AD2355" s="98"/>
      <c r="AE2355" s="64"/>
      <c r="AH2355" s="1" t="str">
        <f aca="false">IF(AC2353="But Not Over",Y2350,"")</f>
        <v/>
      </c>
      <c r="AI2355" s="81" t="str">
        <f aca="false">IF(AC2353="But Not Over",VLOOKUP(AH2355,'CPI Data'!$A$19:$N$117,14),"")</f>
        <v/>
      </c>
    </row>
    <row r="2356" customFormat="false" ht="12.75" hidden="false" customHeight="false" outlineLevel="0" collapsed="false">
      <c r="A2356" s="64"/>
      <c r="B2356" s="74"/>
      <c r="C2356" s="43" t="s">
        <v>7</v>
      </c>
      <c r="E2356" s="64"/>
      <c r="F2356" s="64"/>
      <c r="G2356" s="75" t="n">
        <v>1925</v>
      </c>
      <c r="H2356" s="75"/>
      <c r="I2356" s="75"/>
      <c r="J2356" s="74"/>
      <c r="L2356" s="97"/>
      <c r="M2356" s="64"/>
      <c r="N2356" s="74"/>
      <c r="S2356" s="64"/>
      <c r="T2356" s="77"/>
      <c r="U2356" s="69" t="s">
        <v>21</v>
      </c>
      <c r="W2356" s="64"/>
      <c r="X2356" s="82"/>
      <c r="Y2356" s="75" t="n">
        <v>1925</v>
      </c>
      <c r="Z2356" s="75"/>
      <c r="AA2356" s="75"/>
      <c r="AB2356" s="46" t="str">
        <f aca="false">CONCATENATE("CPI: ",AI2361)</f>
        <v>CPI: 17.5</v>
      </c>
      <c r="AD2356" s="98"/>
      <c r="AE2356" s="64"/>
      <c r="AF2356" s="77"/>
      <c r="AH2356" s="1" t="str">
        <f aca="false">IF(AC2354="But Not Over",Y2351,"")</f>
        <v/>
      </c>
      <c r="AI2356" s="81" t="str">
        <f aca="false">IF(AC2354="But Not Over",VLOOKUP(AH2356,'CPI Data'!$A$19:$N$117,14),"")</f>
        <v/>
      </c>
    </row>
    <row r="2357" customFormat="false" ht="12" hidden="false" customHeight="false" outlineLevel="0" collapsed="false">
      <c r="A2357" s="49"/>
      <c r="B2357" s="49" t="s">
        <v>8</v>
      </c>
      <c r="C2357" s="50"/>
      <c r="D2357" s="50"/>
      <c r="E2357" s="49"/>
      <c r="F2357" s="49" t="s">
        <v>9</v>
      </c>
      <c r="G2357" s="50"/>
      <c r="H2357" s="49"/>
      <c r="I2357" s="49"/>
      <c r="J2357" s="49" t="s">
        <v>10</v>
      </c>
      <c r="K2357" s="48"/>
      <c r="L2357" s="48"/>
      <c r="M2357" s="48"/>
      <c r="N2357" s="49" t="s">
        <v>11</v>
      </c>
      <c r="O2357" s="50"/>
      <c r="S2357" s="49"/>
      <c r="T2357" s="51" t="s">
        <v>8</v>
      </c>
      <c r="U2357" s="99"/>
      <c r="V2357" s="53"/>
      <c r="W2357" s="49"/>
      <c r="X2357" s="51" t="s">
        <v>9</v>
      </c>
      <c r="Y2357" s="99"/>
      <c r="Z2357" s="54"/>
      <c r="AA2357" s="49"/>
      <c r="AB2357" s="51" t="s">
        <v>10</v>
      </c>
      <c r="AC2357" s="52"/>
      <c r="AD2357" s="55"/>
      <c r="AE2357" s="48"/>
      <c r="AF2357" s="51" t="s">
        <v>11</v>
      </c>
      <c r="AG2357" s="99"/>
      <c r="AH2357" s="1" t="str">
        <f aca="false">IF(AC2355="But Not Over",Y2352,"")</f>
        <v/>
      </c>
      <c r="AI2357" s="81" t="str">
        <f aca="false">IF(AC2355="But Not Over",VLOOKUP(AH2357,'CPI Data'!$A$19:$N$117,14),"")</f>
        <v/>
      </c>
    </row>
    <row r="2358" customFormat="false" ht="12" hidden="false" customHeight="false" outlineLevel="0" collapsed="false">
      <c r="A2358" s="56" t="s">
        <v>12</v>
      </c>
      <c r="B2358" s="57" t="s">
        <v>13</v>
      </c>
      <c r="C2358" s="57"/>
      <c r="D2358" s="100"/>
      <c r="E2358" s="56" t="s">
        <v>12</v>
      </c>
      <c r="F2358" s="57" t="s">
        <v>13</v>
      </c>
      <c r="G2358" s="57"/>
      <c r="H2358" s="100"/>
      <c r="I2358" s="56" t="s">
        <v>12</v>
      </c>
      <c r="J2358" s="57" t="s">
        <v>13</v>
      </c>
      <c r="K2358" s="57"/>
      <c r="L2358" s="106"/>
      <c r="M2358" s="56" t="s">
        <v>12</v>
      </c>
      <c r="N2358" s="57" t="s">
        <v>13</v>
      </c>
      <c r="O2358" s="57"/>
      <c r="S2358" s="56" t="s">
        <v>12</v>
      </c>
      <c r="T2358" s="58" t="s">
        <v>13</v>
      </c>
      <c r="U2358" s="58"/>
      <c r="V2358" s="101"/>
      <c r="W2358" s="56" t="s">
        <v>12</v>
      </c>
      <c r="X2358" s="58" t="s">
        <v>13</v>
      </c>
      <c r="Y2358" s="58"/>
      <c r="Z2358" s="101"/>
      <c r="AA2358" s="56" t="s">
        <v>12</v>
      </c>
      <c r="AB2358" s="58" t="s">
        <v>13</v>
      </c>
      <c r="AC2358" s="58"/>
      <c r="AD2358" s="107"/>
      <c r="AE2358" s="56" t="s">
        <v>12</v>
      </c>
      <c r="AF2358" s="58" t="s">
        <v>13</v>
      </c>
      <c r="AG2358" s="58"/>
      <c r="AH2358" s="1" t="str">
        <f aca="false">IF(AC2356="But Not Over",Y2353,"")</f>
        <v/>
      </c>
      <c r="AI2358" s="81" t="str">
        <f aca="false">IF(AC2356="But Not Over",VLOOKUP(AH2358,'CPI Data'!$A$19:$N$117,14),"")</f>
        <v/>
      </c>
    </row>
    <row r="2359" customFormat="false" ht="12" hidden="false" customHeight="false" outlineLevel="0" collapsed="false">
      <c r="A2359" s="59" t="s">
        <v>14</v>
      </c>
      <c r="B2359" s="60" t="s">
        <v>15</v>
      </c>
      <c r="C2359" s="60" t="s">
        <v>16</v>
      </c>
      <c r="D2359" s="100"/>
      <c r="E2359" s="59" t="s">
        <v>14</v>
      </c>
      <c r="F2359" s="60" t="s">
        <v>15</v>
      </c>
      <c r="G2359" s="60" t="s">
        <v>16</v>
      </c>
      <c r="H2359" s="100"/>
      <c r="I2359" s="59" t="s">
        <v>14</v>
      </c>
      <c r="J2359" s="60" t="s">
        <v>15</v>
      </c>
      <c r="K2359" s="60" t="s">
        <v>16</v>
      </c>
      <c r="L2359" s="106"/>
      <c r="M2359" s="59" t="s">
        <v>14</v>
      </c>
      <c r="N2359" s="60" t="s">
        <v>15</v>
      </c>
      <c r="O2359" s="60" t="s">
        <v>16</v>
      </c>
      <c r="S2359" s="59" t="s">
        <v>14</v>
      </c>
      <c r="T2359" s="61" t="s">
        <v>15</v>
      </c>
      <c r="U2359" s="61" t="s">
        <v>16</v>
      </c>
      <c r="V2359" s="101"/>
      <c r="W2359" s="59" t="s">
        <v>14</v>
      </c>
      <c r="X2359" s="61" t="s">
        <v>15</v>
      </c>
      <c r="Y2359" s="61" t="s">
        <v>16</v>
      </c>
      <c r="Z2359" s="101"/>
      <c r="AA2359" s="59" t="s">
        <v>14</v>
      </c>
      <c r="AB2359" s="61" t="s">
        <v>15</v>
      </c>
      <c r="AC2359" s="61" t="s">
        <v>16</v>
      </c>
      <c r="AD2359" s="107"/>
      <c r="AE2359" s="59" t="s">
        <v>14</v>
      </c>
      <c r="AF2359" s="61" t="s">
        <v>15</v>
      </c>
      <c r="AG2359" s="61" t="s">
        <v>16</v>
      </c>
      <c r="AH2359" s="1" t="str">
        <f aca="false">IF(AC2357="But Not Over",Y2354,"")</f>
        <v/>
      </c>
      <c r="AI2359" s="81" t="str">
        <f aca="false">IF(AC2357="But Not Over",VLOOKUP(AH2359,'CPI Data'!$A$19:$N$117,14),"")</f>
        <v/>
      </c>
    </row>
    <row r="2360" customFormat="false" ht="12" hidden="false" customHeight="false" outlineLevel="0" collapsed="false">
      <c r="A2360" s="91" t="n">
        <v>0.015</v>
      </c>
      <c r="B2360" s="95" t="n">
        <v>0</v>
      </c>
      <c r="C2360" s="95" t="n">
        <v>4000</v>
      </c>
      <c r="D2360" s="95"/>
      <c r="H2360" s="102"/>
      <c r="I2360" s="91"/>
      <c r="J2360" s="95"/>
      <c r="K2360" s="95"/>
      <c r="L2360" s="104"/>
      <c r="M2360" s="91"/>
      <c r="N2360" s="95"/>
      <c r="O2360" s="95"/>
      <c r="S2360" s="91" t="n">
        <v>0.015</v>
      </c>
      <c r="T2360" s="95" t="n">
        <f aca="false">B2360*$AI$23/$AI$2361</f>
        <v>0</v>
      </c>
      <c r="U2360" s="95" t="n">
        <f aca="false">C2360*$AI$23/$AI$2361</f>
        <v>52478.6285714286</v>
      </c>
      <c r="V2360" s="84"/>
      <c r="W2360" s="1"/>
      <c r="Z2360" s="80"/>
      <c r="AA2360" s="91"/>
      <c r="AB2360" s="79"/>
      <c r="AC2360" s="79"/>
      <c r="AD2360" s="105"/>
      <c r="AE2360" s="91"/>
      <c r="AF2360" s="79"/>
      <c r="AG2360" s="79"/>
      <c r="AH2360" s="1" t="str">
        <f aca="false">IF(AC2358="But Not Over",Y2355,"")</f>
        <v/>
      </c>
      <c r="AI2360" s="81" t="str">
        <f aca="false">IF(AC2358="But Not Over",VLOOKUP(AH2360,'CPI Data'!$A$19:$N$117,14),"")</f>
        <v/>
      </c>
    </row>
    <row r="2361" customFormat="false" ht="12" hidden="false" customHeight="false" outlineLevel="0" collapsed="false">
      <c r="A2361" s="91" t="n">
        <v>0.03</v>
      </c>
      <c r="B2361" s="95" t="n">
        <v>4000</v>
      </c>
      <c r="C2361" s="95" t="n">
        <v>8000</v>
      </c>
      <c r="D2361" s="95"/>
      <c r="E2361" s="64"/>
      <c r="F2361" s="74" t="s">
        <v>55</v>
      </c>
      <c r="H2361" s="102"/>
      <c r="I2361" s="64"/>
      <c r="J2361" s="74" t="s">
        <v>55</v>
      </c>
      <c r="L2361" s="104"/>
      <c r="M2361" s="64"/>
      <c r="N2361" s="74" t="s">
        <v>55</v>
      </c>
      <c r="S2361" s="91" t="n">
        <v>0.03</v>
      </c>
      <c r="T2361" s="95" t="n">
        <f aca="false">B2361*$AI$23/$AI$2361</f>
        <v>52478.6285714286</v>
      </c>
      <c r="U2361" s="95" t="n">
        <f aca="false">C2361*$AI$23/$AI$2361</f>
        <v>104957.257142857</v>
      </c>
      <c r="V2361" s="84"/>
      <c r="W2361" s="64"/>
      <c r="X2361" s="77" t="s">
        <v>55</v>
      </c>
      <c r="Z2361" s="80"/>
      <c r="AA2361" s="64"/>
      <c r="AB2361" s="77" t="s">
        <v>55</v>
      </c>
      <c r="AD2361" s="105"/>
      <c r="AE2361" s="64"/>
      <c r="AF2361" s="77" t="s">
        <v>55</v>
      </c>
      <c r="AH2361" s="1" t="n">
        <f aca="false">IF(AC2359="But Not Over",Y2356,"")</f>
        <v>1925</v>
      </c>
      <c r="AI2361" s="81" t="n">
        <f aca="false">IF(AC2359="But Not Over",VLOOKUP(AH2361,'CPI Data'!$A$19:$N$117,14),"")</f>
        <v>17.5</v>
      </c>
    </row>
    <row r="2362" customFormat="false" ht="12" hidden="false" customHeight="false" outlineLevel="0" collapsed="false">
      <c r="A2362" s="91" t="n">
        <v>0.05</v>
      </c>
      <c r="B2362" s="95" t="n">
        <v>8000</v>
      </c>
      <c r="C2362" s="95" t="n">
        <v>10000</v>
      </c>
      <c r="D2362" s="95"/>
      <c r="E2362" s="64"/>
      <c r="F2362" s="74" t="s">
        <v>56</v>
      </c>
      <c r="H2362" s="102"/>
      <c r="I2362" s="64"/>
      <c r="J2362" s="74" t="s">
        <v>56</v>
      </c>
      <c r="L2362" s="104"/>
      <c r="M2362" s="64"/>
      <c r="N2362" s="74" t="s">
        <v>56</v>
      </c>
      <c r="S2362" s="91" t="n">
        <v>0.05</v>
      </c>
      <c r="T2362" s="95" t="n">
        <f aca="false">B2362*$AI$23/$AI$2361</f>
        <v>104957.257142857</v>
      </c>
      <c r="U2362" s="95" t="n">
        <f aca="false">C2362*$AI$23/$AI$2361</f>
        <v>131196.571428571</v>
      </c>
      <c r="V2362" s="84"/>
      <c r="W2362" s="64"/>
      <c r="X2362" s="77" t="s">
        <v>56</v>
      </c>
      <c r="Z2362" s="80"/>
      <c r="AA2362" s="64"/>
      <c r="AB2362" s="77" t="s">
        <v>56</v>
      </c>
      <c r="AD2362" s="105"/>
      <c r="AE2362" s="64"/>
      <c r="AF2362" s="77" t="s">
        <v>56</v>
      </c>
      <c r="AH2362" s="1" t="str">
        <f aca="false">IF(AC2360="But Not Over",Y2357,"")</f>
        <v/>
      </c>
      <c r="AI2362" s="81" t="str">
        <f aca="false">IF(AC2360="But Not Over",VLOOKUP(AH2362,'CPI Data'!$A$19:$N$117,14),"")</f>
        <v/>
      </c>
    </row>
    <row r="2363" customFormat="false" ht="12" hidden="false" customHeight="false" outlineLevel="0" collapsed="false">
      <c r="A2363" s="91" t="n">
        <v>0.06</v>
      </c>
      <c r="B2363" s="95" t="n">
        <v>10000</v>
      </c>
      <c r="C2363" s="95" t="n">
        <v>14000</v>
      </c>
      <c r="D2363" s="95"/>
      <c r="H2363" s="102"/>
      <c r="I2363" s="91"/>
      <c r="J2363" s="95"/>
      <c r="K2363" s="95"/>
      <c r="L2363" s="104"/>
      <c r="M2363" s="91"/>
      <c r="N2363" s="95"/>
      <c r="O2363" s="95"/>
      <c r="S2363" s="91" t="n">
        <v>0.06</v>
      </c>
      <c r="T2363" s="95" t="n">
        <f aca="false">B2363*$AI$23/$AI$2361</f>
        <v>131196.571428571</v>
      </c>
      <c r="U2363" s="95" t="n">
        <f aca="false">C2363*$AI$23/$AI$2361</f>
        <v>183675.2</v>
      </c>
      <c r="V2363" s="84"/>
      <c r="W2363" s="1"/>
      <c r="Z2363" s="80"/>
      <c r="AA2363" s="91"/>
      <c r="AB2363" s="79"/>
      <c r="AC2363" s="79"/>
      <c r="AD2363" s="105"/>
      <c r="AE2363" s="91"/>
      <c r="AF2363" s="79"/>
      <c r="AG2363" s="79"/>
      <c r="AH2363" s="1" t="str">
        <f aca="false">IF(AC2361="But Not Over",Y2358,"")</f>
        <v/>
      </c>
      <c r="AI2363" s="81" t="str">
        <f aca="false">IF(AC2361="But Not Over",VLOOKUP(AH2363,'CPI Data'!$A$19:$N$117,14),"")</f>
        <v/>
      </c>
    </row>
    <row r="2364" customFormat="false" ht="12" hidden="false" customHeight="false" outlineLevel="0" collapsed="false">
      <c r="A2364" s="91" t="n">
        <v>0.07</v>
      </c>
      <c r="B2364" s="95" t="n">
        <v>14000</v>
      </c>
      <c r="C2364" s="95" t="n">
        <v>16000</v>
      </c>
      <c r="D2364" s="95"/>
      <c r="H2364" s="102"/>
      <c r="I2364" s="91"/>
      <c r="J2364" s="95"/>
      <c r="K2364" s="95"/>
      <c r="L2364" s="104"/>
      <c r="M2364" s="91"/>
      <c r="N2364" s="95"/>
      <c r="O2364" s="95"/>
      <c r="S2364" s="91" t="n">
        <v>0.07</v>
      </c>
      <c r="T2364" s="95" t="n">
        <f aca="false">B2364*$AI$23/$AI$2361</f>
        <v>183675.2</v>
      </c>
      <c r="U2364" s="95" t="n">
        <f aca="false">C2364*$AI$23/$AI$2361</f>
        <v>209914.514285714</v>
      </c>
      <c r="V2364" s="84"/>
      <c r="W2364" s="1"/>
      <c r="Z2364" s="80"/>
      <c r="AA2364" s="91"/>
      <c r="AB2364" s="79"/>
      <c r="AC2364" s="79"/>
      <c r="AD2364" s="105"/>
      <c r="AE2364" s="91"/>
      <c r="AF2364" s="79"/>
      <c r="AG2364" s="79"/>
      <c r="AH2364" s="1" t="str">
        <f aca="false">IF(AC2362="But Not Over",Y2359,"")</f>
        <v/>
      </c>
      <c r="AI2364" s="81" t="str">
        <f aca="false">IF(AC2362="But Not Over",VLOOKUP(AH2364,'CPI Data'!$A$19:$N$117,14),"")</f>
        <v/>
      </c>
    </row>
    <row r="2365" customFormat="false" ht="12" hidden="false" customHeight="false" outlineLevel="0" collapsed="false">
      <c r="A2365" s="91" t="n">
        <v>0.08</v>
      </c>
      <c r="B2365" s="95" t="n">
        <v>16000</v>
      </c>
      <c r="C2365" s="95" t="n">
        <v>18000</v>
      </c>
      <c r="D2365" s="95"/>
      <c r="H2365" s="102"/>
      <c r="I2365" s="91"/>
      <c r="J2365" s="95"/>
      <c r="K2365" s="95"/>
      <c r="L2365" s="104"/>
      <c r="M2365" s="91"/>
      <c r="N2365" s="95"/>
      <c r="O2365" s="95"/>
      <c r="S2365" s="91" t="n">
        <v>0.08</v>
      </c>
      <c r="T2365" s="95" t="n">
        <f aca="false">B2365*$AI$23/$AI$2361</f>
        <v>209914.514285714</v>
      </c>
      <c r="U2365" s="95" t="n">
        <f aca="false">C2365*$AI$23/$AI$2361</f>
        <v>236153.828571429</v>
      </c>
      <c r="V2365" s="84"/>
      <c r="W2365" s="1"/>
      <c r="Z2365" s="80"/>
      <c r="AA2365" s="91"/>
      <c r="AB2365" s="79"/>
      <c r="AC2365" s="79"/>
      <c r="AD2365" s="105"/>
      <c r="AE2365" s="91"/>
      <c r="AF2365" s="79"/>
      <c r="AG2365" s="79"/>
      <c r="AH2365" s="1" t="str">
        <f aca="false">IF(AC2363="But Not Over",Y2360,"")</f>
        <v/>
      </c>
      <c r="AI2365" s="81" t="str">
        <f aca="false">IF(AC2363="But Not Over",VLOOKUP(AH2365,'CPI Data'!$A$19:$N$117,14),"")</f>
        <v/>
      </c>
    </row>
    <row r="2366" customFormat="false" ht="12" hidden="false" customHeight="false" outlineLevel="0" collapsed="false">
      <c r="A2366" s="91" t="n">
        <v>0.09</v>
      </c>
      <c r="B2366" s="95" t="n">
        <v>18000</v>
      </c>
      <c r="C2366" s="95" t="n">
        <v>20000</v>
      </c>
      <c r="D2366" s="95"/>
      <c r="H2366" s="102"/>
      <c r="I2366" s="91"/>
      <c r="J2366" s="95"/>
      <c r="K2366" s="95"/>
      <c r="L2366" s="104"/>
      <c r="M2366" s="91"/>
      <c r="N2366" s="95"/>
      <c r="O2366" s="95"/>
      <c r="S2366" s="91" t="n">
        <v>0.09</v>
      </c>
      <c r="T2366" s="95" t="n">
        <f aca="false">B2366*$AI$23/$AI$2361</f>
        <v>236153.828571429</v>
      </c>
      <c r="U2366" s="95" t="n">
        <f aca="false">C2366*$AI$23/$AI$2361</f>
        <v>262393.142857143</v>
      </c>
      <c r="V2366" s="84"/>
      <c r="W2366" s="1"/>
      <c r="Z2366" s="80"/>
      <c r="AA2366" s="91"/>
      <c r="AB2366" s="79"/>
      <c r="AC2366" s="79"/>
      <c r="AD2366" s="105"/>
      <c r="AE2366" s="91"/>
      <c r="AF2366" s="79"/>
      <c r="AG2366" s="79"/>
      <c r="AH2366" s="1" t="str">
        <f aca="false">IF(AC2364="But Not Over",Y2361,"")</f>
        <v/>
      </c>
      <c r="AI2366" s="81" t="str">
        <f aca="false">IF(AC2364="But Not Over",VLOOKUP(AH2366,'CPI Data'!$A$19:$N$117,14),"")</f>
        <v/>
      </c>
    </row>
    <row r="2367" customFormat="false" ht="12" hidden="false" customHeight="false" outlineLevel="0" collapsed="false">
      <c r="A2367" s="91" t="n">
        <v>0.1</v>
      </c>
      <c r="B2367" s="95" t="n">
        <v>20000</v>
      </c>
      <c r="C2367" s="95" t="n">
        <v>22000</v>
      </c>
      <c r="D2367" s="95"/>
      <c r="H2367" s="102"/>
      <c r="I2367" s="91"/>
      <c r="J2367" s="95"/>
      <c r="K2367" s="95"/>
      <c r="L2367" s="104"/>
      <c r="M2367" s="91"/>
      <c r="N2367" s="95"/>
      <c r="O2367" s="95"/>
      <c r="S2367" s="91" t="n">
        <v>0.1</v>
      </c>
      <c r="T2367" s="95" t="n">
        <f aca="false">B2367*$AI$23/$AI$2361</f>
        <v>262393.142857143</v>
      </c>
      <c r="U2367" s="95" t="n">
        <f aca="false">C2367*$AI$23/$AI$2361</f>
        <v>288632.457142857</v>
      </c>
      <c r="V2367" s="84"/>
      <c r="W2367" s="1"/>
      <c r="Z2367" s="80"/>
      <c r="AA2367" s="91"/>
      <c r="AB2367" s="79"/>
      <c r="AC2367" s="79"/>
      <c r="AD2367" s="105"/>
      <c r="AE2367" s="91"/>
      <c r="AF2367" s="79"/>
      <c r="AG2367" s="79"/>
      <c r="AH2367" s="1" t="str">
        <f aca="false">IF(AC2365="But Not Over",Y2362,"")</f>
        <v/>
      </c>
      <c r="AI2367" s="81" t="str">
        <f aca="false">IF(AC2365="But Not Over",VLOOKUP(AH2367,'CPI Data'!$A$19:$N$117,14),"")</f>
        <v/>
      </c>
    </row>
    <row r="2368" customFormat="false" ht="12" hidden="false" customHeight="false" outlineLevel="0" collapsed="false">
      <c r="A2368" s="91" t="n">
        <v>0.11</v>
      </c>
      <c r="B2368" s="95" t="n">
        <v>22000</v>
      </c>
      <c r="C2368" s="95" t="n">
        <v>24000</v>
      </c>
      <c r="D2368" s="95"/>
      <c r="H2368" s="102"/>
      <c r="I2368" s="91"/>
      <c r="J2368" s="95"/>
      <c r="K2368" s="95"/>
      <c r="L2368" s="104"/>
      <c r="M2368" s="91"/>
      <c r="N2368" s="95"/>
      <c r="O2368" s="95"/>
      <c r="S2368" s="91" t="n">
        <v>0.11</v>
      </c>
      <c r="T2368" s="95" t="n">
        <f aca="false">B2368*$AI$23/$AI$2361</f>
        <v>288632.457142857</v>
      </c>
      <c r="U2368" s="95" t="n">
        <f aca="false">C2368*$AI$23/$AI$2361</f>
        <v>314871.771428571</v>
      </c>
      <c r="V2368" s="84"/>
      <c r="W2368" s="1"/>
      <c r="Z2368" s="80"/>
      <c r="AA2368" s="91"/>
      <c r="AB2368" s="79"/>
      <c r="AC2368" s="79"/>
      <c r="AD2368" s="105"/>
      <c r="AE2368" s="91"/>
      <c r="AF2368" s="79"/>
      <c r="AG2368" s="79"/>
      <c r="AH2368" s="1" t="str">
        <f aca="false">IF(AC2366="But Not Over",Y2363,"")</f>
        <v/>
      </c>
      <c r="AI2368" s="81" t="str">
        <f aca="false">IF(AC2366="But Not Over",VLOOKUP(AH2368,'CPI Data'!$A$19:$N$117,14),"")</f>
        <v/>
      </c>
    </row>
    <row r="2369" customFormat="false" ht="12" hidden="false" customHeight="false" outlineLevel="0" collapsed="false">
      <c r="A2369" s="91" t="n">
        <v>0.12</v>
      </c>
      <c r="B2369" s="95" t="n">
        <v>24000</v>
      </c>
      <c r="C2369" s="95" t="n">
        <v>28000</v>
      </c>
      <c r="D2369" s="95"/>
      <c r="H2369" s="102"/>
      <c r="I2369" s="91"/>
      <c r="J2369" s="95"/>
      <c r="K2369" s="95"/>
      <c r="L2369" s="104"/>
      <c r="M2369" s="91"/>
      <c r="N2369" s="95"/>
      <c r="O2369" s="95"/>
      <c r="S2369" s="91" t="n">
        <v>0.12</v>
      </c>
      <c r="T2369" s="95" t="n">
        <f aca="false">B2369*$AI$23/$AI$2361</f>
        <v>314871.771428571</v>
      </c>
      <c r="U2369" s="95" t="n">
        <f aca="false">C2369*$AI$23/$AI$2361</f>
        <v>367350.4</v>
      </c>
      <c r="V2369" s="84"/>
      <c r="W2369" s="1"/>
      <c r="Z2369" s="80"/>
      <c r="AA2369" s="91"/>
      <c r="AB2369" s="79"/>
      <c r="AC2369" s="79"/>
      <c r="AD2369" s="105"/>
      <c r="AE2369" s="91"/>
      <c r="AF2369" s="79"/>
      <c r="AG2369" s="79"/>
      <c r="AH2369" s="1" t="str">
        <f aca="false">IF(AC2367="But Not Over",Y2364,"")</f>
        <v/>
      </c>
      <c r="AI2369" s="81" t="str">
        <f aca="false">IF(AC2367="But Not Over",VLOOKUP(AH2369,'CPI Data'!$A$19:$N$117,14),"")</f>
        <v/>
      </c>
    </row>
    <row r="2370" customFormat="false" ht="12" hidden="false" customHeight="false" outlineLevel="0" collapsed="false">
      <c r="A2370" s="91" t="n">
        <v>0.13</v>
      </c>
      <c r="B2370" s="95" t="n">
        <v>28000</v>
      </c>
      <c r="C2370" s="95" t="n">
        <v>32000</v>
      </c>
      <c r="D2370" s="95"/>
      <c r="H2370" s="102"/>
      <c r="I2370" s="91"/>
      <c r="J2370" s="95"/>
      <c r="K2370" s="95"/>
      <c r="L2370" s="104"/>
      <c r="M2370" s="91"/>
      <c r="N2370" s="95"/>
      <c r="O2370" s="95"/>
      <c r="S2370" s="91" t="n">
        <v>0.13</v>
      </c>
      <c r="T2370" s="95" t="n">
        <f aca="false">B2370*$AI$23/$AI$2361</f>
        <v>367350.4</v>
      </c>
      <c r="U2370" s="95" t="n">
        <f aca="false">C2370*$AI$23/$AI$2361</f>
        <v>419829.028571429</v>
      </c>
      <c r="V2370" s="84"/>
      <c r="W2370" s="1"/>
      <c r="Z2370" s="80"/>
      <c r="AA2370" s="91"/>
      <c r="AB2370" s="79"/>
      <c r="AC2370" s="79"/>
      <c r="AD2370" s="105"/>
      <c r="AE2370" s="91"/>
      <c r="AF2370" s="79"/>
      <c r="AG2370" s="79"/>
      <c r="AH2370" s="1" t="str">
        <f aca="false">IF(AC2368="But Not Over",Y2365,"")</f>
        <v/>
      </c>
      <c r="AI2370" s="81" t="str">
        <f aca="false">IF(AC2368="But Not Over",VLOOKUP(AH2370,'CPI Data'!$A$19:$N$117,14),"")</f>
        <v/>
      </c>
    </row>
    <row r="2371" customFormat="false" ht="12" hidden="false" customHeight="false" outlineLevel="0" collapsed="false">
      <c r="A2371" s="91" t="n">
        <v>0.14</v>
      </c>
      <c r="B2371" s="95" t="n">
        <v>32000</v>
      </c>
      <c r="C2371" s="95" t="n">
        <v>36000</v>
      </c>
      <c r="D2371" s="95"/>
      <c r="H2371" s="102"/>
      <c r="I2371" s="91"/>
      <c r="J2371" s="95"/>
      <c r="K2371" s="95"/>
      <c r="L2371" s="104"/>
      <c r="M2371" s="91"/>
      <c r="N2371" s="95"/>
      <c r="O2371" s="95"/>
      <c r="S2371" s="91" t="n">
        <v>0.14</v>
      </c>
      <c r="T2371" s="95" t="n">
        <f aca="false">B2371*$AI$23/$AI$2361</f>
        <v>419829.028571429</v>
      </c>
      <c r="U2371" s="95" t="n">
        <f aca="false">C2371*$AI$23/$AI$2361</f>
        <v>472307.657142857</v>
      </c>
      <c r="V2371" s="84"/>
      <c r="W2371" s="1"/>
      <c r="Z2371" s="80"/>
      <c r="AA2371" s="91"/>
      <c r="AB2371" s="79"/>
      <c r="AC2371" s="79"/>
      <c r="AD2371" s="105"/>
      <c r="AE2371" s="91"/>
      <c r="AF2371" s="79"/>
      <c r="AG2371" s="79"/>
      <c r="AH2371" s="1" t="str">
        <f aca="false">IF(AC2369="But Not Over",Y2366,"")</f>
        <v/>
      </c>
      <c r="AI2371" s="81" t="str">
        <f aca="false">IF(AC2369="But Not Over",VLOOKUP(AH2371,'CPI Data'!$A$19:$N$117,14),"")</f>
        <v/>
      </c>
    </row>
    <row r="2372" customFormat="false" ht="12" hidden="false" customHeight="false" outlineLevel="0" collapsed="false">
      <c r="A2372" s="91" t="n">
        <v>0.15</v>
      </c>
      <c r="B2372" s="95" t="n">
        <v>36000</v>
      </c>
      <c r="C2372" s="95" t="n">
        <v>40000</v>
      </c>
      <c r="D2372" s="92"/>
      <c r="H2372" s="102"/>
      <c r="I2372" s="91"/>
      <c r="J2372" s="95"/>
      <c r="K2372" s="92"/>
      <c r="L2372" s="103"/>
      <c r="M2372" s="91"/>
      <c r="N2372" s="95"/>
      <c r="O2372" s="92"/>
      <c r="S2372" s="91" t="n">
        <v>0.15</v>
      </c>
      <c r="T2372" s="95" t="n">
        <f aca="false">B2372*$AI$23/$AI$2361</f>
        <v>472307.657142857</v>
      </c>
      <c r="U2372" s="95" t="n">
        <f aca="false">C2372*$AI$23/$AI$2361</f>
        <v>524786.285714286</v>
      </c>
      <c r="W2372" s="1"/>
      <c r="Z2372" s="80"/>
      <c r="AA2372" s="91"/>
      <c r="AB2372" s="79"/>
      <c r="AD2372" s="98"/>
      <c r="AE2372" s="91"/>
      <c r="AF2372" s="79"/>
      <c r="AH2372" s="1" t="str">
        <f aca="false">IF(AC2370="But Not Over",Y2367,"")</f>
        <v/>
      </c>
      <c r="AI2372" s="81" t="str">
        <f aca="false">IF(AC2370="But Not Over",VLOOKUP(AH2372,'CPI Data'!$A$19:$N$117,14),"")</f>
        <v/>
      </c>
    </row>
    <row r="2373" customFormat="false" ht="12" hidden="false" customHeight="false" outlineLevel="0" collapsed="false">
      <c r="A2373" s="91" t="n">
        <v>0.16</v>
      </c>
      <c r="B2373" s="95" t="n">
        <v>40000</v>
      </c>
      <c r="C2373" s="95" t="n">
        <v>44000</v>
      </c>
      <c r="D2373" s="92"/>
      <c r="H2373" s="102"/>
      <c r="I2373" s="91"/>
      <c r="J2373" s="92"/>
      <c r="K2373" s="92"/>
      <c r="L2373" s="103"/>
      <c r="M2373" s="91"/>
      <c r="N2373" s="92"/>
      <c r="O2373" s="92"/>
      <c r="S2373" s="91" t="n">
        <v>0.16</v>
      </c>
      <c r="T2373" s="95" t="n">
        <f aca="false">B2373*$AI$23/$AI$2361</f>
        <v>524786.285714286</v>
      </c>
      <c r="U2373" s="95" t="n">
        <f aca="false">C2373*$AI$23/$AI$2361</f>
        <v>577264.914285714</v>
      </c>
      <c r="W2373" s="1"/>
      <c r="Z2373" s="80"/>
      <c r="AA2373" s="91"/>
      <c r="AD2373" s="98"/>
      <c r="AE2373" s="91"/>
      <c r="AH2373" s="1" t="str">
        <f aca="false">IF(AC2371="But Not Over",Y2368,"")</f>
        <v/>
      </c>
      <c r="AI2373" s="81" t="str">
        <f aca="false">IF(AC2371="But Not Over",VLOOKUP(AH2373,'CPI Data'!$A$19:$N$117,14),"")</f>
        <v/>
      </c>
    </row>
    <row r="2374" customFormat="false" ht="12" hidden="false" customHeight="false" outlineLevel="0" collapsed="false">
      <c r="A2374" s="91" t="n">
        <v>0.17</v>
      </c>
      <c r="B2374" s="95" t="n">
        <v>44000</v>
      </c>
      <c r="C2374" s="92" t="n">
        <v>48000</v>
      </c>
      <c r="D2374" s="92"/>
      <c r="H2374" s="102"/>
      <c r="I2374" s="91"/>
      <c r="J2374" s="92"/>
      <c r="K2374" s="92"/>
      <c r="L2374" s="103"/>
      <c r="M2374" s="91"/>
      <c r="N2374" s="92"/>
      <c r="O2374" s="92"/>
      <c r="S2374" s="91" t="n">
        <v>0.17</v>
      </c>
      <c r="T2374" s="95" t="n">
        <f aca="false">B2374*$AI$23/$AI$2361</f>
        <v>577264.914285714</v>
      </c>
      <c r="U2374" s="95" t="n">
        <f aca="false">C2374*$AI$23/$AI$2361</f>
        <v>629743.542857143</v>
      </c>
      <c r="W2374" s="1"/>
      <c r="Z2374" s="80"/>
      <c r="AA2374" s="91"/>
      <c r="AD2374" s="98"/>
      <c r="AE2374" s="91"/>
      <c r="AH2374" s="1" t="str">
        <f aca="false">IF(AC2372="But Not Over",Y2369,"")</f>
        <v/>
      </c>
      <c r="AI2374" s="81" t="str">
        <f aca="false">IF(AC2372="But Not Over",VLOOKUP(AH2374,'CPI Data'!$A$19:$N$117,14),"")</f>
        <v/>
      </c>
    </row>
    <row r="2375" customFormat="false" ht="12" hidden="false" customHeight="false" outlineLevel="0" collapsed="false">
      <c r="A2375" s="91" t="n">
        <v>0.18</v>
      </c>
      <c r="B2375" s="92" t="n">
        <v>48000</v>
      </c>
      <c r="C2375" s="92" t="n">
        <v>52000</v>
      </c>
      <c r="D2375" s="95"/>
      <c r="H2375" s="64"/>
      <c r="I2375" s="91"/>
      <c r="J2375" s="92"/>
      <c r="K2375" s="92"/>
      <c r="L2375" s="104"/>
      <c r="M2375" s="91"/>
      <c r="N2375" s="92"/>
      <c r="O2375" s="92"/>
      <c r="S2375" s="91" t="n">
        <v>0.18</v>
      </c>
      <c r="T2375" s="95" t="n">
        <f aca="false">B2375*$AI$23/$AI$2361</f>
        <v>629743.542857143</v>
      </c>
      <c r="U2375" s="95" t="n">
        <f aca="false">C2375*$AI$23/$AI$2361</f>
        <v>682222.171428572</v>
      </c>
      <c r="V2375" s="84"/>
      <c r="W2375" s="1"/>
      <c r="Z2375" s="80"/>
      <c r="AA2375" s="91"/>
      <c r="AD2375" s="105"/>
      <c r="AE2375" s="91"/>
      <c r="AH2375" s="1" t="str">
        <f aca="false">IF(AC2373="But Not Over",Y2370,"")</f>
        <v/>
      </c>
      <c r="AI2375" s="81" t="str">
        <f aca="false">IF(AC2373="But Not Over",VLOOKUP(AH2375,'CPI Data'!$A$19:$N$117,14),"")</f>
        <v/>
      </c>
    </row>
    <row r="2376" customFormat="false" ht="12" hidden="false" customHeight="false" outlineLevel="0" collapsed="false">
      <c r="A2376" s="91" t="n">
        <v>0.19</v>
      </c>
      <c r="B2376" s="92" t="n">
        <v>52000</v>
      </c>
      <c r="C2376" s="92" t="n">
        <v>56000</v>
      </c>
      <c r="H2376" s="64"/>
      <c r="I2376" s="91"/>
      <c r="J2376" s="92"/>
      <c r="K2376" s="92"/>
      <c r="L2376" s="97"/>
      <c r="M2376" s="91"/>
      <c r="N2376" s="92"/>
      <c r="O2376" s="92"/>
      <c r="S2376" s="91" t="n">
        <v>0.19</v>
      </c>
      <c r="T2376" s="95" t="n">
        <f aca="false">B2376*$AI$23/$AI$2361</f>
        <v>682222.171428572</v>
      </c>
      <c r="U2376" s="95" t="n">
        <f aca="false">C2376*$AI$23/$AI$2361</f>
        <v>734700.8</v>
      </c>
      <c r="W2376" s="1"/>
      <c r="Z2376" s="80"/>
      <c r="AA2376" s="91"/>
      <c r="AD2376" s="98"/>
      <c r="AE2376" s="91"/>
      <c r="AH2376" s="1" t="str">
        <f aca="false">IF(AC2374="But Not Over",Y2371,"")</f>
        <v/>
      </c>
      <c r="AI2376" s="81" t="str">
        <f aca="false">IF(AC2374="But Not Over",VLOOKUP(AH2376,'CPI Data'!$A$19:$N$117,14),"")</f>
        <v/>
      </c>
    </row>
    <row r="2377" customFormat="false" ht="12" hidden="false" customHeight="false" outlineLevel="0" collapsed="false">
      <c r="A2377" s="91" t="n">
        <v>0.2</v>
      </c>
      <c r="B2377" s="92" t="n">
        <v>56000</v>
      </c>
      <c r="C2377" s="92" t="n">
        <v>60000</v>
      </c>
      <c r="H2377" s="64"/>
      <c r="I2377" s="91"/>
      <c r="J2377" s="92"/>
      <c r="K2377" s="92"/>
      <c r="L2377" s="97"/>
      <c r="M2377" s="91"/>
      <c r="N2377" s="92"/>
      <c r="O2377" s="92"/>
      <c r="S2377" s="91" t="n">
        <v>0.2</v>
      </c>
      <c r="T2377" s="95" t="n">
        <f aca="false">B2377*$AI$23/$AI$2361</f>
        <v>734700.8</v>
      </c>
      <c r="U2377" s="95" t="n">
        <f aca="false">C2377*$AI$23/$AI$2361</f>
        <v>787179.428571429</v>
      </c>
      <c r="W2377" s="1"/>
      <c r="Z2377" s="80"/>
      <c r="AA2377" s="91"/>
      <c r="AD2377" s="98"/>
      <c r="AE2377" s="91"/>
      <c r="AH2377" s="1" t="str">
        <f aca="false">IF(AC2375="But Not Over",Y2372,"")</f>
        <v/>
      </c>
      <c r="AI2377" s="81" t="str">
        <f aca="false">IF(AC2375="But Not Over",VLOOKUP(AH2377,'CPI Data'!$A$19:$N$117,14),"")</f>
        <v/>
      </c>
    </row>
    <row r="2378" customFormat="false" ht="12" hidden="false" customHeight="false" outlineLevel="0" collapsed="false">
      <c r="A2378" s="91" t="n">
        <v>0.21</v>
      </c>
      <c r="B2378" s="92" t="n">
        <v>60000</v>
      </c>
      <c r="C2378" s="92" t="n">
        <v>64000</v>
      </c>
      <c r="H2378" s="64"/>
      <c r="I2378" s="91"/>
      <c r="J2378" s="92"/>
      <c r="K2378" s="92"/>
      <c r="L2378" s="97"/>
      <c r="M2378" s="91"/>
      <c r="N2378" s="92"/>
      <c r="O2378" s="92"/>
      <c r="S2378" s="91" t="n">
        <v>0.21</v>
      </c>
      <c r="T2378" s="95" t="n">
        <f aca="false">B2378*$AI$23/$AI$2361</f>
        <v>787179.428571429</v>
      </c>
      <c r="U2378" s="95" t="n">
        <f aca="false">C2378*$AI$23/$AI$2361</f>
        <v>839658.057142857</v>
      </c>
      <c r="W2378" s="1"/>
      <c r="Z2378" s="80"/>
      <c r="AA2378" s="91"/>
      <c r="AD2378" s="98"/>
      <c r="AE2378" s="91"/>
      <c r="AH2378" s="1" t="str">
        <f aca="false">IF(AC2376="But Not Over",Y2373,"")</f>
        <v/>
      </c>
      <c r="AI2378" s="81" t="str">
        <f aca="false">IF(AC2376="But Not Over",VLOOKUP(AH2378,'CPI Data'!$A$19:$N$117,14),"")</f>
        <v/>
      </c>
    </row>
    <row r="2379" customFormat="false" ht="12" hidden="false" customHeight="false" outlineLevel="0" collapsed="false">
      <c r="A2379" s="91" t="n">
        <v>0.22</v>
      </c>
      <c r="B2379" s="92" t="n">
        <v>64000</v>
      </c>
      <c r="C2379" s="92" t="n">
        <v>70000</v>
      </c>
      <c r="H2379" s="64"/>
      <c r="I2379" s="91"/>
      <c r="J2379" s="92"/>
      <c r="K2379" s="92"/>
      <c r="L2379" s="97"/>
      <c r="M2379" s="91"/>
      <c r="N2379" s="92"/>
      <c r="O2379" s="92"/>
      <c r="S2379" s="91" t="n">
        <v>0.22</v>
      </c>
      <c r="T2379" s="95" t="n">
        <f aca="false">B2379*$AI$23/$AI$2361</f>
        <v>839658.057142857</v>
      </c>
      <c r="U2379" s="95" t="n">
        <f aca="false">C2379*$AI$23/$AI$2361</f>
        <v>918376</v>
      </c>
      <c r="W2379" s="1"/>
      <c r="Z2379" s="80"/>
      <c r="AA2379" s="91"/>
      <c r="AD2379" s="98"/>
      <c r="AE2379" s="91"/>
      <c r="AH2379" s="1" t="str">
        <f aca="false">IF(AC2377="But Not Over",Y2374,"")</f>
        <v/>
      </c>
      <c r="AI2379" s="81" t="str">
        <f aca="false">IF(AC2377="But Not Over",VLOOKUP(AH2379,'CPI Data'!$A$19:$N$117,14),"")</f>
        <v/>
      </c>
    </row>
    <row r="2380" customFormat="false" ht="12" hidden="false" customHeight="false" outlineLevel="0" collapsed="false">
      <c r="A2380" s="91" t="n">
        <v>0.23</v>
      </c>
      <c r="B2380" s="92" t="n">
        <v>70000</v>
      </c>
      <c r="C2380" s="92" t="n">
        <v>80000</v>
      </c>
      <c r="H2380" s="64"/>
      <c r="I2380" s="91"/>
      <c r="J2380" s="92"/>
      <c r="K2380" s="92"/>
      <c r="L2380" s="97"/>
      <c r="M2380" s="91"/>
      <c r="N2380" s="92"/>
      <c r="O2380" s="92"/>
      <c r="S2380" s="91" t="n">
        <v>0.23</v>
      </c>
      <c r="T2380" s="95" t="n">
        <f aca="false">B2380*$AI$23/$AI$2361</f>
        <v>918376</v>
      </c>
      <c r="U2380" s="135" t="n">
        <f aca="false">C2380*$AI$23/$AI$2361</f>
        <v>1049572.57142857</v>
      </c>
      <c r="W2380" s="1"/>
      <c r="Z2380" s="80"/>
      <c r="AA2380" s="91"/>
      <c r="AD2380" s="98"/>
      <c r="AE2380" s="91"/>
      <c r="AH2380" s="1" t="str">
        <f aca="false">IF(AC2378="But Not Over",Y2375,"")</f>
        <v/>
      </c>
      <c r="AI2380" s="81" t="str">
        <f aca="false">IF(AC2378="But Not Over",VLOOKUP(AH2380,'CPI Data'!$A$19:$N$117,14),"")</f>
        <v/>
      </c>
    </row>
    <row r="2381" customFormat="false" ht="12" hidden="false" customHeight="false" outlineLevel="0" collapsed="false">
      <c r="A2381" s="91" t="n">
        <v>0.24</v>
      </c>
      <c r="B2381" s="92" t="n">
        <v>80000</v>
      </c>
      <c r="C2381" s="92" t="n">
        <v>100000</v>
      </c>
      <c r="H2381" s="64"/>
      <c r="I2381" s="91"/>
      <c r="J2381" s="92"/>
      <c r="K2381" s="92"/>
      <c r="L2381" s="97"/>
      <c r="M2381" s="91"/>
      <c r="N2381" s="92"/>
      <c r="O2381" s="92"/>
      <c r="S2381" s="91" t="n">
        <v>0.24</v>
      </c>
      <c r="T2381" s="95" t="n">
        <f aca="false">B2381*$AI$23/$AI$2361</f>
        <v>1049572.57142857</v>
      </c>
      <c r="U2381" s="135" t="n">
        <f aca="false">C2381*$AI$23/$AI$2361</f>
        <v>1311965.71428571</v>
      </c>
      <c r="W2381" s="1"/>
      <c r="Z2381" s="80"/>
      <c r="AA2381" s="91"/>
      <c r="AD2381" s="98"/>
      <c r="AE2381" s="91"/>
      <c r="AH2381" s="1" t="str">
        <f aca="false">IF(AC2379="But Not Over",Y2376,"")</f>
        <v/>
      </c>
      <c r="AI2381" s="81" t="str">
        <f aca="false">IF(AC2379="But Not Over",VLOOKUP(AH2381,'CPI Data'!$A$19:$N$117,14),"")</f>
        <v/>
      </c>
    </row>
    <row r="2382" customFormat="false" ht="12" hidden="false" customHeight="false" outlineLevel="0" collapsed="false">
      <c r="A2382" s="91" t="n">
        <v>0.25</v>
      </c>
      <c r="B2382" s="92" t="n">
        <v>100000</v>
      </c>
      <c r="C2382" s="95" t="s">
        <v>18</v>
      </c>
      <c r="H2382" s="64"/>
      <c r="I2382" s="91"/>
      <c r="J2382" s="92"/>
      <c r="K2382" s="92"/>
      <c r="L2382" s="97"/>
      <c r="M2382" s="91"/>
      <c r="N2382" s="92"/>
      <c r="O2382" s="92"/>
      <c r="S2382" s="91" t="n">
        <v>0.25</v>
      </c>
      <c r="T2382" s="95" t="n">
        <f aca="false">B2382*$AI$23/$AI$2361</f>
        <v>1311965.71428571</v>
      </c>
      <c r="U2382" s="79" t="s">
        <v>18</v>
      </c>
      <c r="W2382" s="1"/>
      <c r="Z2382" s="80"/>
      <c r="AA2382" s="91"/>
      <c r="AD2382" s="98"/>
      <c r="AE2382" s="91"/>
      <c r="AH2382" s="1" t="str">
        <f aca="false">IF(AC2380="But Not Over",Y2377,"")</f>
        <v/>
      </c>
      <c r="AI2382" s="81" t="str">
        <f aca="false">IF(AC2380="But Not Over",VLOOKUP(AH2382,'CPI Data'!$A$19:$N$117,14),"")</f>
        <v/>
      </c>
    </row>
    <row r="2383" customFormat="false" ht="24" hidden="false" customHeight="true" outlineLevel="0" collapsed="false">
      <c r="A2383" s="109" t="s">
        <v>74</v>
      </c>
      <c r="B2383" s="109"/>
      <c r="C2383" s="109"/>
      <c r="D2383" s="109"/>
      <c r="E2383" s="109"/>
      <c r="F2383" s="109"/>
      <c r="G2383" s="109"/>
      <c r="H2383" s="109"/>
      <c r="I2383" s="109"/>
      <c r="J2383" s="109"/>
      <c r="K2383" s="109"/>
      <c r="L2383" s="109"/>
      <c r="M2383" s="109"/>
      <c r="N2383" s="109"/>
      <c r="O2383" s="109"/>
      <c r="S2383" s="109" t="s">
        <v>74</v>
      </c>
      <c r="T2383" s="109"/>
      <c r="U2383" s="109"/>
      <c r="V2383" s="109"/>
      <c r="W2383" s="109"/>
      <c r="X2383" s="109"/>
      <c r="Y2383" s="109"/>
      <c r="Z2383" s="109"/>
      <c r="AA2383" s="109"/>
      <c r="AB2383" s="109"/>
      <c r="AC2383" s="109"/>
      <c r="AD2383" s="109"/>
      <c r="AE2383" s="109"/>
      <c r="AF2383" s="109"/>
      <c r="AG2383" s="109"/>
      <c r="AH2383" s="1" t="str">
        <f aca="false">IF(AC2381="But Not Over",Y2378,"")</f>
        <v/>
      </c>
      <c r="AI2383" s="81" t="str">
        <f aca="false">IF(AC2381="But Not Over",VLOOKUP(AH2383,'CPI Data'!$A$19:$N$117,14),"")</f>
        <v/>
      </c>
    </row>
    <row r="2384" customFormat="false" ht="12" hidden="false" customHeight="false" outlineLevel="0" collapsed="false">
      <c r="A2384" s="132"/>
      <c r="E2384" s="64"/>
      <c r="H2384" s="64"/>
      <c r="I2384" s="64"/>
      <c r="L2384" s="97"/>
      <c r="M2384" s="64"/>
      <c r="S2384" s="132"/>
      <c r="W2384" s="64"/>
      <c r="Z2384" s="80"/>
      <c r="AA2384" s="64"/>
      <c r="AD2384" s="98"/>
      <c r="AE2384" s="64"/>
      <c r="AH2384" s="1" t="str">
        <f aca="false">IF(AC2382="But Not Over",Y2379,"")</f>
        <v/>
      </c>
      <c r="AI2384" s="81" t="str">
        <f aca="false">IF(AC2382="But Not Over",VLOOKUP(AH2384,'CPI Data'!$A$19:$N$117,14),"")</f>
        <v/>
      </c>
    </row>
    <row r="2385" customFormat="false" ht="12.75" hidden="false" customHeight="false" outlineLevel="0" collapsed="false">
      <c r="A2385" s="64"/>
      <c r="B2385" s="74"/>
      <c r="C2385" s="43" t="s">
        <v>7</v>
      </c>
      <c r="E2385" s="64"/>
      <c r="F2385" s="74"/>
      <c r="G2385" s="75" t="n">
        <v>1924</v>
      </c>
      <c r="H2385" s="75"/>
      <c r="I2385" s="75"/>
      <c r="J2385" s="74"/>
      <c r="L2385" s="97"/>
      <c r="M2385" s="64"/>
      <c r="N2385" s="74"/>
      <c r="S2385" s="64"/>
      <c r="T2385" s="77"/>
      <c r="U2385" s="69" t="s">
        <v>21</v>
      </c>
      <c r="W2385" s="64"/>
      <c r="X2385" s="77"/>
      <c r="Y2385" s="75" t="n">
        <v>1924</v>
      </c>
      <c r="Z2385" s="75"/>
      <c r="AA2385" s="75"/>
      <c r="AB2385" s="46" t="str">
        <f aca="false">CONCATENATE("CPI: ",AI2390)</f>
        <v>CPI: 17.1</v>
      </c>
      <c r="AD2385" s="98"/>
      <c r="AE2385" s="64"/>
      <c r="AF2385" s="77"/>
      <c r="AH2385" s="1" t="str">
        <f aca="false">IF(AC2383="But Not Over",Y2380,"")</f>
        <v/>
      </c>
      <c r="AI2385" s="81" t="str">
        <f aca="false">IF(AC2383="But Not Over",VLOOKUP(AH2385,'CPI Data'!$A$19:$N$117,14),"")</f>
        <v/>
      </c>
    </row>
    <row r="2386" customFormat="false" ht="12" hidden="false" customHeight="false" outlineLevel="0" collapsed="false">
      <c r="A2386" s="49"/>
      <c r="B2386" s="49" t="s">
        <v>8</v>
      </c>
      <c r="C2386" s="50"/>
      <c r="D2386" s="50"/>
      <c r="E2386" s="49"/>
      <c r="F2386" s="49" t="s">
        <v>9</v>
      </c>
      <c r="G2386" s="50"/>
      <c r="H2386" s="49"/>
      <c r="I2386" s="49"/>
      <c r="J2386" s="49" t="s">
        <v>10</v>
      </c>
      <c r="K2386" s="48"/>
      <c r="L2386" s="48"/>
      <c r="M2386" s="48"/>
      <c r="N2386" s="49" t="s">
        <v>11</v>
      </c>
      <c r="O2386" s="50"/>
      <c r="S2386" s="49"/>
      <c r="T2386" s="51" t="s">
        <v>8</v>
      </c>
      <c r="U2386" s="99"/>
      <c r="V2386" s="53"/>
      <c r="W2386" s="49"/>
      <c r="X2386" s="51" t="s">
        <v>9</v>
      </c>
      <c r="Y2386" s="99"/>
      <c r="Z2386" s="54"/>
      <c r="AA2386" s="49"/>
      <c r="AB2386" s="51" t="s">
        <v>10</v>
      </c>
      <c r="AC2386" s="52"/>
      <c r="AD2386" s="55"/>
      <c r="AE2386" s="48"/>
      <c r="AF2386" s="51" t="s">
        <v>11</v>
      </c>
      <c r="AG2386" s="99"/>
      <c r="AH2386" s="1" t="str">
        <f aca="false">IF(AC2384="But Not Over",Y2381,"")</f>
        <v/>
      </c>
      <c r="AI2386" s="81" t="str">
        <f aca="false">IF(AC2384="But Not Over",VLOOKUP(AH2386,'CPI Data'!$A$19:$N$117,14),"")</f>
        <v/>
      </c>
    </row>
    <row r="2387" customFormat="false" ht="12" hidden="false" customHeight="false" outlineLevel="0" collapsed="false">
      <c r="A2387" s="56" t="s">
        <v>12</v>
      </c>
      <c r="B2387" s="57" t="s">
        <v>13</v>
      </c>
      <c r="C2387" s="57"/>
      <c r="D2387" s="100"/>
      <c r="E2387" s="56" t="s">
        <v>12</v>
      </c>
      <c r="F2387" s="57" t="s">
        <v>13</v>
      </c>
      <c r="G2387" s="57"/>
      <c r="H2387" s="100"/>
      <c r="I2387" s="56" t="s">
        <v>12</v>
      </c>
      <c r="J2387" s="57" t="s">
        <v>13</v>
      </c>
      <c r="K2387" s="57"/>
      <c r="L2387" s="106"/>
      <c r="M2387" s="56" t="s">
        <v>12</v>
      </c>
      <c r="N2387" s="57" t="s">
        <v>13</v>
      </c>
      <c r="O2387" s="57"/>
      <c r="S2387" s="56" t="s">
        <v>12</v>
      </c>
      <c r="T2387" s="58" t="s">
        <v>13</v>
      </c>
      <c r="U2387" s="58"/>
      <c r="V2387" s="101"/>
      <c r="W2387" s="56" t="s">
        <v>12</v>
      </c>
      <c r="X2387" s="58" t="s">
        <v>13</v>
      </c>
      <c r="Y2387" s="58"/>
      <c r="Z2387" s="101"/>
      <c r="AA2387" s="56" t="s">
        <v>12</v>
      </c>
      <c r="AB2387" s="58" t="s">
        <v>13</v>
      </c>
      <c r="AC2387" s="58"/>
      <c r="AD2387" s="107"/>
      <c r="AE2387" s="56" t="s">
        <v>12</v>
      </c>
      <c r="AF2387" s="58" t="s">
        <v>13</v>
      </c>
      <c r="AG2387" s="58"/>
      <c r="AH2387" s="1" t="str">
        <f aca="false">IF(AC2385="But Not Over",Y2382,"")</f>
        <v/>
      </c>
      <c r="AI2387" s="81" t="str">
        <f aca="false">IF(AC2385="But Not Over",VLOOKUP(AH2387,'CPI Data'!$A$19:$N$117,14),"")</f>
        <v/>
      </c>
    </row>
    <row r="2388" customFormat="false" ht="12" hidden="false" customHeight="false" outlineLevel="0" collapsed="false">
      <c r="A2388" s="59" t="s">
        <v>14</v>
      </c>
      <c r="B2388" s="60" t="s">
        <v>15</v>
      </c>
      <c r="C2388" s="60" t="s">
        <v>16</v>
      </c>
      <c r="D2388" s="100"/>
      <c r="E2388" s="59" t="s">
        <v>14</v>
      </c>
      <c r="F2388" s="60" t="s">
        <v>15</v>
      </c>
      <c r="G2388" s="60" t="s">
        <v>16</v>
      </c>
      <c r="H2388" s="100"/>
      <c r="I2388" s="59" t="s">
        <v>14</v>
      </c>
      <c r="J2388" s="60" t="s">
        <v>15</v>
      </c>
      <c r="K2388" s="60" t="s">
        <v>16</v>
      </c>
      <c r="L2388" s="106"/>
      <c r="M2388" s="59" t="s">
        <v>14</v>
      </c>
      <c r="N2388" s="60" t="s">
        <v>15</v>
      </c>
      <c r="O2388" s="60" t="s">
        <v>16</v>
      </c>
      <c r="S2388" s="59" t="s">
        <v>14</v>
      </c>
      <c r="T2388" s="61" t="s">
        <v>15</v>
      </c>
      <c r="U2388" s="61" t="s">
        <v>16</v>
      </c>
      <c r="V2388" s="101"/>
      <c r="W2388" s="59" t="s">
        <v>14</v>
      </c>
      <c r="X2388" s="61" t="s">
        <v>15</v>
      </c>
      <c r="Y2388" s="61" t="s">
        <v>16</v>
      </c>
      <c r="Z2388" s="101"/>
      <c r="AA2388" s="59" t="s">
        <v>14</v>
      </c>
      <c r="AB2388" s="61" t="s">
        <v>15</v>
      </c>
      <c r="AC2388" s="61" t="s">
        <v>16</v>
      </c>
      <c r="AD2388" s="107"/>
      <c r="AE2388" s="59" t="s">
        <v>14</v>
      </c>
      <c r="AF2388" s="61" t="s">
        <v>15</v>
      </c>
      <c r="AG2388" s="61" t="s">
        <v>16</v>
      </c>
      <c r="AH2388" s="1" t="str">
        <f aca="false">IF(AC2386="But Not Over",Y2383,"")</f>
        <v/>
      </c>
      <c r="AI2388" s="81" t="str">
        <f aca="false">IF(AC2386="But Not Over",VLOOKUP(AH2388,'CPI Data'!$A$19:$N$117,14),"")</f>
        <v/>
      </c>
    </row>
    <row r="2389" customFormat="false" ht="12" hidden="false" customHeight="false" outlineLevel="0" collapsed="false">
      <c r="A2389" s="91" t="n">
        <v>0.02</v>
      </c>
      <c r="B2389" s="95" t="n">
        <v>0</v>
      </c>
      <c r="C2389" s="95" t="n">
        <v>4000</v>
      </c>
      <c r="D2389" s="95"/>
      <c r="H2389" s="102"/>
      <c r="I2389" s="91"/>
      <c r="J2389" s="95"/>
      <c r="K2389" s="95"/>
      <c r="L2389" s="104"/>
      <c r="M2389" s="91"/>
      <c r="N2389" s="95"/>
      <c r="O2389" s="95"/>
      <c r="S2389" s="91" t="n">
        <v>0.02</v>
      </c>
      <c r="T2389" s="79" t="n">
        <f aca="false">B2389*$AI$23/$AI$2390</f>
        <v>0</v>
      </c>
      <c r="U2389" s="79" t="n">
        <f aca="false">C2389*$AI$23/$AI$2390</f>
        <v>53706.1988304094</v>
      </c>
      <c r="V2389" s="84"/>
      <c r="W2389" s="1"/>
      <c r="Z2389" s="80"/>
      <c r="AA2389" s="91"/>
      <c r="AB2389" s="79"/>
      <c r="AC2389" s="79"/>
      <c r="AD2389" s="105"/>
      <c r="AE2389" s="91"/>
      <c r="AF2389" s="79"/>
      <c r="AG2389" s="79"/>
      <c r="AH2389" s="1" t="str">
        <f aca="false">IF(AC2387="But Not Over",Y2384,"")</f>
        <v/>
      </c>
      <c r="AI2389" s="81" t="str">
        <f aca="false">IF(AC2387="But Not Over",VLOOKUP(AH2389,'CPI Data'!$A$19:$N$117,14),"")</f>
        <v/>
      </c>
    </row>
    <row r="2390" customFormat="false" ht="12" hidden="false" customHeight="false" outlineLevel="0" collapsed="false">
      <c r="A2390" s="91" t="n">
        <v>0.04</v>
      </c>
      <c r="B2390" s="95" t="n">
        <v>4000</v>
      </c>
      <c r="C2390" s="95" t="n">
        <v>8000</v>
      </c>
      <c r="D2390" s="95"/>
      <c r="E2390" s="64"/>
      <c r="F2390" s="74" t="s">
        <v>55</v>
      </c>
      <c r="H2390" s="102"/>
      <c r="I2390" s="64"/>
      <c r="J2390" s="74" t="s">
        <v>55</v>
      </c>
      <c r="L2390" s="104"/>
      <c r="M2390" s="64"/>
      <c r="N2390" s="74" t="s">
        <v>55</v>
      </c>
      <c r="S2390" s="91" t="n">
        <v>0.04</v>
      </c>
      <c r="T2390" s="79" t="n">
        <f aca="false">B2390*$AI$23/$AI$2390</f>
        <v>53706.1988304094</v>
      </c>
      <c r="U2390" s="79" t="n">
        <f aca="false">C2390*$AI$23/$AI$2390</f>
        <v>107412.397660819</v>
      </c>
      <c r="V2390" s="84"/>
      <c r="W2390" s="64"/>
      <c r="X2390" s="77" t="s">
        <v>55</v>
      </c>
      <c r="Z2390" s="80"/>
      <c r="AA2390" s="64"/>
      <c r="AB2390" s="77" t="s">
        <v>55</v>
      </c>
      <c r="AD2390" s="105"/>
      <c r="AE2390" s="64"/>
      <c r="AF2390" s="77" t="s">
        <v>55</v>
      </c>
      <c r="AH2390" s="1" t="n">
        <f aca="false">IF(AC2388="But Not Over",Y2385,"")</f>
        <v>1924</v>
      </c>
      <c r="AI2390" s="81" t="n">
        <f aca="false">IF(AC2388="But Not Over",VLOOKUP(AH2390,'CPI Data'!$A$19:$N$117,14),"")</f>
        <v>17.1</v>
      </c>
    </row>
    <row r="2391" customFormat="false" ht="12" hidden="false" customHeight="false" outlineLevel="0" collapsed="false">
      <c r="A2391" s="91" t="n">
        <v>0.06</v>
      </c>
      <c r="B2391" s="95" t="n">
        <v>8000</v>
      </c>
      <c r="C2391" s="95" t="n">
        <v>10000</v>
      </c>
      <c r="D2391" s="95"/>
      <c r="E2391" s="64"/>
      <c r="F2391" s="74" t="s">
        <v>56</v>
      </c>
      <c r="H2391" s="102"/>
      <c r="I2391" s="64"/>
      <c r="J2391" s="74" t="s">
        <v>56</v>
      </c>
      <c r="L2391" s="104"/>
      <c r="M2391" s="64"/>
      <c r="N2391" s="74" t="s">
        <v>56</v>
      </c>
      <c r="S2391" s="91" t="n">
        <v>0.06</v>
      </c>
      <c r="T2391" s="79" t="n">
        <f aca="false">B2391*$AI$23/$AI$2390</f>
        <v>107412.397660819</v>
      </c>
      <c r="U2391" s="79" t="n">
        <f aca="false">C2391*$AI$23/$AI$2390</f>
        <v>134265.497076023</v>
      </c>
      <c r="V2391" s="84"/>
      <c r="W2391" s="64"/>
      <c r="X2391" s="77" t="s">
        <v>56</v>
      </c>
      <c r="Z2391" s="80"/>
      <c r="AA2391" s="64"/>
      <c r="AB2391" s="77" t="s">
        <v>56</v>
      </c>
      <c r="AD2391" s="105"/>
      <c r="AE2391" s="64"/>
      <c r="AF2391" s="77" t="s">
        <v>56</v>
      </c>
      <c r="AH2391" s="1" t="str">
        <f aca="false">IF(AC2389="But Not Over",Y2386,"")</f>
        <v/>
      </c>
      <c r="AI2391" s="81" t="str">
        <f aca="false">IF(AC2389="But Not Over",VLOOKUP(AH2391,'CPI Data'!$A$19:$N$117,14),"")</f>
        <v/>
      </c>
    </row>
    <row r="2392" customFormat="false" ht="12" hidden="false" customHeight="false" outlineLevel="0" collapsed="false">
      <c r="A2392" s="91" t="n">
        <v>0.07</v>
      </c>
      <c r="B2392" s="95" t="n">
        <v>10000</v>
      </c>
      <c r="C2392" s="95" t="n">
        <v>14000</v>
      </c>
      <c r="D2392" s="95"/>
      <c r="H2392" s="102"/>
      <c r="I2392" s="91"/>
      <c r="J2392" s="95"/>
      <c r="K2392" s="95"/>
      <c r="L2392" s="104"/>
      <c r="M2392" s="91"/>
      <c r="N2392" s="95"/>
      <c r="O2392" s="95"/>
      <c r="S2392" s="91" t="n">
        <v>0.07</v>
      </c>
      <c r="T2392" s="79" t="n">
        <f aca="false">B2392*$AI$23/$AI$2390</f>
        <v>134265.497076023</v>
      </c>
      <c r="U2392" s="79" t="n">
        <f aca="false">C2392*$AI$23/$AI$2390</f>
        <v>187971.695906433</v>
      </c>
      <c r="V2392" s="84"/>
      <c r="W2392" s="1"/>
      <c r="Z2392" s="80"/>
      <c r="AA2392" s="91"/>
      <c r="AB2392" s="79"/>
      <c r="AC2392" s="79"/>
      <c r="AD2392" s="105"/>
      <c r="AE2392" s="91"/>
      <c r="AF2392" s="79"/>
      <c r="AG2392" s="79"/>
      <c r="AH2392" s="1" t="str">
        <f aca="false">IF(AC2390="But Not Over",Y2387,"")</f>
        <v/>
      </c>
      <c r="AI2392" s="81" t="str">
        <f aca="false">IF(AC2390="But Not Over",VLOOKUP(AH2392,'CPI Data'!$A$19:$N$117,14),"")</f>
        <v/>
      </c>
    </row>
    <row r="2393" customFormat="false" ht="12" hidden="false" customHeight="false" outlineLevel="0" collapsed="false">
      <c r="A2393" s="91" t="n">
        <v>0.08</v>
      </c>
      <c r="B2393" s="95" t="n">
        <v>14000</v>
      </c>
      <c r="C2393" s="95" t="n">
        <v>16000</v>
      </c>
      <c r="D2393" s="95"/>
      <c r="H2393" s="102"/>
      <c r="I2393" s="91"/>
      <c r="J2393" s="95"/>
      <c r="K2393" s="95"/>
      <c r="L2393" s="104"/>
      <c r="M2393" s="91"/>
      <c r="N2393" s="95"/>
      <c r="O2393" s="95"/>
      <c r="S2393" s="91" t="n">
        <v>0.08</v>
      </c>
      <c r="T2393" s="79" t="n">
        <f aca="false">B2393*$AI$23/$AI$2390</f>
        <v>187971.695906433</v>
      </c>
      <c r="U2393" s="79" t="n">
        <f aca="false">C2393*$AI$23/$AI$2390</f>
        <v>214824.795321637</v>
      </c>
      <c r="V2393" s="84"/>
      <c r="W2393" s="1"/>
      <c r="Z2393" s="80"/>
      <c r="AA2393" s="91"/>
      <c r="AB2393" s="79"/>
      <c r="AC2393" s="79"/>
      <c r="AD2393" s="105"/>
      <c r="AE2393" s="91"/>
      <c r="AF2393" s="79"/>
      <c r="AG2393" s="79"/>
      <c r="AH2393" s="1" t="str">
        <f aca="false">IF(AC2391="But Not Over",Y2388,"")</f>
        <v/>
      </c>
      <c r="AI2393" s="81" t="str">
        <f aca="false">IF(AC2391="But Not Over",VLOOKUP(AH2393,'CPI Data'!$A$19:$N$117,14),"")</f>
        <v/>
      </c>
    </row>
    <row r="2394" customFormat="false" ht="12" hidden="false" customHeight="false" outlineLevel="0" collapsed="false">
      <c r="A2394" s="91" t="n">
        <v>0.09</v>
      </c>
      <c r="B2394" s="95" t="n">
        <v>16000</v>
      </c>
      <c r="C2394" s="95" t="n">
        <v>18000</v>
      </c>
      <c r="D2394" s="95"/>
      <c r="H2394" s="102"/>
      <c r="I2394" s="91"/>
      <c r="J2394" s="95"/>
      <c r="K2394" s="95"/>
      <c r="L2394" s="104"/>
      <c r="M2394" s="91"/>
      <c r="N2394" s="95"/>
      <c r="O2394" s="95"/>
      <c r="S2394" s="91" t="n">
        <v>0.09</v>
      </c>
      <c r="T2394" s="79" t="n">
        <f aca="false">B2394*$AI$23/$AI$2390</f>
        <v>214824.795321637</v>
      </c>
      <c r="U2394" s="79" t="n">
        <f aca="false">C2394*$AI$23/$AI$2390</f>
        <v>241677.894736842</v>
      </c>
      <c r="V2394" s="84"/>
      <c r="W2394" s="1"/>
      <c r="Z2394" s="80"/>
      <c r="AA2394" s="91"/>
      <c r="AB2394" s="79"/>
      <c r="AC2394" s="79"/>
      <c r="AD2394" s="105"/>
      <c r="AE2394" s="91"/>
      <c r="AF2394" s="79"/>
      <c r="AG2394" s="79"/>
      <c r="AH2394" s="1" t="str">
        <f aca="false">IF(AC2392="But Not Over",Y2389,"")</f>
        <v/>
      </c>
      <c r="AI2394" s="81" t="str">
        <f aca="false">IF(AC2392="But Not Over",VLOOKUP(AH2394,'CPI Data'!$A$19:$N$117,14),"")</f>
        <v/>
      </c>
    </row>
    <row r="2395" customFormat="false" ht="12" hidden="false" customHeight="false" outlineLevel="0" collapsed="false">
      <c r="A2395" s="91" t="n">
        <v>0.1</v>
      </c>
      <c r="B2395" s="95" t="n">
        <v>18000</v>
      </c>
      <c r="C2395" s="95" t="n">
        <v>20000</v>
      </c>
      <c r="D2395" s="95"/>
      <c r="H2395" s="102"/>
      <c r="I2395" s="91"/>
      <c r="J2395" s="95"/>
      <c r="K2395" s="95"/>
      <c r="L2395" s="104"/>
      <c r="M2395" s="91"/>
      <c r="N2395" s="95"/>
      <c r="O2395" s="95"/>
      <c r="S2395" s="91" t="n">
        <v>0.1</v>
      </c>
      <c r="T2395" s="79" t="n">
        <f aca="false">B2395*$AI$23/$AI$2390</f>
        <v>241677.894736842</v>
      </c>
      <c r="U2395" s="79" t="n">
        <f aca="false">C2395*$AI$23/$AI$2390</f>
        <v>268530.994152047</v>
      </c>
      <c r="V2395" s="84"/>
      <c r="W2395" s="1"/>
      <c r="Z2395" s="80"/>
      <c r="AA2395" s="91"/>
      <c r="AB2395" s="79"/>
      <c r="AC2395" s="79"/>
      <c r="AD2395" s="105"/>
      <c r="AE2395" s="91"/>
      <c r="AF2395" s="79"/>
      <c r="AG2395" s="79"/>
      <c r="AH2395" s="1" t="str">
        <f aca="false">IF(AC2393="But Not Over",Y2390,"")</f>
        <v/>
      </c>
      <c r="AI2395" s="81" t="str">
        <f aca="false">IF(AC2393="But Not Over",VLOOKUP(AH2395,'CPI Data'!$A$19:$N$117,14),"")</f>
        <v/>
      </c>
    </row>
    <row r="2396" customFormat="false" ht="12" hidden="false" customHeight="false" outlineLevel="0" collapsed="false">
      <c r="A2396" s="91" t="n">
        <v>0.11</v>
      </c>
      <c r="B2396" s="95" t="n">
        <v>20000</v>
      </c>
      <c r="C2396" s="95" t="n">
        <v>22000</v>
      </c>
      <c r="D2396" s="95"/>
      <c r="H2396" s="102"/>
      <c r="I2396" s="91"/>
      <c r="J2396" s="95"/>
      <c r="K2396" s="95"/>
      <c r="L2396" s="104"/>
      <c r="M2396" s="91"/>
      <c r="N2396" s="95"/>
      <c r="O2396" s="95"/>
      <c r="S2396" s="91" t="n">
        <v>0.11</v>
      </c>
      <c r="T2396" s="79" t="n">
        <f aca="false">B2396*$AI$23/$AI$2390</f>
        <v>268530.994152047</v>
      </c>
      <c r="U2396" s="79" t="n">
        <f aca="false">C2396*$AI$23/$AI$2390</f>
        <v>295384.093567251</v>
      </c>
      <c r="V2396" s="84"/>
      <c r="W2396" s="1"/>
      <c r="Z2396" s="80"/>
      <c r="AA2396" s="91"/>
      <c r="AB2396" s="79"/>
      <c r="AC2396" s="79"/>
      <c r="AD2396" s="105"/>
      <c r="AE2396" s="91"/>
      <c r="AF2396" s="79"/>
      <c r="AG2396" s="79"/>
      <c r="AH2396" s="1" t="str">
        <f aca="false">IF(AC2394="But Not Over",Y2391,"")</f>
        <v/>
      </c>
      <c r="AI2396" s="81" t="str">
        <f aca="false">IF(AC2394="But Not Over",VLOOKUP(AH2396,'CPI Data'!$A$19:$N$117,14),"")</f>
        <v/>
      </c>
    </row>
    <row r="2397" customFormat="false" ht="12" hidden="false" customHeight="false" outlineLevel="0" collapsed="false">
      <c r="A2397" s="91" t="n">
        <v>0.12</v>
      </c>
      <c r="B2397" s="95" t="n">
        <v>22000</v>
      </c>
      <c r="C2397" s="95" t="n">
        <v>24000</v>
      </c>
      <c r="D2397" s="95"/>
      <c r="H2397" s="102"/>
      <c r="I2397" s="91"/>
      <c r="J2397" s="95"/>
      <c r="K2397" s="95"/>
      <c r="L2397" s="104"/>
      <c r="M2397" s="91"/>
      <c r="N2397" s="95"/>
      <c r="O2397" s="95"/>
      <c r="S2397" s="91" t="n">
        <v>0.12</v>
      </c>
      <c r="T2397" s="79" t="n">
        <f aca="false">B2397*$AI$23/$AI$2390</f>
        <v>295384.093567251</v>
      </c>
      <c r="U2397" s="79" t="n">
        <f aca="false">C2397*$AI$23/$AI$2390</f>
        <v>322237.192982456</v>
      </c>
      <c r="V2397" s="84"/>
      <c r="W2397" s="1"/>
      <c r="Z2397" s="80"/>
      <c r="AA2397" s="91"/>
      <c r="AB2397" s="79"/>
      <c r="AC2397" s="79"/>
      <c r="AD2397" s="105"/>
      <c r="AE2397" s="91"/>
      <c r="AF2397" s="79"/>
      <c r="AG2397" s="79"/>
      <c r="AH2397" s="1" t="str">
        <f aca="false">IF(AC2395="But Not Over",Y2392,"")</f>
        <v/>
      </c>
      <c r="AI2397" s="81" t="str">
        <f aca="false">IF(AC2395="But Not Over",VLOOKUP(AH2397,'CPI Data'!$A$19:$N$117,14),"")</f>
        <v/>
      </c>
    </row>
    <row r="2398" customFormat="false" ht="12" hidden="false" customHeight="false" outlineLevel="0" collapsed="false">
      <c r="A2398" s="91" t="n">
        <v>0.13</v>
      </c>
      <c r="B2398" s="95" t="n">
        <v>24000</v>
      </c>
      <c r="C2398" s="95" t="n">
        <v>26000</v>
      </c>
      <c r="D2398" s="95"/>
      <c r="H2398" s="102"/>
      <c r="I2398" s="91"/>
      <c r="J2398" s="95"/>
      <c r="K2398" s="95"/>
      <c r="L2398" s="104"/>
      <c r="M2398" s="91"/>
      <c r="N2398" s="95"/>
      <c r="O2398" s="95"/>
      <c r="S2398" s="91" t="n">
        <v>0.13</v>
      </c>
      <c r="T2398" s="79" t="n">
        <f aca="false">B2398*$AI$23/$AI$2390</f>
        <v>322237.192982456</v>
      </c>
      <c r="U2398" s="79" t="n">
        <f aca="false">C2398*$AI$23/$AI$2390</f>
        <v>349090.292397661</v>
      </c>
      <c r="V2398" s="84"/>
      <c r="W2398" s="1"/>
      <c r="Z2398" s="80"/>
      <c r="AA2398" s="91"/>
      <c r="AB2398" s="79"/>
      <c r="AC2398" s="79"/>
      <c r="AD2398" s="105"/>
      <c r="AE2398" s="91"/>
      <c r="AF2398" s="79"/>
      <c r="AG2398" s="79"/>
      <c r="AH2398" s="1" t="str">
        <f aca="false">IF(AC2396="But Not Over",Y2393,"")</f>
        <v/>
      </c>
      <c r="AI2398" s="81" t="str">
        <f aca="false">IF(AC2396="But Not Over",VLOOKUP(AH2398,'CPI Data'!$A$19:$N$117,14),"")</f>
        <v/>
      </c>
    </row>
    <row r="2399" customFormat="false" ht="12" hidden="false" customHeight="false" outlineLevel="0" collapsed="false">
      <c r="A2399" s="91" t="n">
        <v>0.14</v>
      </c>
      <c r="B2399" s="95" t="n">
        <v>26000</v>
      </c>
      <c r="C2399" s="95" t="n">
        <v>28000</v>
      </c>
      <c r="D2399" s="95"/>
      <c r="H2399" s="102"/>
      <c r="I2399" s="91"/>
      <c r="J2399" s="95"/>
      <c r="K2399" s="95"/>
      <c r="L2399" s="104"/>
      <c r="M2399" s="91"/>
      <c r="N2399" s="95"/>
      <c r="O2399" s="95"/>
      <c r="S2399" s="91" t="n">
        <v>0.14</v>
      </c>
      <c r="T2399" s="79" t="n">
        <f aca="false">B2399*$AI$23/$AI$2390</f>
        <v>349090.292397661</v>
      </c>
      <c r="U2399" s="79" t="n">
        <f aca="false">C2399*$AI$23/$AI$2390</f>
        <v>375943.391812865</v>
      </c>
      <c r="V2399" s="84"/>
      <c r="W2399" s="1"/>
      <c r="Z2399" s="80"/>
      <c r="AA2399" s="91"/>
      <c r="AB2399" s="79"/>
      <c r="AC2399" s="79"/>
      <c r="AD2399" s="105"/>
      <c r="AE2399" s="91"/>
      <c r="AF2399" s="79"/>
      <c r="AG2399" s="79"/>
      <c r="AH2399" s="1" t="str">
        <f aca="false">IF(AC2397="But Not Over",Y2394,"")</f>
        <v/>
      </c>
      <c r="AI2399" s="81" t="str">
        <f aca="false">IF(AC2397="But Not Over",VLOOKUP(AH2399,'CPI Data'!$A$19:$N$117,14),"")</f>
        <v/>
      </c>
    </row>
    <row r="2400" customFormat="false" ht="12" hidden="false" customHeight="false" outlineLevel="0" collapsed="false">
      <c r="A2400" s="91" t="n">
        <v>0.15</v>
      </c>
      <c r="B2400" s="95" t="n">
        <v>28000</v>
      </c>
      <c r="C2400" s="95" t="n">
        <v>30000</v>
      </c>
      <c r="D2400" s="95"/>
      <c r="H2400" s="102"/>
      <c r="I2400" s="91"/>
      <c r="J2400" s="95"/>
      <c r="K2400" s="95"/>
      <c r="L2400" s="104"/>
      <c r="M2400" s="91"/>
      <c r="N2400" s="95"/>
      <c r="O2400" s="95"/>
      <c r="S2400" s="91" t="n">
        <v>0.15</v>
      </c>
      <c r="T2400" s="79" t="n">
        <f aca="false">B2400*$AI$23/$AI$2390</f>
        <v>375943.391812865</v>
      </c>
      <c r="U2400" s="79" t="n">
        <f aca="false">C2400*$AI$23/$AI$2390</f>
        <v>402796.49122807</v>
      </c>
      <c r="V2400" s="84"/>
      <c r="W2400" s="1"/>
      <c r="Z2400" s="80"/>
      <c r="AA2400" s="91"/>
      <c r="AB2400" s="79"/>
      <c r="AC2400" s="79"/>
      <c r="AD2400" s="105"/>
      <c r="AE2400" s="91"/>
      <c r="AF2400" s="79"/>
      <c r="AG2400" s="79"/>
      <c r="AH2400" s="1" t="str">
        <f aca="false">IF(AC2398="But Not Over",Y2395,"")</f>
        <v/>
      </c>
      <c r="AI2400" s="81" t="str">
        <f aca="false">IF(AC2398="But Not Over",VLOOKUP(AH2400,'CPI Data'!$A$19:$N$117,14),"")</f>
        <v/>
      </c>
    </row>
    <row r="2401" customFormat="false" ht="12" hidden="false" customHeight="false" outlineLevel="0" collapsed="false">
      <c r="A2401" s="91" t="n">
        <v>0.16</v>
      </c>
      <c r="B2401" s="95" t="n">
        <v>30000</v>
      </c>
      <c r="C2401" s="95" t="n">
        <v>34000</v>
      </c>
      <c r="D2401" s="92"/>
      <c r="H2401" s="102"/>
      <c r="I2401" s="91"/>
      <c r="J2401" s="95"/>
      <c r="K2401" s="92"/>
      <c r="L2401" s="103"/>
      <c r="M2401" s="91"/>
      <c r="N2401" s="95"/>
      <c r="O2401" s="92"/>
      <c r="S2401" s="91" t="n">
        <v>0.16</v>
      </c>
      <c r="T2401" s="79" t="n">
        <f aca="false">B2401*$AI$23/$AI$2390</f>
        <v>402796.49122807</v>
      </c>
      <c r="U2401" s="79" t="n">
        <f aca="false">C2401*$AI$23/$AI$2390</f>
        <v>456502.69005848</v>
      </c>
      <c r="W2401" s="1"/>
      <c r="Z2401" s="80"/>
      <c r="AA2401" s="91"/>
      <c r="AB2401" s="79"/>
      <c r="AD2401" s="98"/>
      <c r="AE2401" s="91"/>
      <c r="AF2401" s="79"/>
      <c r="AH2401" s="1" t="str">
        <f aca="false">IF(AC2399="But Not Over",Y2396,"")</f>
        <v/>
      </c>
      <c r="AI2401" s="81" t="str">
        <f aca="false">IF(AC2399="But Not Over",VLOOKUP(AH2401,'CPI Data'!$A$19:$N$117,14),"")</f>
        <v/>
      </c>
    </row>
    <row r="2402" customFormat="false" ht="12" hidden="false" customHeight="false" outlineLevel="0" collapsed="false">
      <c r="A2402" s="91" t="n">
        <v>0.17</v>
      </c>
      <c r="B2402" s="95" t="n">
        <v>34000</v>
      </c>
      <c r="C2402" s="95" t="n">
        <v>36000</v>
      </c>
      <c r="D2402" s="92"/>
      <c r="H2402" s="102"/>
      <c r="I2402" s="91"/>
      <c r="J2402" s="92"/>
      <c r="K2402" s="92"/>
      <c r="L2402" s="103"/>
      <c r="M2402" s="91"/>
      <c r="N2402" s="92"/>
      <c r="O2402" s="92"/>
      <c r="S2402" s="91" t="n">
        <v>0.17</v>
      </c>
      <c r="T2402" s="79" t="n">
        <f aca="false">B2402*$AI$23/$AI$2390</f>
        <v>456502.69005848</v>
      </c>
      <c r="U2402" s="79" t="n">
        <f aca="false">C2402*$AI$23/$AI$2390</f>
        <v>483355.789473684</v>
      </c>
      <c r="W2402" s="1"/>
      <c r="Z2402" s="80"/>
      <c r="AA2402" s="91"/>
      <c r="AD2402" s="98"/>
      <c r="AE2402" s="91"/>
      <c r="AH2402" s="1" t="str">
        <f aca="false">IF(AC2400="But Not Over",Y2397,"")</f>
        <v/>
      </c>
      <c r="AI2402" s="81" t="str">
        <f aca="false">IF(AC2400="But Not Over",VLOOKUP(AH2402,'CPI Data'!$A$19:$N$117,14),"")</f>
        <v/>
      </c>
    </row>
    <row r="2403" customFormat="false" ht="12" hidden="false" customHeight="false" outlineLevel="0" collapsed="false">
      <c r="A2403" s="91" t="n">
        <v>0.18</v>
      </c>
      <c r="B2403" s="95" t="n">
        <v>36000</v>
      </c>
      <c r="C2403" s="95" t="n">
        <v>38000</v>
      </c>
      <c r="D2403" s="92"/>
      <c r="H2403" s="102"/>
      <c r="I2403" s="91"/>
      <c r="J2403" s="92"/>
      <c r="K2403" s="92"/>
      <c r="L2403" s="103"/>
      <c r="M2403" s="91"/>
      <c r="N2403" s="92"/>
      <c r="O2403" s="92"/>
      <c r="S2403" s="91" t="n">
        <v>0.18</v>
      </c>
      <c r="T2403" s="79" t="n">
        <f aca="false">B2403*$AI$23/$AI$2390</f>
        <v>483355.789473684</v>
      </c>
      <c r="U2403" s="79" t="n">
        <f aca="false">C2403*$AI$23/$AI$2390</f>
        <v>510208.888888889</v>
      </c>
      <c r="W2403" s="1"/>
      <c r="Z2403" s="80"/>
      <c r="AA2403" s="91"/>
      <c r="AD2403" s="98"/>
      <c r="AE2403" s="91"/>
      <c r="AH2403" s="1" t="str">
        <f aca="false">IF(AC2401="But Not Over",Y2398,"")</f>
        <v/>
      </c>
      <c r="AI2403" s="81" t="str">
        <f aca="false">IF(AC2401="But Not Over",VLOOKUP(AH2403,'CPI Data'!$A$19:$N$117,14),"")</f>
        <v/>
      </c>
    </row>
    <row r="2404" customFormat="false" ht="12" hidden="false" customHeight="false" outlineLevel="0" collapsed="false">
      <c r="A2404" s="91" t="n">
        <v>0.19</v>
      </c>
      <c r="B2404" s="95" t="n">
        <v>38000</v>
      </c>
      <c r="C2404" s="95" t="n">
        <v>42000</v>
      </c>
      <c r="D2404" s="95"/>
      <c r="H2404" s="64"/>
      <c r="I2404" s="91"/>
      <c r="J2404" s="92"/>
      <c r="K2404" s="92"/>
      <c r="L2404" s="104"/>
      <c r="M2404" s="91"/>
      <c r="N2404" s="92"/>
      <c r="O2404" s="92"/>
      <c r="S2404" s="91" t="n">
        <v>0.19</v>
      </c>
      <c r="T2404" s="79" t="n">
        <f aca="false">B2404*$AI$23/$AI$2390</f>
        <v>510208.888888889</v>
      </c>
      <c r="U2404" s="79" t="n">
        <f aca="false">C2404*$AI$23/$AI$2390</f>
        <v>563915.087719298</v>
      </c>
      <c r="V2404" s="84"/>
      <c r="W2404" s="1"/>
      <c r="Z2404" s="80"/>
      <c r="AA2404" s="91"/>
      <c r="AD2404" s="105"/>
      <c r="AE2404" s="91"/>
      <c r="AH2404" s="1" t="str">
        <f aca="false">IF(AC2402="But Not Over",Y2399,"")</f>
        <v/>
      </c>
      <c r="AI2404" s="81" t="str">
        <f aca="false">IF(AC2402="But Not Over",VLOOKUP(AH2404,'CPI Data'!$A$19:$N$117,14),"")</f>
        <v/>
      </c>
    </row>
    <row r="2405" customFormat="false" ht="12" hidden="false" customHeight="false" outlineLevel="0" collapsed="false">
      <c r="A2405" s="91" t="n">
        <v>0.2</v>
      </c>
      <c r="B2405" s="95" t="n">
        <v>42000</v>
      </c>
      <c r="C2405" s="95" t="n">
        <v>44000</v>
      </c>
      <c r="H2405" s="64"/>
      <c r="I2405" s="91"/>
      <c r="J2405" s="92"/>
      <c r="K2405" s="92"/>
      <c r="L2405" s="97"/>
      <c r="M2405" s="91"/>
      <c r="N2405" s="92"/>
      <c r="O2405" s="92"/>
      <c r="S2405" s="91" t="n">
        <v>0.2</v>
      </c>
      <c r="T2405" s="79" t="n">
        <f aca="false">B2405*$AI$23/$AI$2390</f>
        <v>563915.087719298</v>
      </c>
      <c r="U2405" s="79" t="n">
        <f aca="false">C2405*$AI$23/$AI$2390</f>
        <v>590768.187134503</v>
      </c>
      <c r="W2405" s="1"/>
      <c r="Z2405" s="80"/>
      <c r="AA2405" s="91"/>
      <c r="AD2405" s="98"/>
      <c r="AE2405" s="91"/>
      <c r="AH2405" s="1" t="str">
        <f aca="false">IF(AC2403="But Not Over",Y2400,"")</f>
        <v/>
      </c>
      <c r="AI2405" s="81" t="str">
        <f aca="false">IF(AC2403="But Not Over",VLOOKUP(AH2405,'CPI Data'!$A$19:$N$117,14),"")</f>
        <v/>
      </c>
    </row>
    <row r="2406" customFormat="false" ht="12" hidden="false" customHeight="false" outlineLevel="0" collapsed="false">
      <c r="A2406" s="91" t="n">
        <v>0.21</v>
      </c>
      <c r="B2406" s="95" t="n">
        <v>44000</v>
      </c>
      <c r="C2406" s="95" t="n">
        <v>46000</v>
      </c>
      <c r="H2406" s="64"/>
      <c r="I2406" s="91"/>
      <c r="J2406" s="92"/>
      <c r="K2406" s="92"/>
      <c r="L2406" s="97"/>
      <c r="M2406" s="91"/>
      <c r="N2406" s="92"/>
      <c r="O2406" s="92"/>
      <c r="S2406" s="91" t="n">
        <v>0.21</v>
      </c>
      <c r="T2406" s="79" t="n">
        <f aca="false">B2406*$AI$23/$AI$2390</f>
        <v>590768.187134503</v>
      </c>
      <c r="U2406" s="79" t="n">
        <f aca="false">C2406*$AI$23/$AI$2390</f>
        <v>617621.286549708</v>
      </c>
      <c r="W2406" s="1"/>
      <c r="Z2406" s="80"/>
      <c r="AA2406" s="91"/>
      <c r="AD2406" s="98"/>
      <c r="AE2406" s="91"/>
      <c r="AH2406" s="1" t="str">
        <f aca="false">IF(AC2404="But Not Over",Y2401,"")</f>
        <v/>
      </c>
      <c r="AI2406" s="81" t="str">
        <f aca="false">IF(AC2404="But Not Over",VLOOKUP(AH2406,'CPI Data'!$A$19:$N$117,14),"")</f>
        <v/>
      </c>
    </row>
    <row r="2407" customFormat="false" ht="12" hidden="false" customHeight="false" outlineLevel="0" collapsed="false">
      <c r="A2407" s="91" t="n">
        <v>0.22</v>
      </c>
      <c r="B2407" s="95" t="n">
        <v>46000</v>
      </c>
      <c r="C2407" s="92" t="n">
        <v>48000</v>
      </c>
      <c r="H2407" s="64"/>
      <c r="I2407" s="91"/>
      <c r="J2407" s="92"/>
      <c r="K2407" s="92"/>
      <c r="L2407" s="97"/>
      <c r="M2407" s="91"/>
      <c r="N2407" s="92"/>
      <c r="O2407" s="92"/>
      <c r="S2407" s="91" t="n">
        <v>0.22</v>
      </c>
      <c r="T2407" s="79" t="n">
        <f aca="false">B2407*$AI$23/$AI$2390</f>
        <v>617621.286549708</v>
      </c>
      <c r="U2407" s="79" t="n">
        <f aca="false">C2407*$AI$23/$AI$2390</f>
        <v>644474.385964912</v>
      </c>
      <c r="W2407" s="1"/>
      <c r="Z2407" s="80"/>
      <c r="AA2407" s="91"/>
      <c r="AD2407" s="98"/>
      <c r="AE2407" s="91"/>
      <c r="AH2407" s="1" t="str">
        <f aca="false">IF(AC2405="But Not Over",Y2402,"")</f>
        <v/>
      </c>
      <c r="AI2407" s="81" t="str">
        <f aca="false">IF(AC2405="But Not Over",VLOOKUP(AH2407,'CPI Data'!$A$19:$N$117,14),"")</f>
        <v/>
      </c>
    </row>
    <row r="2408" customFormat="false" ht="12" hidden="false" customHeight="false" outlineLevel="0" collapsed="false">
      <c r="A2408" s="91" t="n">
        <v>0.23</v>
      </c>
      <c r="B2408" s="92" t="n">
        <v>48000</v>
      </c>
      <c r="C2408" s="92" t="n">
        <v>50000</v>
      </c>
      <c r="H2408" s="64"/>
      <c r="I2408" s="91"/>
      <c r="J2408" s="92"/>
      <c r="K2408" s="92"/>
      <c r="L2408" s="97"/>
      <c r="M2408" s="91"/>
      <c r="N2408" s="92"/>
      <c r="O2408" s="92"/>
      <c r="S2408" s="91" t="n">
        <v>0.23</v>
      </c>
      <c r="T2408" s="79" t="n">
        <f aca="false">B2408*$AI$23/$AI$2390</f>
        <v>644474.385964912</v>
      </c>
      <c r="U2408" s="79" t="n">
        <f aca="false">C2408*$AI$23/$AI$2390</f>
        <v>671327.485380117</v>
      </c>
      <c r="W2408" s="1"/>
      <c r="Z2408" s="80"/>
      <c r="AA2408" s="91"/>
      <c r="AD2408" s="98"/>
      <c r="AE2408" s="91"/>
      <c r="AH2408" s="1" t="str">
        <f aca="false">IF(AC2406="But Not Over",Y2403,"")</f>
        <v/>
      </c>
      <c r="AI2408" s="81" t="str">
        <f aca="false">IF(AC2406="But Not Over",VLOOKUP(AH2408,'CPI Data'!$A$19:$N$117,14),"")</f>
        <v/>
      </c>
    </row>
    <row r="2409" customFormat="false" ht="12" hidden="false" customHeight="false" outlineLevel="0" collapsed="false">
      <c r="A2409" s="91" t="n">
        <v>0.24</v>
      </c>
      <c r="B2409" s="92" t="n">
        <v>50000</v>
      </c>
      <c r="C2409" s="92" t="n">
        <v>52000</v>
      </c>
      <c r="H2409" s="64"/>
      <c r="I2409" s="91"/>
      <c r="J2409" s="92"/>
      <c r="K2409" s="92"/>
      <c r="L2409" s="97"/>
      <c r="M2409" s="91"/>
      <c r="N2409" s="92"/>
      <c r="O2409" s="92"/>
      <c r="S2409" s="91" t="n">
        <v>0.24</v>
      </c>
      <c r="T2409" s="79" t="n">
        <f aca="false">B2409*$AI$23/$AI$2390</f>
        <v>671327.485380117</v>
      </c>
      <c r="U2409" s="79" t="n">
        <f aca="false">C2409*$AI$23/$AI$2390</f>
        <v>698180.584795322</v>
      </c>
      <c r="W2409" s="1"/>
      <c r="Z2409" s="80"/>
      <c r="AA2409" s="91"/>
      <c r="AD2409" s="98"/>
      <c r="AE2409" s="91"/>
      <c r="AH2409" s="1" t="str">
        <f aca="false">IF(AC2407="But Not Over",Y2404,"")</f>
        <v/>
      </c>
      <c r="AI2409" s="81" t="str">
        <f aca="false">IF(AC2407="But Not Over",VLOOKUP(AH2409,'CPI Data'!$A$19:$N$117,14),"")</f>
        <v/>
      </c>
    </row>
    <row r="2410" customFormat="false" ht="12" hidden="false" customHeight="false" outlineLevel="0" collapsed="false">
      <c r="A2410" s="91" t="n">
        <v>0.25</v>
      </c>
      <c r="B2410" s="92" t="n">
        <v>52000</v>
      </c>
      <c r="C2410" s="92" t="n">
        <v>56000</v>
      </c>
      <c r="H2410" s="64"/>
      <c r="I2410" s="91"/>
      <c r="J2410" s="92"/>
      <c r="K2410" s="92"/>
      <c r="L2410" s="97"/>
      <c r="M2410" s="91"/>
      <c r="N2410" s="92"/>
      <c r="O2410" s="92"/>
      <c r="S2410" s="91" t="n">
        <v>0.25</v>
      </c>
      <c r="T2410" s="79" t="n">
        <f aca="false">B2410*$AI$23/$AI$2390</f>
        <v>698180.584795322</v>
      </c>
      <c r="U2410" s="79" t="n">
        <f aca="false">C2410*$AI$23/$AI$2390</f>
        <v>751886.783625731</v>
      </c>
      <c r="W2410" s="1"/>
      <c r="Z2410" s="80"/>
      <c r="AA2410" s="91"/>
      <c r="AD2410" s="98"/>
      <c r="AE2410" s="91"/>
      <c r="AH2410" s="1" t="str">
        <f aca="false">IF(AC2408="But Not Over",Y2405,"")</f>
        <v/>
      </c>
      <c r="AI2410" s="81" t="str">
        <f aca="false">IF(AC2408="But Not Over",VLOOKUP(AH2410,'CPI Data'!$A$19:$N$117,14),"")</f>
        <v/>
      </c>
    </row>
    <row r="2411" customFormat="false" ht="12" hidden="false" customHeight="false" outlineLevel="0" collapsed="false">
      <c r="A2411" s="91" t="n">
        <v>0.26</v>
      </c>
      <c r="B2411" s="92" t="n">
        <v>56000</v>
      </c>
      <c r="C2411" s="92" t="n">
        <v>58000</v>
      </c>
      <c r="H2411" s="64"/>
      <c r="I2411" s="91"/>
      <c r="J2411" s="92"/>
      <c r="K2411" s="92"/>
      <c r="L2411" s="97"/>
      <c r="M2411" s="91"/>
      <c r="N2411" s="92"/>
      <c r="O2411" s="92"/>
      <c r="S2411" s="91" t="n">
        <v>0.26</v>
      </c>
      <c r="T2411" s="79" t="n">
        <f aca="false">B2411*$AI$23/$AI$2390</f>
        <v>751886.783625731</v>
      </c>
      <c r="U2411" s="79" t="n">
        <f aca="false">C2411*$AI$23/$AI$2390</f>
        <v>778739.883040936</v>
      </c>
      <c r="W2411" s="1"/>
      <c r="Z2411" s="80"/>
      <c r="AA2411" s="91"/>
      <c r="AD2411" s="98"/>
      <c r="AE2411" s="91"/>
      <c r="AH2411" s="1" t="str">
        <f aca="false">IF(AC2409="But Not Over",Y2406,"")</f>
        <v/>
      </c>
      <c r="AI2411" s="81" t="str">
        <f aca="false">IF(AC2409="But Not Over",VLOOKUP(AH2411,'CPI Data'!$A$19:$N$117,14),"")</f>
        <v/>
      </c>
    </row>
    <row r="2412" customFormat="false" ht="12" hidden="false" customHeight="false" outlineLevel="0" collapsed="false">
      <c r="A2412" s="91" t="n">
        <v>0.27</v>
      </c>
      <c r="B2412" s="92" t="n">
        <v>58000</v>
      </c>
      <c r="C2412" s="92" t="n">
        <v>62000</v>
      </c>
      <c r="H2412" s="64"/>
      <c r="I2412" s="91"/>
      <c r="J2412" s="92"/>
      <c r="K2412" s="92"/>
      <c r="L2412" s="97"/>
      <c r="M2412" s="91"/>
      <c r="N2412" s="92"/>
      <c r="O2412" s="92"/>
      <c r="S2412" s="91" t="n">
        <v>0.27</v>
      </c>
      <c r="T2412" s="79" t="n">
        <f aca="false">B2412*$AI$23/$AI$2390</f>
        <v>778739.883040936</v>
      </c>
      <c r="U2412" s="79" t="n">
        <f aca="false">C2412*$AI$23/$AI$2390</f>
        <v>832446.081871345</v>
      </c>
      <c r="W2412" s="1"/>
      <c r="Z2412" s="80"/>
      <c r="AA2412" s="91"/>
      <c r="AD2412" s="98"/>
      <c r="AE2412" s="91"/>
      <c r="AH2412" s="1" t="str">
        <f aca="false">IF(AC2410="But Not Over",Y2407,"")</f>
        <v/>
      </c>
      <c r="AI2412" s="81" t="str">
        <f aca="false">IF(AC2410="But Not Over",VLOOKUP(AH2412,'CPI Data'!$A$19:$N$117,14),"")</f>
        <v/>
      </c>
    </row>
    <row r="2413" customFormat="false" ht="12" hidden="false" customHeight="false" outlineLevel="0" collapsed="false">
      <c r="A2413" s="91" t="n">
        <v>0.28</v>
      </c>
      <c r="B2413" s="92" t="n">
        <v>62000</v>
      </c>
      <c r="C2413" s="92" t="n">
        <v>64000</v>
      </c>
      <c r="H2413" s="64"/>
      <c r="I2413" s="64"/>
      <c r="L2413" s="97"/>
      <c r="M2413" s="64"/>
      <c r="S2413" s="91" t="n">
        <v>0.28</v>
      </c>
      <c r="T2413" s="79" t="n">
        <f aca="false">B2413*$AI$23/$AI$2390</f>
        <v>832446.081871345</v>
      </c>
      <c r="U2413" s="79" t="n">
        <f aca="false">C2413*$AI$23/$AI$2390</f>
        <v>859299.18128655</v>
      </c>
      <c r="W2413" s="1"/>
      <c r="Z2413" s="80"/>
      <c r="AA2413" s="64"/>
      <c r="AD2413" s="98"/>
      <c r="AE2413" s="64"/>
      <c r="AH2413" s="1" t="str">
        <f aca="false">IF(AC2411="But Not Over",Y2408,"")</f>
        <v/>
      </c>
      <c r="AI2413" s="81" t="str">
        <f aca="false">IF(AC2411="But Not Over",VLOOKUP(AH2413,'CPI Data'!$A$19:$N$117,14),"")</f>
        <v/>
      </c>
    </row>
    <row r="2414" customFormat="false" ht="12" hidden="false" customHeight="false" outlineLevel="0" collapsed="false">
      <c r="A2414" s="91" t="n">
        <v>0.29</v>
      </c>
      <c r="B2414" s="92" t="n">
        <v>64000</v>
      </c>
      <c r="C2414" s="92" t="n">
        <v>66000</v>
      </c>
      <c r="H2414" s="64"/>
      <c r="I2414" s="64"/>
      <c r="L2414" s="97"/>
      <c r="M2414" s="64"/>
      <c r="S2414" s="91" t="n">
        <v>0.29</v>
      </c>
      <c r="T2414" s="79" t="n">
        <f aca="false">B2414*$AI$23/$AI$2390</f>
        <v>859299.18128655</v>
      </c>
      <c r="U2414" s="79" t="n">
        <f aca="false">C2414*$AI$23/$AI$2390</f>
        <v>886152.280701754</v>
      </c>
      <c r="W2414" s="1"/>
      <c r="Z2414" s="80"/>
      <c r="AA2414" s="64"/>
      <c r="AD2414" s="98"/>
      <c r="AE2414" s="64"/>
      <c r="AH2414" s="1" t="str">
        <f aca="false">IF(AC2412="But Not Over",Y2409,"")</f>
        <v/>
      </c>
      <c r="AI2414" s="81" t="str">
        <f aca="false">IF(AC2412="But Not Over",VLOOKUP(AH2414,'CPI Data'!$A$19:$N$117,14),"")</f>
        <v/>
      </c>
    </row>
    <row r="2415" customFormat="false" ht="12" hidden="false" customHeight="false" outlineLevel="0" collapsed="false">
      <c r="A2415" s="91" t="n">
        <v>0.3</v>
      </c>
      <c r="B2415" s="92" t="n">
        <v>66000</v>
      </c>
      <c r="C2415" s="92" t="n">
        <v>68000</v>
      </c>
      <c r="H2415" s="64"/>
      <c r="I2415" s="64"/>
      <c r="L2415" s="97"/>
      <c r="M2415" s="64"/>
      <c r="S2415" s="91" t="n">
        <v>0.3</v>
      </c>
      <c r="T2415" s="79" t="n">
        <f aca="false">B2415*$AI$23/$AI$2390</f>
        <v>886152.280701754</v>
      </c>
      <c r="U2415" s="79" t="n">
        <f aca="false">C2415*$AI$23/$AI$2390</f>
        <v>913005.380116959</v>
      </c>
      <c r="W2415" s="1"/>
      <c r="Z2415" s="80"/>
      <c r="AA2415" s="64"/>
      <c r="AD2415" s="98"/>
      <c r="AE2415" s="64"/>
      <c r="AH2415" s="1" t="str">
        <f aca="false">IF(AC2413="But Not Over",Y2410,"")</f>
        <v/>
      </c>
      <c r="AI2415" s="81" t="str">
        <f aca="false">IF(AC2413="But Not Over",VLOOKUP(AH2415,'CPI Data'!$A$19:$N$117,14),"")</f>
        <v/>
      </c>
    </row>
    <row r="2416" customFormat="false" ht="12" hidden="false" customHeight="false" outlineLevel="0" collapsed="false">
      <c r="A2416" s="91" t="n">
        <v>0.31</v>
      </c>
      <c r="B2416" s="92" t="n">
        <v>68000</v>
      </c>
      <c r="C2416" s="92" t="n">
        <v>70000</v>
      </c>
      <c r="H2416" s="64"/>
      <c r="I2416" s="64"/>
      <c r="L2416" s="97"/>
      <c r="M2416" s="64"/>
      <c r="S2416" s="91" t="n">
        <v>0.31</v>
      </c>
      <c r="T2416" s="79" t="n">
        <f aca="false">B2416*$AI$23/$AI$2390</f>
        <v>913005.380116959</v>
      </c>
      <c r="U2416" s="79" t="n">
        <f aca="false">C2416*$AI$23/$AI$2390</f>
        <v>939858.479532164</v>
      </c>
      <c r="W2416" s="1"/>
      <c r="Z2416" s="80"/>
      <c r="AA2416" s="64"/>
      <c r="AD2416" s="98"/>
      <c r="AE2416" s="64"/>
      <c r="AH2416" s="1" t="str">
        <f aca="false">IF(AC2414="But Not Over",Y2411,"")</f>
        <v/>
      </c>
      <c r="AI2416" s="81" t="str">
        <f aca="false">IF(AC2414="But Not Over",VLOOKUP(AH2416,'CPI Data'!$A$19:$N$117,14),"")</f>
        <v/>
      </c>
    </row>
    <row r="2417" customFormat="false" ht="12" hidden="false" customHeight="false" outlineLevel="0" collapsed="false">
      <c r="A2417" s="91" t="n">
        <v>0.32</v>
      </c>
      <c r="B2417" s="92" t="n">
        <v>70000</v>
      </c>
      <c r="C2417" s="92" t="n">
        <v>74000</v>
      </c>
      <c r="H2417" s="64"/>
      <c r="I2417" s="64"/>
      <c r="L2417" s="97"/>
      <c r="M2417" s="64"/>
      <c r="S2417" s="91" t="n">
        <v>0.32</v>
      </c>
      <c r="T2417" s="79" t="n">
        <f aca="false">B2417*$AI$23/$AI$2390</f>
        <v>939858.479532164</v>
      </c>
      <c r="U2417" s="79" t="n">
        <f aca="false">C2417*$AI$23/$AI$2390</f>
        <v>993564.678362573</v>
      </c>
      <c r="W2417" s="1"/>
      <c r="Z2417" s="80"/>
      <c r="AA2417" s="64"/>
      <c r="AD2417" s="98"/>
      <c r="AE2417" s="64"/>
      <c r="AH2417" s="1" t="str">
        <f aca="false">IF(AC2415="But Not Over",Y2412,"")</f>
        <v/>
      </c>
      <c r="AI2417" s="81" t="str">
        <f aca="false">IF(AC2415="But Not Over",VLOOKUP(AH2417,'CPI Data'!$A$19:$N$117,14),"")</f>
        <v/>
      </c>
    </row>
    <row r="2418" customFormat="false" ht="12" hidden="false" customHeight="false" outlineLevel="0" collapsed="false">
      <c r="A2418" s="91" t="n">
        <v>0.33</v>
      </c>
      <c r="B2418" s="92" t="n">
        <v>74000</v>
      </c>
      <c r="C2418" s="92" t="n">
        <v>76000</v>
      </c>
      <c r="H2418" s="64"/>
      <c r="I2418" s="64"/>
      <c r="L2418" s="97"/>
      <c r="M2418" s="64"/>
      <c r="S2418" s="91" t="n">
        <v>0.33</v>
      </c>
      <c r="T2418" s="79" t="n">
        <f aca="false">B2418*$AI$23/$AI$2390</f>
        <v>993564.678362573</v>
      </c>
      <c r="U2418" s="125" t="n">
        <f aca="false">C2418*$AI$23/$AI$2390</f>
        <v>1020417.77777778</v>
      </c>
      <c r="W2418" s="1"/>
      <c r="Z2418" s="80"/>
      <c r="AA2418" s="64"/>
      <c r="AD2418" s="98"/>
      <c r="AE2418" s="64"/>
      <c r="AH2418" s="1" t="str">
        <f aca="false">IF(AC2416="But Not Over",Y2413,"")</f>
        <v/>
      </c>
      <c r="AI2418" s="81" t="str">
        <f aca="false">IF(AC2416="But Not Over",VLOOKUP(AH2418,'CPI Data'!$A$19:$N$117,14),"")</f>
        <v/>
      </c>
    </row>
    <row r="2419" customFormat="false" ht="12" hidden="false" customHeight="false" outlineLevel="0" collapsed="false">
      <c r="A2419" s="91" t="n">
        <v>0.34</v>
      </c>
      <c r="B2419" s="92" t="n">
        <v>76000</v>
      </c>
      <c r="C2419" s="92" t="n">
        <v>80000</v>
      </c>
      <c r="H2419" s="64"/>
      <c r="I2419" s="64"/>
      <c r="L2419" s="97"/>
      <c r="M2419" s="64"/>
      <c r="S2419" s="91" t="n">
        <v>0.34</v>
      </c>
      <c r="T2419" s="79" t="n">
        <f aca="false">B2419*$AI$23/$AI$2390</f>
        <v>1020417.77777778</v>
      </c>
      <c r="U2419" s="125" t="n">
        <f aca="false">C2419*$AI$23/$AI$2390</f>
        <v>1074123.97660819</v>
      </c>
      <c r="W2419" s="1"/>
      <c r="Z2419" s="80"/>
      <c r="AA2419" s="64"/>
      <c r="AD2419" s="98"/>
      <c r="AE2419" s="64"/>
      <c r="AH2419" s="1" t="str">
        <f aca="false">IF(AC2417="But Not Over",Y2414,"")</f>
        <v/>
      </c>
      <c r="AI2419" s="81" t="str">
        <f aca="false">IF(AC2417="But Not Over",VLOOKUP(AH2419,'CPI Data'!$A$19:$N$117,14),"")</f>
        <v/>
      </c>
    </row>
    <row r="2420" customFormat="false" ht="12" hidden="false" customHeight="false" outlineLevel="0" collapsed="false">
      <c r="A2420" s="91" t="n">
        <v>0.35</v>
      </c>
      <c r="B2420" s="92" t="n">
        <v>80000</v>
      </c>
      <c r="C2420" s="92" t="n">
        <v>82000</v>
      </c>
      <c r="H2420" s="64"/>
      <c r="I2420" s="64"/>
      <c r="L2420" s="97"/>
      <c r="M2420" s="64"/>
      <c r="S2420" s="91" t="n">
        <v>0.35</v>
      </c>
      <c r="T2420" s="79" t="n">
        <f aca="false">B2420*$AI$23/$AI$2390</f>
        <v>1074123.97660819</v>
      </c>
      <c r="U2420" s="125" t="n">
        <f aca="false">C2420*$AI$23/$AI$2390</f>
        <v>1100977.07602339</v>
      </c>
      <c r="W2420" s="1"/>
      <c r="Z2420" s="80"/>
      <c r="AA2420" s="64"/>
      <c r="AD2420" s="98"/>
      <c r="AE2420" s="64"/>
      <c r="AH2420" s="1" t="str">
        <f aca="false">IF(AC2418="But Not Over",Y2415,"")</f>
        <v/>
      </c>
      <c r="AI2420" s="81" t="str">
        <f aca="false">IF(AC2418="But Not Over",VLOOKUP(AH2420,'CPI Data'!$A$19:$N$117,14),"")</f>
        <v/>
      </c>
    </row>
    <row r="2421" customFormat="false" ht="12" hidden="false" customHeight="false" outlineLevel="0" collapsed="false">
      <c r="A2421" s="91" t="n">
        <v>0.36</v>
      </c>
      <c r="B2421" s="92" t="n">
        <v>82000</v>
      </c>
      <c r="C2421" s="92" t="n">
        <v>84000</v>
      </c>
      <c r="H2421" s="64"/>
      <c r="I2421" s="64"/>
      <c r="L2421" s="97"/>
      <c r="M2421" s="64"/>
      <c r="S2421" s="91" t="n">
        <v>0.36</v>
      </c>
      <c r="T2421" s="79" t="n">
        <f aca="false">B2421*$AI$23/$AI$2390</f>
        <v>1100977.07602339</v>
      </c>
      <c r="U2421" s="125" t="n">
        <f aca="false">C2421*$AI$23/$AI$2390</f>
        <v>1127830.1754386</v>
      </c>
      <c r="W2421" s="1"/>
      <c r="Z2421" s="80"/>
      <c r="AA2421" s="64"/>
      <c r="AD2421" s="98"/>
      <c r="AE2421" s="64"/>
      <c r="AH2421" s="1" t="str">
        <f aca="false">IF(AC2419="But Not Over",Y2416,"")</f>
        <v/>
      </c>
      <c r="AI2421" s="81" t="str">
        <f aca="false">IF(AC2419="But Not Over",VLOOKUP(AH2421,'CPI Data'!$A$19:$N$117,14),"")</f>
        <v/>
      </c>
    </row>
    <row r="2422" customFormat="false" ht="12" hidden="false" customHeight="false" outlineLevel="0" collapsed="false">
      <c r="A2422" s="91" t="n">
        <v>0.37</v>
      </c>
      <c r="B2422" s="92" t="n">
        <v>84000</v>
      </c>
      <c r="C2422" s="92" t="n">
        <v>88000</v>
      </c>
      <c r="H2422" s="64"/>
      <c r="I2422" s="64"/>
      <c r="L2422" s="97"/>
      <c r="M2422" s="64"/>
      <c r="S2422" s="91" t="n">
        <v>0.37</v>
      </c>
      <c r="T2422" s="79" t="n">
        <f aca="false">B2422*$AI$23/$AI$2390</f>
        <v>1127830.1754386</v>
      </c>
      <c r="U2422" s="125" t="n">
        <f aca="false">C2422*$AI$23/$AI$2390</f>
        <v>1181536.37426901</v>
      </c>
      <c r="W2422" s="1"/>
      <c r="Z2422" s="80"/>
      <c r="AA2422" s="64"/>
      <c r="AD2422" s="98"/>
      <c r="AE2422" s="64"/>
      <c r="AH2422" s="1" t="str">
        <f aca="false">IF(AC2420="But Not Over",Y2417,"")</f>
        <v/>
      </c>
      <c r="AI2422" s="81" t="str">
        <f aca="false">IF(AC2420="But Not Over",VLOOKUP(AH2422,'CPI Data'!$A$19:$N$117,14),"")</f>
        <v/>
      </c>
    </row>
    <row r="2423" customFormat="false" ht="12" hidden="false" customHeight="false" outlineLevel="0" collapsed="false">
      <c r="A2423" s="91" t="n">
        <v>0.38</v>
      </c>
      <c r="B2423" s="92" t="n">
        <v>88000</v>
      </c>
      <c r="C2423" s="92" t="n">
        <v>90000</v>
      </c>
      <c r="H2423" s="64"/>
      <c r="I2423" s="64"/>
      <c r="L2423" s="97"/>
      <c r="M2423" s="64"/>
      <c r="S2423" s="91" t="n">
        <v>0.38</v>
      </c>
      <c r="T2423" s="79" t="n">
        <f aca="false">B2423*$AI$23/$AI$2390</f>
        <v>1181536.37426901</v>
      </c>
      <c r="U2423" s="125" t="n">
        <f aca="false">C2423*$AI$23/$AI$2390</f>
        <v>1208389.47368421</v>
      </c>
      <c r="W2423" s="1"/>
      <c r="Z2423" s="80"/>
      <c r="AA2423" s="64"/>
      <c r="AD2423" s="98"/>
      <c r="AE2423" s="64"/>
      <c r="AH2423" s="1" t="str">
        <f aca="false">IF(AC2421="But Not Over",Y2418,"")</f>
        <v/>
      </c>
      <c r="AI2423" s="81" t="str">
        <f aca="false">IF(AC2421="But Not Over",VLOOKUP(AH2423,'CPI Data'!$A$19:$N$117,14),"")</f>
        <v/>
      </c>
    </row>
    <row r="2424" customFormat="false" ht="12" hidden="false" customHeight="false" outlineLevel="0" collapsed="false">
      <c r="A2424" s="91" t="n">
        <v>0.39</v>
      </c>
      <c r="B2424" s="92" t="n">
        <v>90000</v>
      </c>
      <c r="C2424" s="92" t="n">
        <v>92000</v>
      </c>
      <c r="H2424" s="64"/>
      <c r="I2424" s="64"/>
      <c r="L2424" s="97"/>
      <c r="M2424" s="64"/>
      <c r="S2424" s="91" t="n">
        <v>0.39</v>
      </c>
      <c r="T2424" s="79" t="n">
        <f aca="false">B2424*$AI$23/$AI$2390</f>
        <v>1208389.47368421</v>
      </c>
      <c r="U2424" s="125" t="n">
        <f aca="false">C2424*$AI$23/$AI$2390</f>
        <v>1235242.57309942</v>
      </c>
      <c r="W2424" s="1"/>
      <c r="Z2424" s="80"/>
      <c r="AA2424" s="64"/>
      <c r="AD2424" s="98"/>
      <c r="AE2424" s="64"/>
      <c r="AH2424" s="1" t="str">
        <f aca="false">IF(AC2422="But Not Over",Y2419,"")</f>
        <v/>
      </c>
      <c r="AI2424" s="81" t="str">
        <f aca="false">IF(AC2422="But Not Over",VLOOKUP(AH2424,'CPI Data'!$A$19:$N$117,14),"")</f>
        <v/>
      </c>
    </row>
    <row r="2425" customFormat="false" ht="12" hidden="false" customHeight="false" outlineLevel="0" collapsed="false">
      <c r="A2425" s="91" t="n">
        <v>0.4</v>
      </c>
      <c r="B2425" s="92" t="n">
        <v>92000</v>
      </c>
      <c r="C2425" s="92" t="n">
        <v>94000</v>
      </c>
      <c r="H2425" s="64"/>
      <c r="I2425" s="64"/>
      <c r="L2425" s="97"/>
      <c r="M2425" s="64"/>
      <c r="S2425" s="91" t="n">
        <v>0.4</v>
      </c>
      <c r="T2425" s="79" t="n">
        <f aca="false">B2425*$AI$23/$AI$2390</f>
        <v>1235242.57309942</v>
      </c>
      <c r="U2425" s="125" t="n">
        <f aca="false">C2425*$AI$23/$AI$2390</f>
        <v>1262095.67251462</v>
      </c>
      <c r="W2425" s="1"/>
      <c r="Z2425" s="80"/>
      <c r="AA2425" s="64"/>
      <c r="AD2425" s="98"/>
      <c r="AE2425" s="64"/>
      <c r="AH2425" s="1" t="str">
        <f aca="false">IF(AC2423="But Not Over",Y2420,"")</f>
        <v/>
      </c>
      <c r="AI2425" s="81" t="str">
        <f aca="false">IF(AC2423="But Not Over",VLOOKUP(AH2425,'CPI Data'!$A$19:$N$117,14),"")</f>
        <v/>
      </c>
    </row>
    <row r="2426" customFormat="false" ht="12" hidden="false" customHeight="false" outlineLevel="0" collapsed="false">
      <c r="A2426" s="91" t="n">
        <v>0.41</v>
      </c>
      <c r="B2426" s="92" t="n">
        <v>94000</v>
      </c>
      <c r="C2426" s="92" t="n">
        <v>96000</v>
      </c>
      <c r="H2426" s="64"/>
      <c r="I2426" s="64"/>
      <c r="L2426" s="97"/>
      <c r="M2426" s="64"/>
      <c r="S2426" s="91" t="n">
        <v>0.41</v>
      </c>
      <c r="T2426" s="79" t="n">
        <f aca="false">B2426*$AI$23/$AI$2390</f>
        <v>1262095.67251462</v>
      </c>
      <c r="U2426" s="125" t="n">
        <f aca="false">C2426*$AI$23/$AI$2390</f>
        <v>1288948.77192982</v>
      </c>
      <c r="W2426" s="1"/>
      <c r="Z2426" s="80"/>
      <c r="AA2426" s="64"/>
      <c r="AD2426" s="98"/>
      <c r="AE2426" s="64"/>
      <c r="AH2426" s="1" t="str">
        <f aca="false">IF(AC2424="But Not Over",Y2421,"")</f>
        <v/>
      </c>
      <c r="AI2426" s="81" t="str">
        <f aca="false">IF(AC2424="But Not Over",VLOOKUP(AH2426,'CPI Data'!$A$19:$N$117,14),"")</f>
        <v/>
      </c>
    </row>
    <row r="2427" customFormat="false" ht="12" hidden="false" customHeight="false" outlineLevel="0" collapsed="false">
      <c r="A2427" s="91" t="n">
        <v>0.42</v>
      </c>
      <c r="B2427" s="92" t="n">
        <v>96000</v>
      </c>
      <c r="C2427" s="92" t="n">
        <v>100000</v>
      </c>
      <c r="H2427" s="64"/>
      <c r="I2427" s="64"/>
      <c r="L2427" s="97"/>
      <c r="M2427" s="64"/>
      <c r="S2427" s="91" t="n">
        <v>0.42</v>
      </c>
      <c r="T2427" s="79" t="n">
        <f aca="false">B2427*$AI$23/$AI$2390</f>
        <v>1288948.77192982</v>
      </c>
      <c r="U2427" s="125" t="n">
        <f aca="false">C2427*$AI$23/$AI$2390</f>
        <v>1342654.97076023</v>
      </c>
      <c r="W2427" s="1"/>
      <c r="Z2427" s="80"/>
      <c r="AA2427" s="64"/>
      <c r="AD2427" s="98"/>
      <c r="AE2427" s="64"/>
      <c r="AH2427" s="1" t="str">
        <f aca="false">IF(AC2425="But Not Over",Y2422,"")</f>
        <v/>
      </c>
      <c r="AI2427" s="81" t="str">
        <f aca="false">IF(AC2425="But Not Over",VLOOKUP(AH2427,'CPI Data'!$A$19:$N$117,14),"")</f>
        <v/>
      </c>
    </row>
    <row r="2428" customFormat="false" ht="12" hidden="false" customHeight="false" outlineLevel="0" collapsed="false">
      <c r="A2428" s="91" t="n">
        <v>0.43</v>
      </c>
      <c r="B2428" s="92" t="n">
        <v>100000</v>
      </c>
      <c r="C2428" s="92" t="n">
        <v>200000</v>
      </c>
      <c r="H2428" s="64"/>
      <c r="I2428" s="64"/>
      <c r="L2428" s="97"/>
      <c r="M2428" s="64"/>
      <c r="S2428" s="91" t="n">
        <v>0.43</v>
      </c>
      <c r="T2428" s="79" t="n">
        <f aca="false">B2428*$AI$23/$AI$2390</f>
        <v>1342654.97076023</v>
      </c>
      <c r="U2428" s="125" t="n">
        <f aca="false">C2428*$AI$23/$AI$2390</f>
        <v>2685309.94152047</v>
      </c>
      <c r="W2428" s="1"/>
      <c r="Z2428" s="80"/>
      <c r="AA2428" s="64"/>
      <c r="AD2428" s="98"/>
      <c r="AE2428" s="64"/>
      <c r="AH2428" s="1" t="str">
        <f aca="false">IF(AC2426="But Not Over",Y2423,"")</f>
        <v/>
      </c>
      <c r="AI2428" s="81" t="str">
        <f aca="false">IF(AC2426="But Not Over",VLOOKUP(AH2428,'CPI Data'!$A$19:$N$117,14),"")</f>
        <v/>
      </c>
    </row>
    <row r="2429" customFormat="false" ht="12" hidden="false" customHeight="false" outlineLevel="0" collapsed="false">
      <c r="A2429" s="91" t="n">
        <v>0.44</v>
      </c>
      <c r="B2429" s="92" t="n">
        <v>200000</v>
      </c>
      <c r="C2429" s="92" t="n">
        <v>300000</v>
      </c>
      <c r="H2429" s="64"/>
      <c r="I2429" s="64"/>
      <c r="L2429" s="97"/>
      <c r="M2429" s="64"/>
      <c r="S2429" s="91" t="n">
        <v>0.44</v>
      </c>
      <c r="T2429" s="79" t="n">
        <f aca="false">B2429*$AI$23/$AI$2390</f>
        <v>2685309.94152047</v>
      </c>
      <c r="U2429" s="125" t="n">
        <f aca="false">C2429*$AI$23/$AI$2390</f>
        <v>4027964.9122807</v>
      </c>
      <c r="W2429" s="1"/>
      <c r="Z2429" s="80"/>
      <c r="AA2429" s="64"/>
      <c r="AD2429" s="98"/>
      <c r="AE2429" s="64"/>
      <c r="AH2429" s="1" t="str">
        <f aca="false">IF(AC2427="But Not Over",Y2424,"")</f>
        <v/>
      </c>
      <c r="AI2429" s="81" t="str">
        <f aca="false">IF(AC2427="But Not Over",VLOOKUP(AH2429,'CPI Data'!$A$19:$N$117,14),"")</f>
        <v/>
      </c>
    </row>
    <row r="2430" customFormat="false" ht="12" hidden="false" customHeight="false" outlineLevel="0" collapsed="false">
      <c r="A2430" s="91" t="n">
        <v>0.45</v>
      </c>
      <c r="B2430" s="92" t="n">
        <v>300000</v>
      </c>
      <c r="C2430" s="95" t="n">
        <v>500000</v>
      </c>
      <c r="H2430" s="64"/>
      <c r="I2430" s="64"/>
      <c r="L2430" s="97"/>
      <c r="M2430" s="64"/>
      <c r="S2430" s="91" t="n">
        <v>0.45</v>
      </c>
      <c r="T2430" s="79" t="n">
        <f aca="false">B2430*$AI$23/$AI$2390</f>
        <v>4027964.9122807</v>
      </c>
      <c r="U2430" s="125" t="n">
        <f aca="false">C2430*$AI$23/$AI$2390</f>
        <v>6713274.85380117</v>
      </c>
      <c r="W2430" s="1"/>
      <c r="Z2430" s="80"/>
      <c r="AA2430" s="64"/>
      <c r="AD2430" s="98"/>
      <c r="AE2430" s="64"/>
      <c r="AH2430" s="1" t="str">
        <f aca="false">IF(AC2428="But Not Over",Y2425,"")</f>
        <v/>
      </c>
      <c r="AI2430" s="81" t="str">
        <f aca="false">IF(AC2428="But Not Over",VLOOKUP(AH2430,'CPI Data'!$A$19:$N$117,14),"")</f>
        <v/>
      </c>
    </row>
    <row r="2431" customFormat="false" ht="12" hidden="false" customHeight="false" outlineLevel="0" collapsed="false">
      <c r="A2431" s="91" t="n">
        <v>0.46</v>
      </c>
      <c r="B2431" s="92" t="n">
        <v>500000</v>
      </c>
      <c r="C2431" s="95" t="s">
        <v>18</v>
      </c>
      <c r="H2431" s="64"/>
      <c r="I2431" s="64"/>
      <c r="L2431" s="97"/>
      <c r="M2431" s="64"/>
      <c r="S2431" s="91" t="n">
        <v>0.46</v>
      </c>
      <c r="T2431" s="79" t="n">
        <f aca="false">B2431*$AI$23/$AI$2390</f>
        <v>6713274.85380117</v>
      </c>
      <c r="U2431" s="79" t="s">
        <v>18</v>
      </c>
      <c r="W2431" s="1"/>
      <c r="Z2431" s="80"/>
      <c r="AA2431" s="64"/>
      <c r="AD2431" s="98"/>
      <c r="AE2431" s="64"/>
      <c r="AH2431" s="1" t="str">
        <f aca="false">IF(AC2429="But Not Over",Y2426,"")</f>
        <v/>
      </c>
      <c r="AI2431" s="81" t="str">
        <f aca="false">IF(AC2429="But Not Over",VLOOKUP(AH2431,'CPI Data'!$A$19:$N$117,14),"")</f>
        <v/>
      </c>
    </row>
    <row r="2432" customFormat="false" ht="24" hidden="false" customHeight="true" outlineLevel="0" collapsed="false">
      <c r="A2432" s="109" t="s">
        <v>75</v>
      </c>
      <c r="B2432" s="109"/>
      <c r="C2432" s="109"/>
      <c r="D2432" s="109"/>
      <c r="E2432" s="109"/>
      <c r="F2432" s="109"/>
      <c r="G2432" s="109"/>
      <c r="H2432" s="109"/>
      <c r="I2432" s="109"/>
      <c r="J2432" s="109"/>
      <c r="K2432" s="109"/>
      <c r="L2432" s="109"/>
      <c r="M2432" s="109"/>
      <c r="N2432" s="109"/>
      <c r="O2432" s="109"/>
      <c r="S2432" s="109" t="s">
        <v>75</v>
      </c>
      <c r="T2432" s="109"/>
      <c r="U2432" s="109"/>
      <c r="V2432" s="109"/>
      <c r="W2432" s="109"/>
      <c r="X2432" s="109"/>
      <c r="Y2432" s="109"/>
      <c r="Z2432" s="109"/>
      <c r="AA2432" s="109"/>
      <c r="AB2432" s="109"/>
      <c r="AC2432" s="109"/>
      <c r="AD2432" s="109"/>
      <c r="AE2432" s="109"/>
      <c r="AF2432" s="109"/>
      <c r="AG2432" s="109"/>
      <c r="AH2432" s="1" t="str">
        <f aca="false">IF(AC2430="But Not Over",Y2427,"")</f>
        <v/>
      </c>
      <c r="AI2432" s="81" t="str">
        <f aca="false">IF(AC2430="But Not Over",VLOOKUP(AH2432,'CPI Data'!$A$19:$N$117,14),"")</f>
        <v/>
      </c>
    </row>
    <row r="2433" customFormat="false" ht="12" hidden="false" customHeight="false" outlineLevel="0" collapsed="false">
      <c r="A2433" s="91"/>
      <c r="B2433" s="92"/>
      <c r="C2433" s="92"/>
      <c r="H2433" s="64"/>
      <c r="I2433" s="64"/>
      <c r="L2433" s="97"/>
      <c r="M2433" s="64"/>
      <c r="S2433" s="91"/>
      <c r="W2433" s="1"/>
      <c r="Z2433" s="80"/>
      <c r="AA2433" s="64"/>
      <c r="AD2433" s="98"/>
      <c r="AE2433" s="64"/>
      <c r="AH2433" s="1" t="str">
        <f aca="false">IF(AC2431="But Not Over",Y2428,"")</f>
        <v/>
      </c>
      <c r="AI2433" s="81" t="str">
        <f aca="false">IF(AC2431="But Not Over",VLOOKUP(AH2433,'CPI Data'!$A$19:$N$117,14),"")</f>
        <v/>
      </c>
    </row>
    <row r="2434" customFormat="false" ht="12.75" hidden="false" customHeight="false" outlineLevel="0" collapsed="false">
      <c r="A2434" s="64"/>
      <c r="B2434" s="74"/>
      <c r="C2434" s="43" t="s">
        <v>7</v>
      </c>
      <c r="E2434" s="64"/>
      <c r="F2434" s="74"/>
      <c r="G2434" s="75" t="n">
        <v>1923</v>
      </c>
      <c r="H2434" s="75"/>
      <c r="I2434" s="75"/>
      <c r="J2434" s="74"/>
      <c r="L2434" s="97"/>
      <c r="M2434" s="64"/>
      <c r="N2434" s="74"/>
      <c r="S2434" s="64"/>
      <c r="T2434" s="77"/>
      <c r="U2434" s="69" t="s">
        <v>21</v>
      </c>
      <c r="W2434" s="64"/>
      <c r="X2434" s="77"/>
      <c r="Y2434" s="75" t="n">
        <v>1923</v>
      </c>
      <c r="Z2434" s="75"/>
      <c r="AA2434" s="75"/>
      <c r="AB2434" s="46" t="str">
        <f aca="false">CONCATENATE("CPI: ",AI2439)</f>
        <v>CPI: 17.1</v>
      </c>
      <c r="AD2434" s="98"/>
      <c r="AE2434" s="64"/>
      <c r="AF2434" s="77"/>
      <c r="AH2434" s="1" t="str">
        <f aca="false">IF(AC2432="But Not Over",Y2429,"")</f>
        <v/>
      </c>
      <c r="AI2434" s="81" t="str">
        <f aca="false">IF(AC2432="But Not Over",VLOOKUP(AH2434,'CPI Data'!$A$19:$N$117,14),"")</f>
        <v/>
      </c>
    </row>
    <row r="2435" customFormat="false" ht="12" hidden="false" customHeight="false" outlineLevel="0" collapsed="false">
      <c r="A2435" s="49"/>
      <c r="B2435" s="49" t="s">
        <v>8</v>
      </c>
      <c r="C2435" s="50"/>
      <c r="D2435" s="50"/>
      <c r="E2435" s="49"/>
      <c r="F2435" s="49" t="s">
        <v>9</v>
      </c>
      <c r="G2435" s="50"/>
      <c r="H2435" s="49"/>
      <c r="I2435" s="49"/>
      <c r="J2435" s="49" t="s">
        <v>10</v>
      </c>
      <c r="K2435" s="48"/>
      <c r="L2435" s="48"/>
      <c r="M2435" s="48"/>
      <c r="N2435" s="49" t="s">
        <v>11</v>
      </c>
      <c r="O2435" s="50"/>
      <c r="S2435" s="49"/>
      <c r="T2435" s="51" t="s">
        <v>8</v>
      </c>
      <c r="U2435" s="99"/>
      <c r="V2435" s="53"/>
      <c r="W2435" s="49"/>
      <c r="X2435" s="51" t="s">
        <v>9</v>
      </c>
      <c r="Y2435" s="99"/>
      <c r="Z2435" s="54"/>
      <c r="AA2435" s="49"/>
      <c r="AB2435" s="51" t="s">
        <v>10</v>
      </c>
      <c r="AC2435" s="52"/>
      <c r="AD2435" s="55"/>
      <c r="AE2435" s="48"/>
      <c r="AF2435" s="51" t="s">
        <v>11</v>
      </c>
      <c r="AG2435" s="99"/>
      <c r="AH2435" s="1" t="str">
        <f aca="false">IF(AC2433="But Not Over",Y2430,"")</f>
        <v/>
      </c>
      <c r="AI2435" s="81" t="str">
        <f aca="false">IF(AC2433="But Not Over",VLOOKUP(AH2435,'CPI Data'!$A$19:$N$117,14),"")</f>
        <v/>
      </c>
    </row>
    <row r="2436" customFormat="false" ht="12" hidden="false" customHeight="false" outlineLevel="0" collapsed="false">
      <c r="A2436" s="56" t="s">
        <v>12</v>
      </c>
      <c r="B2436" s="57" t="s">
        <v>13</v>
      </c>
      <c r="C2436" s="57"/>
      <c r="D2436" s="100"/>
      <c r="E2436" s="56" t="s">
        <v>12</v>
      </c>
      <c r="F2436" s="57" t="s">
        <v>13</v>
      </c>
      <c r="G2436" s="57"/>
      <c r="H2436" s="100"/>
      <c r="I2436" s="56" t="s">
        <v>12</v>
      </c>
      <c r="J2436" s="57" t="s">
        <v>13</v>
      </c>
      <c r="K2436" s="57"/>
      <c r="L2436" s="106"/>
      <c r="M2436" s="56" t="s">
        <v>12</v>
      </c>
      <c r="N2436" s="57" t="s">
        <v>13</v>
      </c>
      <c r="O2436" s="57"/>
      <c r="S2436" s="56" t="s">
        <v>12</v>
      </c>
      <c r="T2436" s="58" t="s">
        <v>13</v>
      </c>
      <c r="U2436" s="58"/>
      <c r="V2436" s="101"/>
      <c r="W2436" s="56" t="s">
        <v>12</v>
      </c>
      <c r="X2436" s="58" t="s">
        <v>13</v>
      </c>
      <c r="Y2436" s="58"/>
      <c r="Z2436" s="101"/>
      <c r="AA2436" s="56" t="s">
        <v>12</v>
      </c>
      <c r="AB2436" s="58" t="s">
        <v>13</v>
      </c>
      <c r="AC2436" s="58"/>
      <c r="AD2436" s="107"/>
      <c r="AE2436" s="56" t="s">
        <v>12</v>
      </c>
      <c r="AF2436" s="58" t="s">
        <v>13</v>
      </c>
      <c r="AG2436" s="58"/>
      <c r="AH2436" s="1" t="str">
        <f aca="false">IF(AC2434="But Not Over",Y2431,"")</f>
        <v/>
      </c>
      <c r="AI2436" s="81" t="str">
        <f aca="false">IF(AC2434="But Not Over",VLOOKUP(AH2436,'CPI Data'!$A$19:$N$117,14),"")</f>
        <v/>
      </c>
    </row>
    <row r="2437" customFormat="false" ht="12" hidden="false" customHeight="false" outlineLevel="0" collapsed="false">
      <c r="A2437" s="59" t="s">
        <v>14</v>
      </c>
      <c r="B2437" s="60" t="s">
        <v>15</v>
      </c>
      <c r="C2437" s="60" t="s">
        <v>16</v>
      </c>
      <c r="D2437" s="100"/>
      <c r="E2437" s="59" t="s">
        <v>14</v>
      </c>
      <c r="F2437" s="60" t="s">
        <v>15</v>
      </c>
      <c r="G2437" s="60" t="s">
        <v>16</v>
      </c>
      <c r="H2437" s="100"/>
      <c r="I2437" s="59" t="s">
        <v>14</v>
      </c>
      <c r="J2437" s="60" t="s">
        <v>15</v>
      </c>
      <c r="K2437" s="60" t="s">
        <v>16</v>
      </c>
      <c r="L2437" s="106"/>
      <c r="M2437" s="59" t="s">
        <v>14</v>
      </c>
      <c r="N2437" s="60" t="s">
        <v>15</v>
      </c>
      <c r="O2437" s="60" t="s">
        <v>16</v>
      </c>
      <c r="S2437" s="59" t="s">
        <v>14</v>
      </c>
      <c r="T2437" s="61" t="s">
        <v>15</v>
      </c>
      <c r="U2437" s="61" t="s">
        <v>16</v>
      </c>
      <c r="V2437" s="101"/>
      <c r="W2437" s="59" t="s">
        <v>14</v>
      </c>
      <c r="X2437" s="61" t="s">
        <v>15</v>
      </c>
      <c r="Y2437" s="61" t="s">
        <v>16</v>
      </c>
      <c r="Z2437" s="101"/>
      <c r="AA2437" s="59" t="s">
        <v>14</v>
      </c>
      <c r="AB2437" s="61" t="s">
        <v>15</v>
      </c>
      <c r="AC2437" s="61" t="s">
        <v>16</v>
      </c>
      <c r="AD2437" s="107"/>
      <c r="AE2437" s="59" t="s">
        <v>14</v>
      </c>
      <c r="AF2437" s="61" t="s">
        <v>15</v>
      </c>
      <c r="AG2437" s="61" t="s">
        <v>16</v>
      </c>
      <c r="AH2437" s="1" t="str">
        <f aca="false">IF(AC2435="But Not Over",Y2432,"")</f>
        <v/>
      </c>
      <c r="AI2437" s="81" t="str">
        <f aca="false">IF(AC2435="But Not Over",VLOOKUP(AH2437,'CPI Data'!$A$19:$N$117,14),"")</f>
        <v/>
      </c>
    </row>
    <row r="2438" customFormat="false" ht="12" hidden="false" customHeight="false" outlineLevel="0" collapsed="false">
      <c r="A2438" s="91" t="n">
        <v>0.04</v>
      </c>
      <c r="B2438" s="95" t="n">
        <v>0</v>
      </c>
      <c r="C2438" s="95" t="n">
        <v>4000</v>
      </c>
      <c r="D2438" s="95"/>
      <c r="H2438" s="102"/>
      <c r="I2438" s="91"/>
      <c r="J2438" s="95"/>
      <c r="K2438" s="95"/>
      <c r="L2438" s="104"/>
      <c r="M2438" s="91"/>
      <c r="N2438" s="95"/>
      <c r="O2438" s="95"/>
      <c r="S2438" s="91" t="n">
        <v>0.04</v>
      </c>
      <c r="T2438" s="79" t="n">
        <f aca="false">B2438*$AI$23/$AI$2439</f>
        <v>0</v>
      </c>
      <c r="U2438" s="79" t="n">
        <f aca="false">C2438*$AI$23/$AI$2439</f>
        <v>53706.1988304094</v>
      </c>
      <c r="V2438" s="84"/>
      <c r="W2438" s="1"/>
      <c r="Z2438" s="80"/>
      <c r="AA2438" s="91"/>
      <c r="AB2438" s="79"/>
      <c r="AC2438" s="79"/>
      <c r="AD2438" s="105"/>
      <c r="AE2438" s="91"/>
      <c r="AF2438" s="79"/>
      <c r="AG2438" s="79"/>
      <c r="AH2438" s="1" t="str">
        <f aca="false">IF(AC2436="But Not Over",Y2433,"")</f>
        <v/>
      </c>
      <c r="AI2438" s="81" t="str">
        <f aca="false">IF(AC2436="But Not Over",VLOOKUP(AH2438,'CPI Data'!$A$19:$N$117,14),"")</f>
        <v/>
      </c>
    </row>
    <row r="2439" customFormat="false" ht="12" hidden="false" customHeight="false" outlineLevel="0" collapsed="false">
      <c r="A2439" s="91" t="n">
        <v>0.08</v>
      </c>
      <c r="B2439" s="95" t="n">
        <v>4000</v>
      </c>
      <c r="C2439" s="95" t="n">
        <v>6000</v>
      </c>
      <c r="D2439" s="95"/>
      <c r="E2439" s="64"/>
      <c r="F2439" s="74" t="s">
        <v>55</v>
      </c>
      <c r="H2439" s="102"/>
      <c r="I2439" s="64"/>
      <c r="J2439" s="74" t="s">
        <v>55</v>
      </c>
      <c r="L2439" s="104"/>
      <c r="M2439" s="64"/>
      <c r="N2439" s="74" t="s">
        <v>55</v>
      </c>
      <c r="S2439" s="91" t="n">
        <v>0.08</v>
      </c>
      <c r="T2439" s="79" t="n">
        <f aca="false">B2439*$AI$23/$AI$2439</f>
        <v>53706.1988304094</v>
      </c>
      <c r="U2439" s="79" t="n">
        <f aca="false">C2439*$AI$23/$AI$2439</f>
        <v>80559.298245614</v>
      </c>
      <c r="V2439" s="84"/>
      <c r="W2439" s="64"/>
      <c r="X2439" s="77" t="s">
        <v>55</v>
      </c>
      <c r="Z2439" s="80"/>
      <c r="AA2439" s="64"/>
      <c r="AB2439" s="77" t="s">
        <v>55</v>
      </c>
      <c r="AD2439" s="105"/>
      <c r="AE2439" s="64"/>
      <c r="AF2439" s="77" t="s">
        <v>55</v>
      </c>
      <c r="AH2439" s="1" t="n">
        <f aca="false">IF(AC2437="But Not Over",Y2434,"")</f>
        <v>1923</v>
      </c>
      <c r="AI2439" s="81" t="n">
        <f aca="false">IF(AC2437="But Not Over",VLOOKUP(AH2439,'CPI Data'!$A$19:$N$117,14),"")</f>
        <v>17.1</v>
      </c>
    </row>
    <row r="2440" customFormat="false" ht="12" hidden="false" customHeight="false" outlineLevel="0" collapsed="false">
      <c r="A2440" s="91" t="n">
        <v>0.09</v>
      </c>
      <c r="B2440" s="95" t="n">
        <v>6000</v>
      </c>
      <c r="C2440" s="95" t="n">
        <v>10000</v>
      </c>
      <c r="D2440" s="95"/>
      <c r="E2440" s="64"/>
      <c r="F2440" s="74" t="s">
        <v>56</v>
      </c>
      <c r="H2440" s="102"/>
      <c r="I2440" s="64"/>
      <c r="J2440" s="74" t="s">
        <v>56</v>
      </c>
      <c r="L2440" s="104"/>
      <c r="M2440" s="64"/>
      <c r="N2440" s="74" t="s">
        <v>56</v>
      </c>
      <c r="S2440" s="91" t="n">
        <v>0.09</v>
      </c>
      <c r="T2440" s="79" t="n">
        <f aca="false">B2440*$AI$23/$AI$2439</f>
        <v>80559.298245614</v>
      </c>
      <c r="U2440" s="79" t="n">
        <f aca="false">C2440*$AI$23/$AI$2439</f>
        <v>134265.497076023</v>
      </c>
      <c r="V2440" s="84"/>
      <c r="W2440" s="64"/>
      <c r="X2440" s="77" t="s">
        <v>56</v>
      </c>
      <c r="Z2440" s="80"/>
      <c r="AA2440" s="64"/>
      <c r="AB2440" s="77" t="s">
        <v>56</v>
      </c>
      <c r="AD2440" s="105"/>
      <c r="AE2440" s="64"/>
      <c r="AF2440" s="77" t="s">
        <v>56</v>
      </c>
      <c r="AH2440" s="1" t="str">
        <f aca="false">IF(AC2438="But Not Over",Y2435,"")</f>
        <v/>
      </c>
      <c r="AI2440" s="81" t="str">
        <f aca="false">IF(AC2438="But Not Over",VLOOKUP(AH2440,'CPI Data'!$A$19:$N$117,14),"")</f>
        <v/>
      </c>
    </row>
    <row r="2441" customFormat="false" ht="12" hidden="false" customHeight="false" outlineLevel="0" collapsed="false">
      <c r="A2441" s="91" t="n">
        <v>0.1</v>
      </c>
      <c r="B2441" s="95" t="n">
        <v>10000</v>
      </c>
      <c r="C2441" s="95" t="n">
        <v>12000</v>
      </c>
      <c r="D2441" s="95"/>
      <c r="H2441" s="102"/>
      <c r="I2441" s="91"/>
      <c r="J2441" s="95"/>
      <c r="K2441" s="95"/>
      <c r="L2441" s="104"/>
      <c r="M2441" s="91"/>
      <c r="N2441" s="95"/>
      <c r="O2441" s="95"/>
      <c r="S2441" s="91" t="n">
        <v>0.1</v>
      </c>
      <c r="T2441" s="79" t="n">
        <f aca="false">B2441*$AI$23/$AI$2439</f>
        <v>134265.497076023</v>
      </c>
      <c r="U2441" s="79" t="n">
        <f aca="false">C2441*$AI$23/$AI$2439</f>
        <v>161118.596491228</v>
      </c>
      <c r="V2441" s="84"/>
      <c r="W2441" s="1"/>
      <c r="Z2441" s="80"/>
      <c r="AA2441" s="91"/>
      <c r="AB2441" s="79"/>
      <c r="AC2441" s="79"/>
      <c r="AD2441" s="105"/>
      <c r="AE2441" s="91"/>
      <c r="AF2441" s="79"/>
      <c r="AG2441" s="79"/>
      <c r="AH2441" s="1" t="str">
        <f aca="false">IF(AC2439="But Not Over",Y2436,"")</f>
        <v/>
      </c>
      <c r="AI2441" s="81" t="str">
        <f aca="false">IF(AC2439="But Not Over",VLOOKUP(AH2441,'CPI Data'!$A$19:$N$117,14),"")</f>
        <v/>
      </c>
    </row>
    <row r="2442" customFormat="false" ht="12" hidden="false" customHeight="false" outlineLevel="0" collapsed="false">
      <c r="A2442" s="91" t="n">
        <v>0.11</v>
      </c>
      <c r="B2442" s="95" t="n">
        <v>12000</v>
      </c>
      <c r="C2442" s="95" t="n">
        <v>14000</v>
      </c>
      <c r="D2442" s="95"/>
      <c r="H2442" s="102"/>
      <c r="I2442" s="91"/>
      <c r="J2442" s="95"/>
      <c r="K2442" s="95"/>
      <c r="L2442" s="104"/>
      <c r="M2442" s="91"/>
      <c r="N2442" s="95"/>
      <c r="O2442" s="95"/>
      <c r="S2442" s="91" t="n">
        <v>0.11</v>
      </c>
      <c r="T2442" s="79" t="n">
        <f aca="false">B2442*$AI$23/$AI$2439</f>
        <v>161118.596491228</v>
      </c>
      <c r="U2442" s="79" t="n">
        <f aca="false">C2442*$AI$23/$AI$2439</f>
        <v>187971.695906433</v>
      </c>
      <c r="V2442" s="84"/>
      <c r="W2442" s="1"/>
      <c r="Z2442" s="80"/>
      <c r="AA2442" s="91"/>
      <c r="AB2442" s="79"/>
      <c r="AC2442" s="79"/>
      <c r="AD2442" s="105"/>
      <c r="AE2442" s="91"/>
      <c r="AF2442" s="79"/>
      <c r="AG2442" s="79"/>
      <c r="AH2442" s="1" t="str">
        <f aca="false">IF(AC2440="But Not Over",Y2437,"")</f>
        <v/>
      </c>
      <c r="AI2442" s="81" t="str">
        <f aca="false">IF(AC2440="But Not Over",VLOOKUP(AH2442,'CPI Data'!$A$19:$N$117,14),"")</f>
        <v/>
      </c>
    </row>
    <row r="2443" customFormat="false" ht="12" hidden="false" customHeight="false" outlineLevel="0" collapsed="false">
      <c r="A2443" s="91" t="n">
        <v>0.12</v>
      </c>
      <c r="B2443" s="95" t="n">
        <v>14000</v>
      </c>
      <c r="C2443" s="95" t="n">
        <v>16000</v>
      </c>
      <c r="D2443" s="95"/>
      <c r="H2443" s="102"/>
      <c r="I2443" s="91"/>
      <c r="J2443" s="95"/>
      <c r="K2443" s="95"/>
      <c r="L2443" s="104"/>
      <c r="M2443" s="91"/>
      <c r="N2443" s="95"/>
      <c r="O2443" s="95"/>
      <c r="S2443" s="91" t="n">
        <v>0.12</v>
      </c>
      <c r="T2443" s="79" t="n">
        <f aca="false">B2443*$AI$23/$AI$2439</f>
        <v>187971.695906433</v>
      </c>
      <c r="U2443" s="79" t="n">
        <f aca="false">C2443*$AI$23/$AI$2439</f>
        <v>214824.795321637</v>
      </c>
      <c r="V2443" s="84"/>
      <c r="W2443" s="1"/>
      <c r="Z2443" s="80"/>
      <c r="AA2443" s="91"/>
      <c r="AB2443" s="79"/>
      <c r="AC2443" s="79"/>
      <c r="AD2443" s="105"/>
      <c r="AE2443" s="91"/>
      <c r="AF2443" s="79"/>
      <c r="AG2443" s="79"/>
      <c r="AH2443" s="1" t="str">
        <f aca="false">IF(AC2441="But Not Over",Y2438,"")</f>
        <v/>
      </c>
      <c r="AI2443" s="81" t="str">
        <f aca="false">IF(AC2441="But Not Over",VLOOKUP(AH2443,'CPI Data'!$A$19:$N$117,14),"")</f>
        <v/>
      </c>
    </row>
    <row r="2444" customFormat="false" ht="12" hidden="false" customHeight="false" outlineLevel="0" collapsed="false">
      <c r="A2444" s="91" t="n">
        <v>0.13</v>
      </c>
      <c r="B2444" s="95" t="n">
        <v>16000</v>
      </c>
      <c r="C2444" s="95" t="n">
        <v>18000</v>
      </c>
      <c r="D2444" s="95"/>
      <c r="H2444" s="102"/>
      <c r="I2444" s="91"/>
      <c r="J2444" s="95"/>
      <c r="K2444" s="95"/>
      <c r="L2444" s="104"/>
      <c r="M2444" s="91"/>
      <c r="N2444" s="95"/>
      <c r="O2444" s="95"/>
      <c r="S2444" s="91" t="n">
        <v>0.13</v>
      </c>
      <c r="T2444" s="79" t="n">
        <f aca="false">B2444*$AI$23/$AI$2439</f>
        <v>214824.795321637</v>
      </c>
      <c r="U2444" s="79" t="n">
        <f aca="false">C2444*$AI$23/$AI$2439</f>
        <v>241677.894736842</v>
      </c>
      <c r="V2444" s="84"/>
      <c r="W2444" s="1"/>
      <c r="Z2444" s="80"/>
      <c r="AA2444" s="91"/>
      <c r="AB2444" s="79"/>
      <c r="AC2444" s="79"/>
      <c r="AD2444" s="105"/>
      <c r="AE2444" s="91"/>
      <c r="AF2444" s="79"/>
      <c r="AG2444" s="79"/>
      <c r="AH2444" s="1" t="str">
        <f aca="false">IF(AC2442="But Not Over",Y2439,"")</f>
        <v/>
      </c>
      <c r="AI2444" s="81" t="str">
        <f aca="false">IF(AC2442="But Not Over",VLOOKUP(AH2444,'CPI Data'!$A$19:$N$117,14),"")</f>
        <v/>
      </c>
    </row>
    <row r="2445" customFormat="false" ht="12" hidden="false" customHeight="false" outlineLevel="0" collapsed="false">
      <c r="A2445" s="91" t="n">
        <v>0.14</v>
      </c>
      <c r="B2445" s="95" t="n">
        <v>18000</v>
      </c>
      <c r="C2445" s="95" t="n">
        <v>20000</v>
      </c>
      <c r="D2445" s="95"/>
      <c r="H2445" s="102"/>
      <c r="I2445" s="91"/>
      <c r="J2445" s="95"/>
      <c r="K2445" s="95"/>
      <c r="L2445" s="104"/>
      <c r="M2445" s="91"/>
      <c r="N2445" s="95"/>
      <c r="O2445" s="95"/>
      <c r="S2445" s="91" t="n">
        <v>0.14</v>
      </c>
      <c r="T2445" s="79" t="n">
        <f aca="false">B2445*$AI$23/$AI$2439</f>
        <v>241677.894736842</v>
      </c>
      <c r="U2445" s="79" t="n">
        <f aca="false">C2445*$AI$23/$AI$2439</f>
        <v>268530.994152047</v>
      </c>
      <c r="V2445" s="84"/>
      <c r="W2445" s="1"/>
      <c r="Z2445" s="80"/>
      <c r="AA2445" s="91"/>
      <c r="AB2445" s="79"/>
      <c r="AC2445" s="79"/>
      <c r="AD2445" s="105"/>
      <c r="AE2445" s="91"/>
      <c r="AF2445" s="79"/>
      <c r="AG2445" s="79"/>
      <c r="AH2445" s="1" t="str">
        <f aca="false">IF(AC2443="But Not Over",Y2440,"")</f>
        <v/>
      </c>
      <c r="AI2445" s="81" t="str">
        <f aca="false">IF(AC2443="But Not Over",VLOOKUP(AH2445,'CPI Data'!$A$19:$N$117,14),"")</f>
        <v/>
      </c>
    </row>
    <row r="2446" customFormat="false" ht="12" hidden="false" customHeight="false" outlineLevel="0" collapsed="false">
      <c r="A2446" s="91" t="n">
        <v>0.16</v>
      </c>
      <c r="B2446" s="95" t="n">
        <v>20000</v>
      </c>
      <c r="C2446" s="95" t="n">
        <v>22000</v>
      </c>
      <c r="D2446" s="95"/>
      <c r="H2446" s="102"/>
      <c r="I2446" s="91"/>
      <c r="J2446" s="95"/>
      <c r="K2446" s="95"/>
      <c r="L2446" s="104"/>
      <c r="M2446" s="91"/>
      <c r="N2446" s="95"/>
      <c r="O2446" s="95"/>
      <c r="S2446" s="91" t="n">
        <v>0.16</v>
      </c>
      <c r="T2446" s="79" t="n">
        <f aca="false">B2446*$AI$23/$AI$2439</f>
        <v>268530.994152047</v>
      </c>
      <c r="U2446" s="79" t="n">
        <f aca="false">C2446*$AI$23/$AI$2439</f>
        <v>295384.093567251</v>
      </c>
      <c r="V2446" s="84"/>
      <c r="W2446" s="1"/>
      <c r="Z2446" s="80"/>
      <c r="AA2446" s="91"/>
      <c r="AB2446" s="79"/>
      <c r="AC2446" s="79"/>
      <c r="AD2446" s="105"/>
      <c r="AE2446" s="91"/>
      <c r="AF2446" s="79"/>
      <c r="AG2446" s="79"/>
      <c r="AH2446" s="1" t="str">
        <f aca="false">IF(AC2444="But Not Over",Y2441,"")</f>
        <v/>
      </c>
      <c r="AI2446" s="81" t="str">
        <f aca="false">IF(AC2444="But Not Over",VLOOKUP(AH2446,'CPI Data'!$A$19:$N$117,14),"")</f>
        <v/>
      </c>
    </row>
    <row r="2447" customFormat="false" ht="12" hidden="false" customHeight="false" outlineLevel="0" collapsed="false">
      <c r="A2447" s="91" t="n">
        <v>0.17</v>
      </c>
      <c r="B2447" s="95" t="n">
        <v>22000</v>
      </c>
      <c r="C2447" s="95" t="n">
        <v>24000</v>
      </c>
      <c r="D2447" s="95"/>
      <c r="H2447" s="102"/>
      <c r="I2447" s="91"/>
      <c r="J2447" s="95"/>
      <c r="K2447" s="95"/>
      <c r="L2447" s="104"/>
      <c r="M2447" s="91"/>
      <c r="N2447" s="95"/>
      <c r="O2447" s="95"/>
      <c r="S2447" s="91" t="n">
        <v>0.17</v>
      </c>
      <c r="T2447" s="79" t="n">
        <f aca="false">B2447*$AI$23/$AI$2439</f>
        <v>295384.093567251</v>
      </c>
      <c r="U2447" s="79" t="n">
        <f aca="false">C2447*$AI$23/$AI$2439</f>
        <v>322237.192982456</v>
      </c>
      <c r="V2447" s="84"/>
      <c r="W2447" s="1"/>
      <c r="Z2447" s="80"/>
      <c r="AA2447" s="91"/>
      <c r="AB2447" s="79"/>
      <c r="AC2447" s="79"/>
      <c r="AD2447" s="105"/>
      <c r="AE2447" s="91"/>
      <c r="AF2447" s="79"/>
      <c r="AG2447" s="79"/>
      <c r="AH2447" s="1" t="str">
        <f aca="false">IF(AC2445="But Not Over",Y2442,"")</f>
        <v/>
      </c>
      <c r="AI2447" s="81" t="str">
        <f aca="false">IF(AC2445="But Not Over",VLOOKUP(AH2447,'CPI Data'!$A$19:$N$117,14),"")</f>
        <v/>
      </c>
    </row>
    <row r="2448" customFormat="false" ht="12" hidden="false" customHeight="false" outlineLevel="0" collapsed="false">
      <c r="A2448" s="91" t="n">
        <v>0.18</v>
      </c>
      <c r="B2448" s="95" t="n">
        <v>24000</v>
      </c>
      <c r="C2448" s="95" t="n">
        <v>26000</v>
      </c>
      <c r="D2448" s="95"/>
      <c r="H2448" s="102"/>
      <c r="I2448" s="91"/>
      <c r="J2448" s="95"/>
      <c r="K2448" s="95"/>
      <c r="L2448" s="104"/>
      <c r="M2448" s="91"/>
      <c r="N2448" s="95"/>
      <c r="O2448" s="95"/>
      <c r="S2448" s="91" t="n">
        <v>0.18</v>
      </c>
      <c r="T2448" s="79" t="n">
        <f aca="false">B2448*$AI$23/$AI$2439</f>
        <v>322237.192982456</v>
      </c>
      <c r="U2448" s="79" t="n">
        <f aca="false">C2448*$AI$23/$AI$2439</f>
        <v>349090.292397661</v>
      </c>
      <c r="V2448" s="84"/>
      <c r="W2448" s="1"/>
      <c r="Z2448" s="80"/>
      <c r="AA2448" s="91"/>
      <c r="AB2448" s="79"/>
      <c r="AC2448" s="79"/>
      <c r="AD2448" s="105"/>
      <c r="AE2448" s="91"/>
      <c r="AF2448" s="79"/>
      <c r="AG2448" s="79"/>
      <c r="AH2448" s="1" t="str">
        <f aca="false">IF(AC2446="But Not Over",Y2443,"")</f>
        <v/>
      </c>
      <c r="AI2448" s="81" t="str">
        <f aca="false">IF(AC2446="But Not Over",VLOOKUP(AH2448,'CPI Data'!$A$19:$N$117,14),"")</f>
        <v/>
      </c>
    </row>
    <row r="2449" customFormat="false" ht="12" hidden="false" customHeight="false" outlineLevel="0" collapsed="false">
      <c r="A2449" s="91" t="n">
        <v>0.19</v>
      </c>
      <c r="B2449" s="95" t="n">
        <v>26000</v>
      </c>
      <c r="C2449" s="95" t="n">
        <v>28000</v>
      </c>
      <c r="D2449" s="95"/>
      <c r="H2449" s="102"/>
      <c r="I2449" s="91"/>
      <c r="J2449" s="95"/>
      <c r="K2449" s="95"/>
      <c r="L2449" s="104"/>
      <c r="M2449" s="91"/>
      <c r="N2449" s="95"/>
      <c r="O2449" s="95"/>
      <c r="S2449" s="91" t="n">
        <v>0.19</v>
      </c>
      <c r="T2449" s="79" t="n">
        <f aca="false">B2449*$AI$23/$AI$2439</f>
        <v>349090.292397661</v>
      </c>
      <c r="U2449" s="79" t="n">
        <f aca="false">C2449*$AI$23/$AI$2439</f>
        <v>375943.391812865</v>
      </c>
      <c r="V2449" s="84"/>
      <c r="W2449" s="1"/>
      <c r="Z2449" s="80"/>
      <c r="AA2449" s="91"/>
      <c r="AB2449" s="79"/>
      <c r="AC2449" s="79"/>
      <c r="AD2449" s="105"/>
      <c r="AE2449" s="91"/>
      <c r="AF2449" s="79"/>
      <c r="AG2449" s="79"/>
      <c r="AH2449" s="1" t="str">
        <f aca="false">IF(AC2447="But Not Over",Y2444,"")</f>
        <v/>
      </c>
      <c r="AI2449" s="81" t="str">
        <f aca="false">IF(AC2447="But Not Over",VLOOKUP(AH2449,'CPI Data'!$A$19:$N$117,14),"")</f>
        <v/>
      </c>
    </row>
    <row r="2450" customFormat="false" ht="12" hidden="false" customHeight="false" outlineLevel="0" collapsed="false">
      <c r="A2450" s="91" t="n">
        <v>0.2</v>
      </c>
      <c r="B2450" s="95" t="n">
        <v>28000</v>
      </c>
      <c r="C2450" s="95" t="n">
        <v>30000</v>
      </c>
      <c r="D2450" s="92"/>
      <c r="H2450" s="102"/>
      <c r="I2450" s="91"/>
      <c r="J2450" s="95"/>
      <c r="K2450" s="92"/>
      <c r="L2450" s="103"/>
      <c r="M2450" s="91"/>
      <c r="N2450" s="95"/>
      <c r="O2450" s="92"/>
      <c r="S2450" s="91" t="n">
        <v>0.2</v>
      </c>
      <c r="T2450" s="79" t="n">
        <f aca="false">B2450*$AI$23/$AI$2439</f>
        <v>375943.391812865</v>
      </c>
      <c r="U2450" s="79" t="n">
        <f aca="false">C2450*$AI$23/$AI$2439</f>
        <v>402796.49122807</v>
      </c>
      <c r="W2450" s="1"/>
      <c r="Z2450" s="80"/>
      <c r="AA2450" s="91"/>
      <c r="AB2450" s="79"/>
      <c r="AD2450" s="98"/>
      <c r="AE2450" s="91"/>
      <c r="AF2450" s="79"/>
      <c r="AH2450" s="1" t="str">
        <f aca="false">IF(AC2448="But Not Over",Y2445,"")</f>
        <v/>
      </c>
      <c r="AI2450" s="81" t="str">
        <f aca="false">IF(AC2448="But Not Over",VLOOKUP(AH2450,'CPI Data'!$A$19:$N$117,14),"")</f>
        <v/>
      </c>
    </row>
    <row r="2451" customFormat="false" ht="12" hidden="false" customHeight="false" outlineLevel="0" collapsed="false">
      <c r="A2451" s="91" t="n">
        <v>0.21</v>
      </c>
      <c r="B2451" s="95" t="n">
        <v>30000</v>
      </c>
      <c r="C2451" s="95" t="n">
        <v>32000</v>
      </c>
      <c r="D2451" s="92"/>
      <c r="H2451" s="102"/>
      <c r="I2451" s="91"/>
      <c r="J2451" s="92"/>
      <c r="K2451" s="92"/>
      <c r="L2451" s="103"/>
      <c r="M2451" s="91"/>
      <c r="N2451" s="92"/>
      <c r="O2451" s="92"/>
      <c r="S2451" s="91" t="n">
        <v>0.21</v>
      </c>
      <c r="T2451" s="79" t="n">
        <f aca="false">B2451*$AI$23/$AI$2439</f>
        <v>402796.49122807</v>
      </c>
      <c r="U2451" s="79" t="n">
        <f aca="false">C2451*$AI$23/$AI$2439</f>
        <v>429649.590643275</v>
      </c>
      <c r="W2451" s="1"/>
      <c r="Z2451" s="80"/>
      <c r="AA2451" s="91"/>
      <c r="AD2451" s="98"/>
      <c r="AE2451" s="91"/>
      <c r="AH2451" s="1" t="str">
        <f aca="false">IF(AC2449="But Not Over",Y2446,"")</f>
        <v/>
      </c>
      <c r="AI2451" s="81" t="str">
        <f aca="false">IF(AC2449="But Not Over",VLOOKUP(AH2451,'CPI Data'!$A$19:$N$117,14),"")</f>
        <v/>
      </c>
    </row>
    <row r="2452" customFormat="false" ht="12" hidden="false" customHeight="false" outlineLevel="0" collapsed="false">
      <c r="A2452" s="91" t="n">
        <v>0.23</v>
      </c>
      <c r="B2452" s="95" t="n">
        <v>32000</v>
      </c>
      <c r="C2452" s="95" t="n">
        <v>36000</v>
      </c>
      <c r="D2452" s="92"/>
      <c r="H2452" s="102"/>
      <c r="I2452" s="91"/>
      <c r="J2452" s="92"/>
      <c r="K2452" s="92"/>
      <c r="L2452" s="103"/>
      <c r="M2452" s="91"/>
      <c r="N2452" s="92"/>
      <c r="O2452" s="92"/>
      <c r="S2452" s="91" t="n">
        <v>0.23</v>
      </c>
      <c r="T2452" s="79" t="n">
        <f aca="false">B2452*$AI$23/$AI$2439</f>
        <v>429649.590643275</v>
      </c>
      <c r="U2452" s="79" t="n">
        <f aca="false">C2452*$AI$23/$AI$2439</f>
        <v>483355.789473684</v>
      </c>
      <c r="W2452" s="1"/>
      <c r="Z2452" s="80"/>
      <c r="AA2452" s="91"/>
      <c r="AD2452" s="98"/>
      <c r="AE2452" s="91"/>
      <c r="AH2452" s="1" t="str">
        <f aca="false">IF(AC2450="But Not Over",Y2447,"")</f>
        <v/>
      </c>
      <c r="AI2452" s="81" t="str">
        <f aca="false">IF(AC2450="But Not Over",VLOOKUP(AH2452,'CPI Data'!$A$19:$N$117,14),"")</f>
        <v/>
      </c>
    </row>
    <row r="2453" customFormat="false" ht="12" hidden="false" customHeight="false" outlineLevel="0" collapsed="false">
      <c r="A2453" s="91" t="n">
        <v>0.24</v>
      </c>
      <c r="B2453" s="95" t="n">
        <v>36000</v>
      </c>
      <c r="C2453" s="95" t="n">
        <v>38000</v>
      </c>
      <c r="D2453" s="95"/>
      <c r="H2453" s="64"/>
      <c r="I2453" s="91"/>
      <c r="J2453" s="92"/>
      <c r="K2453" s="92"/>
      <c r="L2453" s="104"/>
      <c r="M2453" s="91"/>
      <c r="N2453" s="92"/>
      <c r="O2453" s="92"/>
      <c r="S2453" s="91" t="n">
        <v>0.24</v>
      </c>
      <c r="T2453" s="79" t="n">
        <f aca="false">B2453*$AI$23/$AI$2439</f>
        <v>483355.789473684</v>
      </c>
      <c r="U2453" s="79" t="n">
        <f aca="false">C2453*$AI$23/$AI$2439</f>
        <v>510208.888888889</v>
      </c>
      <c r="V2453" s="84"/>
      <c r="W2453" s="1"/>
      <c r="Z2453" s="80"/>
      <c r="AA2453" s="91"/>
      <c r="AD2453" s="105"/>
      <c r="AE2453" s="91"/>
      <c r="AH2453" s="1" t="str">
        <f aca="false">IF(AC2451="But Not Over",Y2448,"")</f>
        <v/>
      </c>
      <c r="AI2453" s="81" t="str">
        <f aca="false">IF(AC2451="But Not Over",VLOOKUP(AH2453,'CPI Data'!$A$19:$N$117,14),"")</f>
        <v/>
      </c>
    </row>
    <row r="2454" customFormat="false" ht="12" hidden="false" customHeight="false" outlineLevel="0" collapsed="false">
      <c r="A2454" s="91" t="n">
        <v>0.25</v>
      </c>
      <c r="B2454" s="95" t="n">
        <v>38000</v>
      </c>
      <c r="C2454" s="95" t="n">
        <v>40000</v>
      </c>
      <c r="H2454" s="64"/>
      <c r="I2454" s="91"/>
      <c r="J2454" s="92"/>
      <c r="K2454" s="92"/>
      <c r="L2454" s="97"/>
      <c r="M2454" s="91"/>
      <c r="N2454" s="92"/>
      <c r="O2454" s="92"/>
      <c r="S2454" s="91" t="n">
        <v>0.25</v>
      </c>
      <c r="T2454" s="79" t="n">
        <f aca="false">B2454*$AI$23/$AI$2439</f>
        <v>510208.888888889</v>
      </c>
      <c r="U2454" s="79" t="n">
        <f aca="false">C2454*$AI$23/$AI$2439</f>
        <v>537061.988304094</v>
      </c>
      <c r="W2454" s="1"/>
      <c r="Z2454" s="80"/>
      <c r="AA2454" s="91"/>
      <c r="AD2454" s="98"/>
      <c r="AE2454" s="91"/>
      <c r="AH2454" s="1" t="str">
        <f aca="false">IF(AC2452="But Not Over",Y2449,"")</f>
        <v/>
      </c>
      <c r="AI2454" s="81" t="str">
        <f aca="false">IF(AC2452="But Not Over",VLOOKUP(AH2454,'CPI Data'!$A$19:$N$117,14),"")</f>
        <v/>
      </c>
    </row>
    <row r="2455" customFormat="false" ht="12" hidden="false" customHeight="false" outlineLevel="0" collapsed="false">
      <c r="A2455" s="91" t="n">
        <v>0.26</v>
      </c>
      <c r="B2455" s="95" t="n">
        <v>40000</v>
      </c>
      <c r="C2455" s="95" t="n">
        <v>42000</v>
      </c>
      <c r="H2455" s="64"/>
      <c r="I2455" s="91"/>
      <c r="J2455" s="92"/>
      <c r="K2455" s="92"/>
      <c r="L2455" s="97"/>
      <c r="M2455" s="91"/>
      <c r="N2455" s="92"/>
      <c r="O2455" s="92"/>
      <c r="S2455" s="91" t="n">
        <v>0.26</v>
      </c>
      <c r="T2455" s="79" t="n">
        <f aca="false">B2455*$AI$23/$AI$2439</f>
        <v>537061.988304094</v>
      </c>
      <c r="U2455" s="79" t="n">
        <f aca="false">C2455*$AI$23/$AI$2439</f>
        <v>563915.087719298</v>
      </c>
      <c r="W2455" s="1"/>
      <c r="Z2455" s="80"/>
      <c r="AA2455" s="91"/>
      <c r="AD2455" s="98"/>
      <c r="AE2455" s="91"/>
      <c r="AH2455" s="1" t="str">
        <f aca="false">IF(AC2453="But Not Over",Y2450,"")</f>
        <v/>
      </c>
      <c r="AI2455" s="81" t="str">
        <f aca="false">IF(AC2453="But Not Over",VLOOKUP(AH2455,'CPI Data'!$A$19:$N$117,14),"")</f>
        <v/>
      </c>
    </row>
    <row r="2456" customFormat="false" ht="12" hidden="false" customHeight="false" outlineLevel="0" collapsed="false">
      <c r="A2456" s="91" t="n">
        <v>0.27</v>
      </c>
      <c r="B2456" s="95" t="n">
        <v>42000</v>
      </c>
      <c r="C2456" s="95" t="n">
        <v>44000</v>
      </c>
      <c r="H2456" s="64"/>
      <c r="I2456" s="91"/>
      <c r="J2456" s="92"/>
      <c r="K2456" s="92"/>
      <c r="L2456" s="97"/>
      <c r="M2456" s="91"/>
      <c r="N2456" s="92"/>
      <c r="O2456" s="92"/>
      <c r="S2456" s="91" t="n">
        <v>0.27</v>
      </c>
      <c r="T2456" s="79" t="n">
        <f aca="false">B2456*$AI$23/$AI$2439</f>
        <v>563915.087719298</v>
      </c>
      <c r="U2456" s="79" t="n">
        <f aca="false">C2456*$AI$23/$AI$2439</f>
        <v>590768.187134503</v>
      </c>
      <c r="W2456" s="1"/>
      <c r="Z2456" s="80"/>
      <c r="AA2456" s="91"/>
      <c r="AD2456" s="98"/>
      <c r="AE2456" s="91"/>
      <c r="AH2456" s="1" t="str">
        <f aca="false">IF(AC2454="But Not Over",Y2451,"")</f>
        <v/>
      </c>
      <c r="AI2456" s="81" t="str">
        <f aca="false">IF(AC2454="But Not Over",VLOOKUP(AH2456,'CPI Data'!$A$19:$N$117,14),"")</f>
        <v/>
      </c>
    </row>
    <row r="2457" customFormat="false" ht="12" hidden="false" customHeight="false" outlineLevel="0" collapsed="false">
      <c r="A2457" s="91" t="n">
        <v>0.28</v>
      </c>
      <c r="B2457" s="95" t="n">
        <v>44000</v>
      </c>
      <c r="C2457" s="95" t="n">
        <v>46000</v>
      </c>
      <c r="H2457" s="64"/>
      <c r="I2457" s="91"/>
      <c r="J2457" s="92"/>
      <c r="K2457" s="92"/>
      <c r="L2457" s="97"/>
      <c r="M2457" s="91"/>
      <c r="N2457" s="92"/>
      <c r="O2457" s="92"/>
      <c r="S2457" s="91" t="n">
        <v>0.28</v>
      </c>
      <c r="T2457" s="79" t="n">
        <f aca="false">B2457*$AI$23/$AI$2439</f>
        <v>590768.187134503</v>
      </c>
      <c r="U2457" s="79" t="n">
        <f aca="false">C2457*$AI$23/$AI$2439</f>
        <v>617621.286549708</v>
      </c>
      <c r="W2457" s="1"/>
      <c r="Z2457" s="80"/>
      <c r="AA2457" s="91"/>
      <c r="AD2457" s="98"/>
      <c r="AE2457" s="91"/>
      <c r="AH2457" s="1" t="str">
        <f aca="false">IF(AC2455="But Not Over",Y2452,"")</f>
        <v/>
      </c>
      <c r="AI2457" s="81" t="str">
        <f aca="false">IF(AC2455="But Not Over",VLOOKUP(AH2457,'CPI Data'!$A$19:$N$117,14),"")</f>
        <v/>
      </c>
    </row>
    <row r="2458" customFormat="false" ht="12" hidden="false" customHeight="false" outlineLevel="0" collapsed="false">
      <c r="A2458" s="91" t="n">
        <v>0.29</v>
      </c>
      <c r="B2458" s="95" t="n">
        <v>46000</v>
      </c>
      <c r="C2458" s="92" t="n">
        <v>48000</v>
      </c>
      <c r="H2458" s="64"/>
      <c r="I2458" s="91"/>
      <c r="J2458" s="92"/>
      <c r="K2458" s="92"/>
      <c r="L2458" s="97"/>
      <c r="M2458" s="91"/>
      <c r="N2458" s="92"/>
      <c r="O2458" s="92"/>
      <c r="S2458" s="91" t="n">
        <v>0.29</v>
      </c>
      <c r="T2458" s="79" t="n">
        <f aca="false">B2458*$AI$23/$AI$2439</f>
        <v>617621.286549708</v>
      </c>
      <c r="U2458" s="79" t="n">
        <f aca="false">C2458*$AI$23/$AI$2439</f>
        <v>644474.385964912</v>
      </c>
      <c r="W2458" s="1"/>
      <c r="Z2458" s="80"/>
      <c r="AA2458" s="91"/>
      <c r="AD2458" s="98"/>
      <c r="AE2458" s="91"/>
      <c r="AH2458" s="1" t="str">
        <f aca="false">IF(AC2456="But Not Over",Y2453,"")</f>
        <v/>
      </c>
      <c r="AI2458" s="81" t="str">
        <f aca="false">IF(AC2456="But Not Over",VLOOKUP(AH2458,'CPI Data'!$A$19:$N$117,14),"")</f>
        <v/>
      </c>
    </row>
    <row r="2459" customFormat="false" ht="12" hidden="false" customHeight="false" outlineLevel="0" collapsed="false">
      <c r="A2459" s="91" t="n">
        <v>0.3</v>
      </c>
      <c r="B2459" s="92" t="n">
        <v>48000</v>
      </c>
      <c r="C2459" s="92" t="n">
        <v>50000</v>
      </c>
      <c r="H2459" s="64"/>
      <c r="I2459" s="91"/>
      <c r="J2459" s="92"/>
      <c r="K2459" s="92"/>
      <c r="L2459" s="97"/>
      <c r="M2459" s="91"/>
      <c r="N2459" s="92"/>
      <c r="O2459" s="92"/>
      <c r="S2459" s="91" t="n">
        <v>0.3</v>
      </c>
      <c r="T2459" s="79" t="n">
        <f aca="false">B2459*$AI$23/$AI$2439</f>
        <v>644474.385964912</v>
      </c>
      <c r="U2459" s="79" t="n">
        <f aca="false">C2459*$AI$23/$AI$2439</f>
        <v>671327.485380117</v>
      </c>
      <c r="W2459" s="1"/>
      <c r="Z2459" s="80"/>
      <c r="AA2459" s="91"/>
      <c r="AD2459" s="98"/>
      <c r="AE2459" s="91"/>
      <c r="AH2459" s="1" t="str">
        <f aca="false">IF(AC2457="But Not Over",Y2454,"")</f>
        <v/>
      </c>
      <c r="AI2459" s="81" t="str">
        <f aca="false">IF(AC2457="But Not Over",VLOOKUP(AH2459,'CPI Data'!$A$19:$N$117,14),"")</f>
        <v/>
      </c>
    </row>
    <row r="2460" customFormat="false" ht="12" hidden="false" customHeight="false" outlineLevel="0" collapsed="false">
      <c r="A2460" s="91" t="n">
        <v>0.31</v>
      </c>
      <c r="B2460" s="92" t="n">
        <v>50000</v>
      </c>
      <c r="C2460" s="92" t="n">
        <v>52000</v>
      </c>
      <c r="H2460" s="64"/>
      <c r="I2460" s="91"/>
      <c r="J2460" s="92"/>
      <c r="K2460" s="92"/>
      <c r="L2460" s="97"/>
      <c r="M2460" s="91"/>
      <c r="N2460" s="92"/>
      <c r="O2460" s="92"/>
      <c r="S2460" s="91" t="n">
        <v>0.31</v>
      </c>
      <c r="T2460" s="79" t="n">
        <f aca="false">B2460*$AI$23/$AI$2439</f>
        <v>671327.485380117</v>
      </c>
      <c r="U2460" s="79" t="n">
        <f aca="false">C2460*$AI$23/$AI$2439</f>
        <v>698180.584795322</v>
      </c>
      <c r="W2460" s="1"/>
      <c r="Z2460" s="80"/>
      <c r="AA2460" s="91"/>
      <c r="AD2460" s="98"/>
      <c r="AE2460" s="91"/>
      <c r="AH2460" s="1" t="str">
        <f aca="false">IF(AC2458="But Not Over",Y2455,"")</f>
        <v/>
      </c>
      <c r="AI2460" s="81" t="str">
        <f aca="false">IF(AC2458="But Not Over",VLOOKUP(AH2460,'CPI Data'!$A$19:$N$117,14),"")</f>
        <v/>
      </c>
    </row>
    <row r="2461" customFormat="false" ht="12" hidden="false" customHeight="false" outlineLevel="0" collapsed="false">
      <c r="A2461" s="91" t="n">
        <v>0.32</v>
      </c>
      <c r="B2461" s="92" t="n">
        <v>52000</v>
      </c>
      <c r="C2461" s="92" t="n">
        <v>54000</v>
      </c>
      <c r="H2461" s="64"/>
      <c r="I2461" s="91"/>
      <c r="J2461" s="92"/>
      <c r="K2461" s="92"/>
      <c r="L2461" s="97"/>
      <c r="M2461" s="91"/>
      <c r="N2461" s="92"/>
      <c r="O2461" s="92"/>
      <c r="S2461" s="91" t="n">
        <v>0.32</v>
      </c>
      <c r="T2461" s="79" t="n">
        <f aca="false">B2461*$AI$23/$AI$2439</f>
        <v>698180.584795322</v>
      </c>
      <c r="U2461" s="79" t="n">
        <f aca="false">C2461*$AI$23/$AI$2439</f>
        <v>725033.684210526</v>
      </c>
      <c r="W2461" s="1"/>
      <c r="Z2461" s="80"/>
      <c r="AA2461" s="91"/>
      <c r="AD2461" s="98"/>
      <c r="AE2461" s="91"/>
      <c r="AH2461" s="1" t="str">
        <f aca="false">IF(AC2459="But Not Over",Y2456,"")</f>
        <v/>
      </c>
      <c r="AI2461" s="81" t="str">
        <f aca="false">IF(AC2459="But Not Over",VLOOKUP(AH2461,'CPI Data'!$A$19:$N$117,14),"")</f>
        <v/>
      </c>
    </row>
    <row r="2462" customFormat="false" ht="12" hidden="false" customHeight="false" outlineLevel="0" collapsed="false">
      <c r="A2462" s="91" t="n">
        <v>0.33</v>
      </c>
      <c r="B2462" s="92" t="n">
        <v>54000</v>
      </c>
      <c r="C2462" s="92" t="n">
        <v>56000</v>
      </c>
      <c r="H2462" s="64"/>
      <c r="I2462" s="64"/>
      <c r="L2462" s="97"/>
      <c r="M2462" s="64"/>
      <c r="S2462" s="91" t="n">
        <v>0.33</v>
      </c>
      <c r="T2462" s="79" t="n">
        <f aca="false">B2462*$AI$23/$AI$2439</f>
        <v>725033.684210526</v>
      </c>
      <c r="U2462" s="79" t="n">
        <f aca="false">C2462*$AI$23/$AI$2439</f>
        <v>751886.783625731</v>
      </c>
      <c r="W2462" s="1"/>
      <c r="Z2462" s="80"/>
      <c r="AA2462" s="64"/>
      <c r="AD2462" s="98"/>
      <c r="AE2462" s="64"/>
      <c r="AH2462" s="1" t="str">
        <f aca="false">IF(AC2460="But Not Over",Y2457,"")</f>
        <v/>
      </c>
      <c r="AI2462" s="81" t="str">
        <f aca="false">IF(AC2460="But Not Over",VLOOKUP(AH2462,'CPI Data'!$A$19:$N$117,14),"")</f>
        <v/>
      </c>
    </row>
    <row r="2463" customFormat="false" ht="12" hidden="false" customHeight="false" outlineLevel="0" collapsed="false">
      <c r="A2463" s="91" t="n">
        <v>0.34</v>
      </c>
      <c r="B2463" s="92" t="n">
        <v>56000</v>
      </c>
      <c r="C2463" s="92" t="n">
        <v>58000</v>
      </c>
      <c r="H2463" s="64"/>
      <c r="I2463" s="64"/>
      <c r="L2463" s="97"/>
      <c r="M2463" s="64"/>
      <c r="S2463" s="91" t="n">
        <v>0.34</v>
      </c>
      <c r="T2463" s="79" t="n">
        <f aca="false">B2463*$AI$23/$AI$2439</f>
        <v>751886.783625731</v>
      </c>
      <c r="U2463" s="79" t="n">
        <f aca="false">C2463*$AI$23/$AI$2439</f>
        <v>778739.883040936</v>
      </c>
      <c r="W2463" s="1"/>
      <c r="Z2463" s="80"/>
      <c r="AA2463" s="64"/>
      <c r="AD2463" s="98"/>
      <c r="AE2463" s="64"/>
      <c r="AH2463" s="1" t="str">
        <f aca="false">IF(AC2461="But Not Over",Y2458,"")</f>
        <v/>
      </c>
      <c r="AI2463" s="81" t="str">
        <f aca="false">IF(AC2461="But Not Over",VLOOKUP(AH2463,'CPI Data'!$A$19:$N$117,14),"")</f>
        <v/>
      </c>
    </row>
    <row r="2464" customFormat="false" ht="12" hidden="false" customHeight="false" outlineLevel="0" collapsed="false">
      <c r="A2464" s="91" t="n">
        <v>0.35</v>
      </c>
      <c r="B2464" s="92" t="n">
        <v>58000</v>
      </c>
      <c r="C2464" s="92" t="n">
        <v>60000</v>
      </c>
      <c r="H2464" s="64"/>
      <c r="I2464" s="64"/>
      <c r="L2464" s="97"/>
      <c r="M2464" s="64"/>
      <c r="S2464" s="91" t="n">
        <v>0.35</v>
      </c>
      <c r="T2464" s="79" t="n">
        <f aca="false">B2464*$AI$23/$AI$2439</f>
        <v>778739.883040936</v>
      </c>
      <c r="U2464" s="79" t="n">
        <f aca="false">C2464*$AI$23/$AI$2439</f>
        <v>805592.98245614</v>
      </c>
      <c r="W2464" s="1"/>
      <c r="Z2464" s="80"/>
      <c r="AA2464" s="64"/>
      <c r="AD2464" s="98"/>
      <c r="AE2464" s="64"/>
      <c r="AH2464" s="1" t="str">
        <f aca="false">IF(AC2462="But Not Over",Y2459,"")</f>
        <v/>
      </c>
      <c r="AI2464" s="81" t="str">
        <f aca="false">IF(AC2462="But Not Over",VLOOKUP(AH2464,'CPI Data'!$A$19:$N$117,14),"")</f>
        <v/>
      </c>
    </row>
    <row r="2465" customFormat="false" ht="12" hidden="false" customHeight="false" outlineLevel="0" collapsed="false">
      <c r="A2465" s="91" t="n">
        <v>0.36</v>
      </c>
      <c r="B2465" s="92" t="n">
        <v>60000</v>
      </c>
      <c r="C2465" s="92" t="n">
        <v>62000</v>
      </c>
      <c r="H2465" s="64"/>
      <c r="I2465" s="64"/>
      <c r="L2465" s="97"/>
      <c r="M2465" s="64"/>
      <c r="S2465" s="91" t="n">
        <v>0.36</v>
      </c>
      <c r="T2465" s="79" t="n">
        <f aca="false">B2465*$AI$23/$AI$2439</f>
        <v>805592.98245614</v>
      </c>
      <c r="U2465" s="79" t="n">
        <f aca="false">C2465*$AI$23/$AI$2439</f>
        <v>832446.081871345</v>
      </c>
      <c r="W2465" s="1"/>
      <c r="Z2465" s="80"/>
      <c r="AA2465" s="64"/>
      <c r="AD2465" s="98"/>
      <c r="AE2465" s="64"/>
      <c r="AH2465" s="1" t="str">
        <f aca="false">IF(AC2463="But Not Over",Y2460,"")</f>
        <v/>
      </c>
      <c r="AI2465" s="81" t="str">
        <f aca="false">IF(AC2463="But Not Over",VLOOKUP(AH2465,'CPI Data'!$A$19:$N$117,14),"")</f>
        <v/>
      </c>
    </row>
    <row r="2466" customFormat="false" ht="12" hidden="false" customHeight="false" outlineLevel="0" collapsed="false">
      <c r="A2466" s="91" t="n">
        <v>0.37</v>
      </c>
      <c r="B2466" s="92" t="n">
        <v>62000</v>
      </c>
      <c r="C2466" s="92" t="n">
        <v>64000</v>
      </c>
      <c r="H2466" s="64"/>
      <c r="I2466" s="64"/>
      <c r="L2466" s="97"/>
      <c r="M2466" s="64"/>
      <c r="S2466" s="91" t="n">
        <v>0.37</v>
      </c>
      <c r="T2466" s="79" t="n">
        <f aca="false">B2466*$AI$23/$AI$2439</f>
        <v>832446.081871345</v>
      </c>
      <c r="U2466" s="79" t="n">
        <f aca="false">C2466*$AI$23/$AI$2439</f>
        <v>859299.18128655</v>
      </c>
      <c r="W2466" s="1"/>
      <c r="Z2466" s="80"/>
      <c r="AA2466" s="64"/>
      <c r="AD2466" s="98"/>
      <c r="AE2466" s="64"/>
      <c r="AH2466" s="1" t="str">
        <f aca="false">IF(AC2464="But Not Over",Y2461,"")</f>
        <v/>
      </c>
      <c r="AI2466" s="81" t="str">
        <f aca="false">IF(AC2464="But Not Over",VLOOKUP(AH2466,'CPI Data'!$A$19:$N$117,14),"")</f>
        <v/>
      </c>
    </row>
    <row r="2467" customFormat="false" ht="12" hidden="false" customHeight="false" outlineLevel="0" collapsed="false">
      <c r="A2467" s="91" t="n">
        <v>0.38</v>
      </c>
      <c r="B2467" s="92" t="n">
        <v>64000</v>
      </c>
      <c r="C2467" s="92" t="n">
        <v>66000</v>
      </c>
      <c r="H2467" s="64"/>
      <c r="I2467" s="64"/>
      <c r="L2467" s="97"/>
      <c r="M2467" s="64"/>
      <c r="S2467" s="91" t="n">
        <v>0.38</v>
      </c>
      <c r="T2467" s="79" t="n">
        <f aca="false">B2467*$AI$23/$AI$2439</f>
        <v>859299.18128655</v>
      </c>
      <c r="U2467" s="79" t="n">
        <f aca="false">C2467*$AI$23/$AI$2439</f>
        <v>886152.280701754</v>
      </c>
      <c r="W2467" s="1"/>
      <c r="Z2467" s="80"/>
      <c r="AA2467" s="64"/>
      <c r="AD2467" s="98"/>
      <c r="AE2467" s="64"/>
      <c r="AH2467" s="1" t="str">
        <f aca="false">IF(AC2465="But Not Over",Y2462,"")</f>
        <v/>
      </c>
      <c r="AI2467" s="81" t="str">
        <f aca="false">IF(AC2465="But Not Over",VLOOKUP(AH2467,'CPI Data'!$A$19:$N$117,14),"")</f>
        <v/>
      </c>
    </row>
    <row r="2468" customFormat="false" ht="12" hidden="false" customHeight="false" outlineLevel="0" collapsed="false">
      <c r="A2468" s="91" t="n">
        <v>0.39</v>
      </c>
      <c r="B2468" s="92" t="n">
        <v>66000</v>
      </c>
      <c r="C2468" s="92" t="n">
        <v>68000</v>
      </c>
      <c r="H2468" s="64"/>
      <c r="I2468" s="64"/>
      <c r="L2468" s="97"/>
      <c r="M2468" s="64"/>
      <c r="S2468" s="91" t="n">
        <v>0.39</v>
      </c>
      <c r="T2468" s="79" t="n">
        <f aca="false">B2468*$AI$23/$AI$2439</f>
        <v>886152.280701754</v>
      </c>
      <c r="U2468" s="79" t="n">
        <f aca="false">C2468*$AI$23/$AI$2439</f>
        <v>913005.380116959</v>
      </c>
      <c r="W2468" s="1"/>
      <c r="Z2468" s="80"/>
      <c r="AA2468" s="64"/>
      <c r="AD2468" s="98"/>
      <c r="AE2468" s="64"/>
      <c r="AH2468" s="1" t="str">
        <f aca="false">IF(AC2466="But Not Over",Y2463,"")</f>
        <v/>
      </c>
      <c r="AI2468" s="81" t="str">
        <f aca="false">IF(AC2466="But Not Over",VLOOKUP(AH2468,'CPI Data'!$A$19:$N$117,14),"")</f>
        <v/>
      </c>
    </row>
    <row r="2469" customFormat="false" ht="12" hidden="false" customHeight="false" outlineLevel="0" collapsed="false">
      <c r="A2469" s="91" t="n">
        <v>0.4</v>
      </c>
      <c r="B2469" s="92" t="n">
        <v>68000</v>
      </c>
      <c r="C2469" s="92" t="n">
        <v>70000</v>
      </c>
      <c r="H2469" s="64"/>
      <c r="I2469" s="64"/>
      <c r="L2469" s="97"/>
      <c r="M2469" s="64"/>
      <c r="S2469" s="91" t="n">
        <v>0.4</v>
      </c>
      <c r="T2469" s="79" t="n">
        <f aca="false">B2469*$AI$23/$AI$2439</f>
        <v>913005.380116959</v>
      </c>
      <c r="U2469" s="79" t="n">
        <f aca="false">C2469*$AI$23/$AI$2439</f>
        <v>939858.479532164</v>
      </c>
      <c r="W2469" s="1"/>
      <c r="Z2469" s="80"/>
      <c r="AA2469" s="64"/>
      <c r="AD2469" s="98"/>
      <c r="AE2469" s="64"/>
      <c r="AH2469" s="1" t="str">
        <f aca="false">IF(AC2467="But Not Over",Y2464,"")</f>
        <v/>
      </c>
      <c r="AI2469" s="81" t="str">
        <f aca="false">IF(AC2467="But Not Over",VLOOKUP(AH2469,'CPI Data'!$A$19:$N$117,14),"")</f>
        <v/>
      </c>
    </row>
    <row r="2470" customFormat="false" ht="12" hidden="false" customHeight="false" outlineLevel="0" collapsed="false">
      <c r="A2470" s="91" t="n">
        <v>0.41</v>
      </c>
      <c r="B2470" s="92" t="n">
        <v>70000</v>
      </c>
      <c r="C2470" s="92" t="n">
        <v>72000</v>
      </c>
      <c r="H2470" s="64"/>
      <c r="I2470" s="64"/>
      <c r="L2470" s="97"/>
      <c r="M2470" s="64"/>
      <c r="S2470" s="91" t="n">
        <v>0.41</v>
      </c>
      <c r="T2470" s="79" t="n">
        <f aca="false">B2470*$AI$23/$AI$2439</f>
        <v>939858.479532164</v>
      </c>
      <c r="U2470" s="79" t="n">
        <f aca="false">C2470*$AI$23/$AI$2439</f>
        <v>966711.578947368</v>
      </c>
      <c r="W2470" s="1"/>
      <c r="Z2470" s="80"/>
      <c r="AA2470" s="64"/>
      <c r="AD2470" s="98"/>
      <c r="AE2470" s="64"/>
      <c r="AH2470" s="1" t="str">
        <f aca="false">IF(AC2468="But Not Over",Y2465,"")</f>
        <v/>
      </c>
      <c r="AI2470" s="81" t="str">
        <f aca="false">IF(AC2468="But Not Over",VLOOKUP(AH2470,'CPI Data'!$A$19:$N$117,14),"")</f>
        <v/>
      </c>
    </row>
    <row r="2471" customFormat="false" ht="12" hidden="false" customHeight="false" outlineLevel="0" collapsed="false">
      <c r="A2471" s="91" t="n">
        <v>0.42</v>
      </c>
      <c r="B2471" s="92" t="n">
        <v>72000</v>
      </c>
      <c r="C2471" s="92" t="n">
        <v>74000</v>
      </c>
      <c r="H2471" s="64"/>
      <c r="I2471" s="64"/>
      <c r="L2471" s="97"/>
      <c r="M2471" s="64"/>
      <c r="S2471" s="91" t="n">
        <v>0.42</v>
      </c>
      <c r="T2471" s="79" t="n">
        <f aca="false">B2471*$AI$23/$AI$2439</f>
        <v>966711.578947368</v>
      </c>
      <c r="U2471" s="79" t="n">
        <f aca="false">C2471*$AI$23/$AI$2439</f>
        <v>993564.678362573</v>
      </c>
      <c r="W2471" s="1"/>
      <c r="Z2471" s="80"/>
      <c r="AA2471" s="64"/>
      <c r="AD2471" s="98"/>
      <c r="AE2471" s="64"/>
      <c r="AH2471" s="1" t="str">
        <f aca="false">IF(AC2469="But Not Over",Y2466,"")</f>
        <v/>
      </c>
      <c r="AI2471" s="81" t="str">
        <f aca="false">IF(AC2469="But Not Over",VLOOKUP(AH2471,'CPI Data'!$A$19:$N$117,14),"")</f>
        <v/>
      </c>
    </row>
    <row r="2472" customFormat="false" ht="12" hidden="false" customHeight="false" outlineLevel="0" collapsed="false">
      <c r="A2472" s="91" t="n">
        <v>0.43</v>
      </c>
      <c r="B2472" s="92" t="n">
        <v>74000</v>
      </c>
      <c r="C2472" s="92" t="n">
        <v>76000</v>
      </c>
      <c r="H2472" s="64"/>
      <c r="I2472" s="64"/>
      <c r="L2472" s="97"/>
      <c r="M2472" s="64"/>
      <c r="S2472" s="91" t="n">
        <v>0.43</v>
      </c>
      <c r="T2472" s="79" t="n">
        <f aca="false">B2472*$AI$23/$AI$2439</f>
        <v>993564.678362573</v>
      </c>
      <c r="U2472" s="125" t="n">
        <f aca="false">C2472*$AI$23/$AI$2439</f>
        <v>1020417.77777778</v>
      </c>
      <c r="W2472" s="1"/>
      <c r="Z2472" s="80"/>
      <c r="AA2472" s="64"/>
      <c r="AD2472" s="98"/>
      <c r="AE2472" s="64"/>
      <c r="AH2472" s="1" t="str">
        <f aca="false">IF(AC2470="But Not Over",Y2467,"")</f>
        <v/>
      </c>
      <c r="AI2472" s="81" t="str">
        <f aca="false">IF(AC2470="But Not Over",VLOOKUP(AH2472,'CPI Data'!$A$19:$N$117,14),"")</f>
        <v/>
      </c>
    </row>
    <row r="2473" customFormat="false" ht="12" hidden="false" customHeight="false" outlineLevel="0" collapsed="false">
      <c r="A2473" s="91" t="n">
        <v>0.44</v>
      </c>
      <c r="B2473" s="92" t="n">
        <v>76000</v>
      </c>
      <c r="C2473" s="92" t="n">
        <v>78000</v>
      </c>
      <c r="H2473" s="64"/>
      <c r="I2473" s="64"/>
      <c r="L2473" s="97"/>
      <c r="M2473" s="64"/>
      <c r="S2473" s="91" t="n">
        <v>0.44</v>
      </c>
      <c r="T2473" s="79" t="n">
        <f aca="false">B2473*$AI$23/$AI$2439</f>
        <v>1020417.77777778</v>
      </c>
      <c r="U2473" s="125" t="n">
        <f aca="false">C2473*$AI$23/$AI$2439</f>
        <v>1047270.87719298</v>
      </c>
      <c r="W2473" s="1"/>
      <c r="Z2473" s="80"/>
      <c r="AA2473" s="64"/>
      <c r="AD2473" s="98"/>
      <c r="AE2473" s="64"/>
      <c r="AH2473" s="1" t="str">
        <f aca="false">IF(AC2471="But Not Over",Y2468,"")</f>
        <v/>
      </c>
      <c r="AI2473" s="81" t="str">
        <f aca="false">IF(AC2471="But Not Over",VLOOKUP(AH2473,'CPI Data'!$A$19:$N$117,14),"")</f>
        <v/>
      </c>
    </row>
    <row r="2474" customFormat="false" ht="12" hidden="false" customHeight="false" outlineLevel="0" collapsed="false">
      <c r="A2474" s="91" t="n">
        <v>0.45</v>
      </c>
      <c r="B2474" s="92" t="n">
        <v>78000</v>
      </c>
      <c r="C2474" s="92" t="n">
        <v>80000</v>
      </c>
      <c r="H2474" s="64"/>
      <c r="I2474" s="64"/>
      <c r="L2474" s="97"/>
      <c r="M2474" s="64"/>
      <c r="S2474" s="91" t="n">
        <v>0.45</v>
      </c>
      <c r="T2474" s="79" t="n">
        <f aca="false">B2474*$AI$23/$AI$2439</f>
        <v>1047270.87719298</v>
      </c>
      <c r="U2474" s="125" t="n">
        <f aca="false">C2474*$AI$23/$AI$2439</f>
        <v>1074123.97660819</v>
      </c>
      <c r="W2474" s="1"/>
      <c r="Z2474" s="80"/>
      <c r="AA2474" s="64"/>
      <c r="AD2474" s="98"/>
      <c r="AE2474" s="64"/>
      <c r="AH2474" s="1" t="str">
        <f aca="false">IF(AC2472="But Not Over",Y2469,"")</f>
        <v/>
      </c>
      <c r="AI2474" s="81" t="str">
        <f aca="false">IF(AC2472="But Not Over",VLOOKUP(AH2474,'CPI Data'!$A$19:$N$117,14),"")</f>
        <v/>
      </c>
    </row>
    <row r="2475" customFormat="false" ht="12" hidden="false" customHeight="false" outlineLevel="0" collapsed="false">
      <c r="A2475" s="91" t="n">
        <v>0.46</v>
      </c>
      <c r="B2475" s="92" t="n">
        <v>80000</v>
      </c>
      <c r="C2475" s="92" t="n">
        <v>82000</v>
      </c>
      <c r="H2475" s="64"/>
      <c r="I2475" s="64"/>
      <c r="L2475" s="97"/>
      <c r="M2475" s="64"/>
      <c r="S2475" s="91" t="n">
        <v>0.46</v>
      </c>
      <c r="T2475" s="79" t="n">
        <f aca="false">B2475*$AI$23/$AI$2439</f>
        <v>1074123.97660819</v>
      </c>
      <c r="U2475" s="125" t="n">
        <f aca="false">C2475*$AI$23/$AI$2439</f>
        <v>1100977.07602339</v>
      </c>
      <c r="W2475" s="1"/>
      <c r="Z2475" s="80"/>
      <c r="AA2475" s="64"/>
      <c r="AD2475" s="98"/>
      <c r="AE2475" s="64"/>
      <c r="AH2475" s="1" t="str">
        <f aca="false">IF(AC2473="But Not Over",Y2470,"")</f>
        <v/>
      </c>
      <c r="AI2475" s="81" t="str">
        <f aca="false">IF(AC2473="But Not Over",VLOOKUP(AH2475,'CPI Data'!$A$19:$N$117,14),"")</f>
        <v/>
      </c>
    </row>
    <row r="2476" customFormat="false" ht="12" hidden="false" customHeight="false" outlineLevel="0" collapsed="false">
      <c r="A2476" s="91" t="n">
        <v>0.47</v>
      </c>
      <c r="B2476" s="92" t="n">
        <v>82000</v>
      </c>
      <c r="C2476" s="92" t="n">
        <v>84000</v>
      </c>
      <c r="H2476" s="64"/>
      <c r="I2476" s="64"/>
      <c r="L2476" s="97"/>
      <c r="M2476" s="64"/>
      <c r="S2476" s="91" t="n">
        <v>0.47</v>
      </c>
      <c r="T2476" s="79" t="n">
        <f aca="false">B2476*$AI$23/$AI$2439</f>
        <v>1100977.07602339</v>
      </c>
      <c r="U2476" s="125" t="n">
        <f aca="false">C2476*$AI$23/$AI$2439</f>
        <v>1127830.1754386</v>
      </c>
      <c r="W2476" s="1"/>
      <c r="Z2476" s="80"/>
      <c r="AA2476" s="64"/>
      <c r="AD2476" s="98"/>
      <c r="AE2476" s="64"/>
      <c r="AH2476" s="1" t="str">
        <f aca="false">IF(AC2474="But Not Over",Y2471,"")</f>
        <v/>
      </c>
      <c r="AI2476" s="81" t="str">
        <f aca="false">IF(AC2474="But Not Over",VLOOKUP(AH2476,'CPI Data'!$A$19:$N$117,14),"")</f>
        <v/>
      </c>
    </row>
    <row r="2477" customFormat="false" ht="12" hidden="false" customHeight="false" outlineLevel="0" collapsed="false">
      <c r="A2477" s="91" t="n">
        <v>0.48</v>
      </c>
      <c r="B2477" s="92" t="n">
        <v>84000</v>
      </c>
      <c r="C2477" s="92" t="n">
        <v>86000</v>
      </c>
      <c r="H2477" s="64"/>
      <c r="I2477" s="64"/>
      <c r="L2477" s="97"/>
      <c r="M2477" s="64"/>
      <c r="S2477" s="91" t="n">
        <v>0.48</v>
      </c>
      <c r="T2477" s="79" t="n">
        <f aca="false">B2477*$AI$23/$AI$2439</f>
        <v>1127830.1754386</v>
      </c>
      <c r="U2477" s="125" t="n">
        <f aca="false">C2477*$AI$23/$AI$2439</f>
        <v>1154683.2748538</v>
      </c>
      <c r="W2477" s="1"/>
      <c r="Z2477" s="80"/>
      <c r="AA2477" s="64"/>
      <c r="AD2477" s="98"/>
      <c r="AE2477" s="64"/>
      <c r="AH2477" s="1" t="str">
        <f aca="false">IF(AC2475="But Not Over",Y2472,"")</f>
        <v/>
      </c>
      <c r="AI2477" s="81" t="str">
        <f aca="false">IF(AC2475="But Not Over",VLOOKUP(AH2477,'CPI Data'!$A$19:$N$117,14),"")</f>
        <v/>
      </c>
    </row>
    <row r="2478" customFormat="false" ht="12" hidden="false" customHeight="false" outlineLevel="0" collapsed="false">
      <c r="A2478" s="91" t="n">
        <v>0.49</v>
      </c>
      <c r="B2478" s="92" t="n">
        <v>86000</v>
      </c>
      <c r="C2478" s="92" t="n">
        <v>88000</v>
      </c>
      <c r="H2478" s="64"/>
      <c r="I2478" s="64"/>
      <c r="L2478" s="97"/>
      <c r="M2478" s="64"/>
      <c r="S2478" s="91" t="n">
        <v>0.49</v>
      </c>
      <c r="T2478" s="79" t="n">
        <f aca="false">B2478*$AI$23/$AI$2439</f>
        <v>1154683.2748538</v>
      </c>
      <c r="U2478" s="125" t="n">
        <f aca="false">C2478*$AI$23/$AI$2439</f>
        <v>1181536.37426901</v>
      </c>
      <c r="W2478" s="1"/>
      <c r="Z2478" s="80"/>
      <c r="AA2478" s="64"/>
      <c r="AD2478" s="98"/>
      <c r="AE2478" s="64"/>
      <c r="AH2478" s="1" t="str">
        <f aca="false">IF(AC2476="But Not Over",Y2473,"")</f>
        <v/>
      </c>
      <c r="AI2478" s="81" t="str">
        <f aca="false">IF(AC2476="But Not Over",VLOOKUP(AH2478,'CPI Data'!$A$19:$N$117,14),"")</f>
        <v/>
      </c>
    </row>
    <row r="2479" customFormat="false" ht="12" hidden="false" customHeight="false" outlineLevel="0" collapsed="false">
      <c r="A2479" s="91" t="n">
        <v>0.5</v>
      </c>
      <c r="B2479" s="92" t="n">
        <v>88000</v>
      </c>
      <c r="C2479" s="92" t="n">
        <v>90000</v>
      </c>
      <c r="H2479" s="64"/>
      <c r="I2479" s="64"/>
      <c r="L2479" s="97"/>
      <c r="M2479" s="64"/>
      <c r="S2479" s="91" t="n">
        <v>0.5</v>
      </c>
      <c r="T2479" s="79" t="n">
        <f aca="false">B2479*$AI$23/$AI$2439</f>
        <v>1181536.37426901</v>
      </c>
      <c r="U2479" s="125" t="n">
        <f aca="false">C2479*$AI$23/$AI$2439</f>
        <v>1208389.47368421</v>
      </c>
      <c r="W2479" s="1"/>
      <c r="Z2479" s="80"/>
      <c r="AA2479" s="64"/>
      <c r="AD2479" s="98"/>
      <c r="AE2479" s="64"/>
      <c r="AH2479" s="1" t="str">
        <f aca="false">IF(AC2477="But Not Over",Y2474,"")</f>
        <v/>
      </c>
      <c r="AI2479" s="81" t="str">
        <f aca="false">IF(AC2477="But Not Over",VLOOKUP(AH2479,'CPI Data'!$A$19:$N$117,14),"")</f>
        <v/>
      </c>
    </row>
    <row r="2480" customFormat="false" ht="12" hidden="false" customHeight="false" outlineLevel="0" collapsed="false">
      <c r="A2480" s="91" t="n">
        <v>0.51</v>
      </c>
      <c r="B2480" s="92" t="n">
        <v>90000</v>
      </c>
      <c r="C2480" s="92" t="n">
        <v>92000</v>
      </c>
      <c r="H2480" s="64"/>
      <c r="I2480" s="64"/>
      <c r="L2480" s="97"/>
      <c r="M2480" s="64"/>
      <c r="S2480" s="91" t="n">
        <v>0.51</v>
      </c>
      <c r="T2480" s="79" t="n">
        <f aca="false">B2480*$AI$23/$AI$2439</f>
        <v>1208389.47368421</v>
      </c>
      <c r="U2480" s="125" t="n">
        <f aca="false">C2480*$AI$23/$AI$2439</f>
        <v>1235242.57309942</v>
      </c>
      <c r="W2480" s="1"/>
      <c r="Z2480" s="80"/>
      <c r="AA2480" s="64"/>
      <c r="AD2480" s="98"/>
      <c r="AE2480" s="64"/>
      <c r="AH2480" s="1" t="str">
        <f aca="false">IF(AC2478="But Not Over",Y2475,"")</f>
        <v/>
      </c>
      <c r="AI2480" s="81" t="str">
        <f aca="false">IF(AC2478="But Not Over",VLOOKUP(AH2480,'CPI Data'!$A$19:$N$117,14),"")</f>
        <v/>
      </c>
    </row>
    <row r="2481" customFormat="false" ht="12" hidden="false" customHeight="false" outlineLevel="0" collapsed="false">
      <c r="A2481" s="91" t="n">
        <v>0.52</v>
      </c>
      <c r="B2481" s="92" t="n">
        <v>92000</v>
      </c>
      <c r="C2481" s="92" t="n">
        <v>94000</v>
      </c>
      <c r="H2481" s="64"/>
      <c r="I2481" s="64"/>
      <c r="L2481" s="97"/>
      <c r="M2481" s="64"/>
      <c r="S2481" s="91" t="n">
        <v>0.52</v>
      </c>
      <c r="T2481" s="79" t="n">
        <f aca="false">B2481*$AI$23/$AI$2439</f>
        <v>1235242.57309942</v>
      </c>
      <c r="U2481" s="125" t="n">
        <f aca="false">C2481*$AI$23/$AI$2439</f>
        <v>1262095.67251462</v>
      </c>
      <c r="W2481" s="1"/>
      <c r="Z2481" s="80"/>
      <c r="AA2481" s="64"/>
      <c r="AD2481" s="98"/>
      <c r="AE2481" s="64"/>
      <c r="AH2481" s="1" t="str">
        <f aca="false">IF(AC2479="But Not Over",Y2476,"")</f>
        <v/>
      </c>
      <c r="AI2481" s="81" t="str">
        <f aca="false">IF(AC2479="But Not Over",VLOOKUP(AH2481,'CPI Data'!$A$19:$N$117,14),"")</f>
        <v/>
      </c>
    </row>
    <row r="2482" customFormat="false" ht="12" hidden="false" customHeight="false" outlineLevel="0" collapsed="false">
      <c r="A2482" s="91" t="n">
        <v>0.53</v>
      </c>
      <c r="B2482" s="92" t="n">
        <v>94000</v>
      </c>
      <c r="C2482" s="92" t="n">
        <v>96000</v>
      </c>
      <c r="H2482" s="64"/>
      <c r="I2482" s="64"/>
      <c r="L2482" s="97"/>
      <c r="M2482" s="64"/>
      <c r="S2482" s="91" t="n">
        <v>0.53</v>
      </c>
      <c r="T2482" s="79" t="n">
        <f aca="false">B2482*$AI$23/$AI$2439</f>
        <v>1262095.67251462</v>
      </c>
      <c r="U2482" s="125" t="n">
        <f aca="false">C2482*$AI$23/$AI$2439</f>
        <v>1288948.77192982</v>
      </c>
      <c r="W2482" s="1"/>
      <c r="Z2482" s="80"/>
      <c r="AA2482" s="64"/>
      <c r="AD2482" s="98"/>
      <c r="AE2482" s="64"/>
      <c r="AH2482" s="1" t="str">
        <f aca="false">IF(AC2480="But Not Over",Y2477,"")</f>
        <v/>
      </c>
      <c r="AI2482" s="81" t="str">
        <f aca="false">IF(AC2480="But Not Over",VLOOKUP(AH2482,'CPI Data'!$A$19:$N$117,14),"")</f>
        <v/>
      </c>
    </row>
    <row r="2483" customFormat="false" ht="12" hidden="false" customHeight="false" outlineLevel="0" collapsed="false">
      <c r="A2483" s="91" t="n">
        <v>0.54</v>
      </c>
      <c r="B2483" s="92" t="n">
        <v>96000</v>
      </c>
      <c r="C2483" s="92" t="n">
        <v>98000</v>
      </c>
      <c r="H2483" s="64"/>
      <c r="I2483" s="64"/>
      <c r="L2483" s="97"/>
      <c r="M2483" s="64"/>
      <c r="S2483" s="91" t="n">
        <v>0.54</v>
      </c>
      <c r="T2483" s="79" t="n">
        <f aca="false">B2483*$AI$23/$AI$2439</f>
        <v>1288948.77192982</v>
      </c>
      <c r="U2483" s="125" t="n">
        <f aca="false">C2483*$AI$23/$AI$2439</f>
        <v>1315801.87134503</v>
      </c>
      <c r="W2483" s="1"/>
      <c r="Z2483" s="80"/>
      <c r="AA2483" s="64"/>
      <c r="AD2483" s="98"/>
      <c r="AE2483" s="64"/>
      <c r="AH2483" s="1" t="str">
        <f aca="false">IF(AC2481="But Not Over",Y2478,"")</f>
        <v/>
      </c>
      <c r="AI2483" s="81" t="str">
        <f aca="false">IF(AC2481="But Not Over",VLOOKUP(AH2483,'CPI Data'!$A$19:$N$117,14),"")</f>
        <v/>
      </c>
    </row>
    <row r="2484" customFormat="false" ht="12" hidden="false" customHeight="false" outlineLevel="0" collapsed="false">
      <c r="A2484" s="91" t="n">
        <v>0.55</v>
      </c>
      <c r="B2484" s="92" t="n">
        <v>98000</v>
      </c>
      <c r="C2484" s="92" t="n">
        <v>100000</v>
      </c>
      <c r="H2484" s="64"/>
      <c r="I2484" s="64"/>
      <c r="L2484" s="97"/>
      <c r="M2484" s="64"/>
      <c r="S2484" s="91" t="n">
        <v>0.55</v>
      </c>
      <c r="T2484" s="79" t="n">
        <f aca="false">B2484*$AI$23/$AI$2439</f>
        <v>1315801.87134503</v>
      </c>
      <c r="U2484" s="125" t="n">
        <f aca="false">C2484*$AI$23/$AI$2439</f>
        <v>1342654.97076023</v>
      </c>
      <c r="W2484" s="1"/>
      <c r="Z2484" s="80"/>
      <c r="AA2484" s="64"/>
      <c r="AD2484" s="98"/>
      <c r="AE2484" s="64"/>
      <c r="AH2484" s="1" t="str">
        <f aca="false">IF(AC2482="But Not Over",Y2479,"")</f>
        <v/>
      </c>
      <c r="AI2484" s="81" t="str">
        <f aca="false">IF(AC2482="But Not Over",VLOOKUP(AH2484,'CPI Data'!$A$19:$N$117,14),"")</f>
        <v/>
      </c>
    </row>
    <row r="2485" customFormat="false" ht="12" hidden="false" customHeight="false" outlineLevel="0" collapsed="false">
      <c r="A2485" s="91" t="n">
        <v>0.56</v>
      </c>
      <c r="B2485" s="92" t="n">
        <v>100000</v>
      </c>
      <c r="C2485" s="92" t="n">
        <v>150000</v>
      </c>
      <c r="H2485" s="64"/>
      <c r="I2485" s="64"/>
      <c r="L2485" s="97"/>
      <c r="M2485" s="64"/>
      <c r="S2485" s="91" t="n">
        <v>0.56</v>
      </c>
      <c r="T2485" s="79" t="n">
        <f aca="false">B2485*$AI$23/$AI$2439</f>
        <v>1342654.97076023</v>
      </c>
      <c r="U2485" s="125" t="n">
        <f aca="false">C2485*$AI$23/$AI$2439</f>
        <v>2013982.45614035</v>
      </c>
      <c r="W2485" s="1"/>
      <c r="Z2485" s="80"/>
      <c r="AA2485" s="64"/>
      <c r="AD2485" s="98"/>
      <c r="AE2485" s="64"/>
      <c r="AH2485" s="1" t="str">
        <f aca="false">IF(AC2483="But Not Over",Y2480,"")</f>
        <v/>
      </c>
      <c r="AI2485" s="81" t="str">
        <f aca="false">IF(AC2483="But Not Over",VLOOKUP(AH2485,'CPI Data'!$A$19:$N$117,14),"")</f>
        <v/>
      </c>
    </row>
    <row r="2486" customFormat="false" ht="12" hidden="false" customHeight="false" outlineLevel="0" collapsed="false">
      <c r="A2486" s="91" t="n">
        <v>0.57</v>
      </c>
      <c r="B2486" s="92" t="n">
        <v>150000</v>
      </c>
      <c r="C2486" s="92" t="n">
        <v>200000</v>
      </c>
      <c r="H2486" s="64"/>
      <c r="I2486" s="64"/>
      <c r="L2486" s="97"/>
      <c r="M2486" s="64"/>
      <c r="S2486" s="91" t="n">
        <v>0.57</v>
      </c>
      <c r="T2486" s="79" t="n">
        <f aca="false">B2486*$AI$23/$AI$2439</f>
        <v>2013982.45614035</v>
      </c>
      <c r="U2486" s="125" t="n">
        <f aca="false">C2486*$AI$23/$AI$2439</f>
        <v>2685309.94152047</v>
      </c>
      <c r="W2486" s="1"/>
      <c r="Z2486" s="80"/>
      <c r="AA2486" s="64"/>
      <c r="AD2486" s="98"/>
      <c r="AE2486" s="64"/>
      <c r="AH2486" s="1" t="str">
        <f aca="false">IF(AC2484="But Not Over",Y2481,"")</f>
        <v/>
      </c>
      <c r="AI2486" s="81" t="str">
        <f aca="false">IF(AC2484="But Not Over",VLOOKUP(AH2486,'CPI Data'!$A$19:$N$117,14),"")</f>
        <v/>
      </c>
    </row>
    <row r="2487" customFormat="false" ht="12" hidden="false" customHeight="false" outlineLevel="0" collapsed="false">
      <c r="A2487" s="91" t="n">
        <v>0.58</v>
      </c>
      <c r="B2487" s="92" t="n">
        <v>200000</v>
      </c>
      <c r="C2487" s="95" t="s">
        <v>18</v>
      </c>
      <c r="H2487" s="64"/>
      <c r="I2487" s="64"/>
      <c r="L2487" s="97"/>
      <c r="M2487" s="64"/>
      <c r="S2487" s="91" t="n">
        <v>0.58</v>
      </c>
      <c r="T2487" s="79" t="n">
        <f aca="false">B2487*$AI$23/$AI$2439</f>
        <v>2685309.94152047</v>
      </c>
      <c r="U2487" s="79" t="s">
        <v>18</v>
      </c>
      <c r="W2487" s="1"/>
      <c r="Z2487" s="80"/>
      <c r="AA2487" s="64"/>
      <c r="AD2487" s="98"/>
      <c r="AE2487" s="64"/>
      <c r="AH2487" s="1" t="str">
        <f aca="false">IF(AC2485="But Not Over",Y2482,"")</f>
        <v/>
      </c>
      <c r="AI2487" s="81" t="str">
        <f aca="false">IF(AC2485="But Not Over",VLOOKUP(AH2487,'CPI Data'!$A$19:$N$117,14),"")</f>
        <v/>
      </c>
    </row>
    <row r="2488" customFormat="false" ht="23.25" hidden="false" customHeight="true" outlineLevel="0" collapsed="false">
      <c r="A2488" s="109" t="s">
        <v>76</v>
      </c>
      <c r="B2488" s="109"/>
      <c r="C2488" s="109"/>
      <c r="D2488" s="109"/>
      <c r="E2488" s="109"/>
      <c r="F2488" s="109"/>
      <c r="G2488" s="109"/>
      <c r="H2488" s="109"/>
      <c r="I2488" s="109"/>
      <c r="J2488" s="109"/>
      <c r="K2488" s="109"/>
      <c r="L2488" s="109"/>
      <c r="M2488" s="109"/>
      <c r="N2488" s="109"/>
      <c r="O2488" s="109"/>
      <c r="S2488" s="109" t="s">
        <v>76</v>
      </c>
      <c r="T2488" s="109"/>
      <c r="U2488" s="109"/>
      <c r="V2488" s="109"/>
      <c r="W2488" s="109"/>
      <c r="X2488" s="109"/>
      <c r="Y2488" s="109"/>
      <c r="Z2488" s="109"/>
      <c r="AA2488" s="109"/>
      <c r="AB2488" s="109"/>
      <c r="AC2488" s="109"/>
      <c r="AD2488" s="109"/>
      <c r="AE2488" s="109"/>
      <c r="AF2488" s="109"/>
      <c r="AG2488" s="109"/>
      <c r="AH2488" s="1" t="str">
        <f aca="false">IF(AC2486="But Not Over",Y2483,"")</f>
        <v/>
      </c>
      <c r="AI2488" s="81" t="str">
        <f aca="false">IF(AC2486="But Not Over",VLOOKUP(AH2488,'CPI Data'!$A$19:$N$117,14),"")</f>
        <v/>
      </c>
    </row>
    <row r="2489" customFormat="false" ht="12" hidden="false" customHeight="false" outlineLevel="0" collapsed="false">
      <c r="A2489" s="91"/>
      <c r="B2489" s="92"/>
      <c r="C2489" s="95"/>
      <c r="H2489" s="64"/>
      <c r="I2489" s="64"/>
      <c r="L2489" s="97"/>
      <c r="M2489" s="64"/>
      <c r="S2489" s="91"/>
      <c r="U2489" s="79"/>
      <c r="W2489" s="1"/>
      <c r="Z2489" s="80"/>
      <c r="AA2489" s="64"/>
      <c r="AD2489" s="98"/>
      <c r="AE2489" s="64"/>
      <c r="AH2489" s="1" t="str">
        <f aca="false">IF(AC2487="But Not Over",Y2484,"")</f>
        <v/>
      </c>
      <c r="AI2489" s="81" t="str">
        <f aca="false">IF(AC2487="But Not Over",VLOOKUP(AH2489,'CPI Data'!$A$19:$N$117,14),"")</f>
        <v/>
      </c>
    </row>
    <row r="2490" customFormat="false" ht="12.75" hidden="false" customHeight="false" outlineLevel="0" collapsed="false">
      <c r="A2490" s="64"/>
      <c r="B2490" s="74"/>
      <c r="C2490" s="43" t="s">
        <v>7</v>
      </c>
      <c r="E2490" s="64"/>
      <c r="F2490" s="74"/>
      <c r="G2490" s="75" t="n">
        <v>1922</v>
      </c>
      <c r="H2490" s="75"/>
      <c r="I2490" s="75"/>
      <c r="J2490" s="74"/>
      <c r="L2490" s="97"/>
      <c r="M2490" s="64"/>
      <c r="N2490" s="74"/>
      <c r="S2490" s="64"/>
      <c r="T2490" s="77"/>
      <c r="U2490" s="69" t="s">
        <v>21</v>
      </c>
      <c r="W2490" s="64"/>
      <c r="X2490" s="77"/>
      <c r="Y2490" s="75" t="n">
        <v>1922</v>
      </c>
      <c r="Z2490" s="75"/>
      <c r="AA2490" s="75"/>
      <c r="AB2490" s="46" t="str">
        <f aca="false">CONCATENATE("CPI: ",AI2495)</f>
        <v>CPI: 16.8</v>
      </c>
      <c r="AD2490" s="98"/>
      <c r="AE2490" s="64"/>
      <c r="AF2490" s="77"/>
      <c r="AH2490" s="1" t="str">
        <f aca="false">IF(AC2488="But Not Over",Y2485,"")</f>
        <v/>
      </c>
      <c r="AI2490" s="81" t="str">
        <f aca="false">IF(AC2488="But Not Over",VLOOKUP(AH2490,'CPI Data'!$A$19:$N$117,14),"")</f>
        <v/>
      </c>
    </row>
    <row r="2491" customFormat="false" ht="12" hidden="false" customHeight="false" outlineLevel="0" collapsed="false">
      <c r="A2491" s="49"/>
      <c r="B2491" s="49" t="s">
        <v>8</v>
      </c>
      <c r="C2491" s="50"/>
      <c r="D2491" s="50"/>
      <c r="E2491" s="49"/>
      <c r="F2491" s="49" t="s">
        <v>9</v>
      </c>
      <c r="G2491" s="50"/>
      <c r="H2491" s="49"/>
      <c r="I2491" s="49"/>
      <c r="J2491" s="49" t="s">
        <v>10</v>
      </c>
      <c r="K2491" s="48"/>
      <c r="L2491" s="48"/>
      <c r="M2491" s="48"/>
      <c r="N2491" s="49" t="s">
        <v>11</v>
      </c>
      <c r="O2491" s="50"/>
      <c r="S2491" s="49"/>
      <c r="T2491" s="51" t="s">
        <v>8</v>
      </c>
      <c r="U2491" s="99"/>
      <c r="V2491" s="53"/>
      <c r="W2491" s="49"/>
      <c r="X2491" s="51" t="s">
        <v>9</v>
      </c>
      <c r="Y2491" s="99"/>
      <c r="Z2491" s="54"/>
      <c r="AA2491" s="49"/>
      <c r="AB2491" s="51" t="s">
        <v>10</v>
      </c>
      <c r="AC2491" s="52"/>
      <c r="AD2491" s="55"/>
      <c r="AE2491" s="48"/>
      <c r="AF2491" s="51" t="s">
        <v>11</v>
      </c>
      <c r="AG2491" s="99"/>
      <c r="AH2491" s="1" t="str">
        <f aca="false">IF(AC2489="But Not Over",Y2486,"")</f>
        <v/>
      </c>
      <c r="AI2491" s="81" t="str">
        <f aca="false">IF(AC2489="But Not Over",VLOOKUP(AH2491,'CPI Data'!$A$19:$N$117,14),"")</f>
        <v/>
      </c>
    </row>
    <row r="2492" customFormat="false" ht="12" hidden="false" customHeight="false" outlineLevel="0" collapsed="false">
      <c r="A2492" s="56" t="s">
        <v>12</v>
      </c>
      <c r="B2492" s="57" t="s">
        <v>13</v>
      </c>
      <c r="C2492" s="57"/>
      <c r="D2492" s="100"/>
      <c r="E2492" s="56" t="s">
        <v>12</v>
      </c>
      <c r="F2492" s="57" t="s">
        <v>13</v>
      </c>
      <c r="G2492" s="57"/>
      <c r="H2492" s="100"/>
      <c r="I2492" s="56" t="s">
        <v>12</v>
      </c>
      <c r="J2492" s="57" t="s">
        <v>13</v>
      </c>
      <c r="K2492" s="57"/>
      <c r="L2492" s="106"/>
      <c r="M2492" s="56" t="s">
        <v>12</v>
      </c>
      <c r="N2492" s="57" t="s">
        <v>13</v>
      </c>
      <c r="O2492" s="57"/>
      <c r="S2492" s="56" t="s">
        <v>12</v>
      </c>
      <c r="T2492" s="58" t="s">
        <v>13</v>
      </c>
      <c r="U2492" s="58"/>
      <c r="V2492" s="101"/>
      <c r="W2492" s="56" t="s">
        <v>12</v>
      </c>
      <c r="X2492" s="58" t="s">
        <v>13</v>
      </c>
      <c r="Y2492" s="58"/>
      <c r="Z2492" s="101"/>
      <c r="AA2492" s="56" t="s">
        <v>12</v>
      </c>
      <c r="AB2492" s="58" t="s">
        <v>13</v>
      </c>
      <c r="AC2492" s="58"/>
      <c r="AD2492" s="107"/>
      <c r="AE2492" s="56" t="s">
        <v>12</v>
      </c>
      <c r="AF2492" s="58" t="s">
        <v>13</v>
      </c>
      <c r="AG2492" s="58"/>
      <c r="AH2492" s="1" t="str">
        <f aca="false">IF(AC2490="But Not Over",Y2487,"")</f>
        <v/>
      </c>
      <c r="AI2492" s="81" t="str">
        <f aca="false">IF(AC2490="But Not Over",VLOOKUP(AH2492,'CPI Data'!$A$19:$N$117,14),"")</f>
        <v/>
      </c>
    </row>
    <row r="2493" customFormat="false" ht="12" hidden="false" customHeight="false" outlineLevel="0" collapsed="false">
      <c r="A2493" s="59" t="s">
        <v>14</v>
      </c>
      <c r="B2493" s="60" t="s">
        <v>15</v>
      </c>
      <c r="C2493" s="60" t="s">
        <v>16</v>
      </c>
      <c r="D2493" s="100"/>
      <c r="E2493" s="59" t="s">
        <v>14</v>
      </c>
      <c r="F2493" s="60" t="s">
        <v>15</v>
      </c>
      <c r="G2493" s="60" t="s">
        <v>16</v>
      </c>
      <c r="H2493" s="100"/>
      <c r="I2493" s="59" t="s">
        <v>14</v>
      </c>
      <c r="J2493" s="60" t="s">
        <v>15</v>
      </c>
      <c r="K2493" s="60" t="s">
        <v>16</v>
      </c>
      <c r="L2493" s="106"/>
      <c r="M2493" s="59" t="s">
        <v>14</v>
      </c>
      <c r="N2493" s="60" t="s">
        <v>15</v>
      </c>
      <c r="O2493" s="60" t="s">
        <v>16</v>
      </c>
      <c r="S2493" s="59" t="s">
        <v>14</v>
      </c>
      <c r="T2493" s="61" t="s">
        <v>15</v>
      </c>
      <c r="U2493" s="61" t="s">
        <v>16</v>
      </c>
      <c r="V2493" s="101"/>
      <c r="W2493" s="59" t="s">
        <v>14</v>
      </c>
      <c r="X2493" s="61" t="s">
        <v>15</v>
      </c>
      <c r="Y2493" s="61" t="s">
        <v>16</v>
      </c>
      <c r="Z2493" s="101"/>
      <c r="AA2493" s="59" t="s">
        <v>14</v>
      </c>
      <c r="AB2493" s="61" t="s">
        <v>15</v>
      </c>
      <c r="AC2493" s="61" t="s">
        <v>16</v>
      </c>
      <c r="AD2493" s="107"/>
      <c r="AE2493" s="59" t="s">
        <v>14</v>
      </c>
      <c r="AF2493" s="61" t="s">
        <v>15</v>
      </c>
      <c r="AG2493" s="61" t="s">
        <v>16</v>
      </c>
      <c r="AH2493" s="1" t="str">
        <f aca="false">IF(AC2491="But Not Over",Y2488,"")</f>
        <v/>
      </c>
      <c r="AI2493" s="81" t="str">
        <f aca="false">IF(AC2491="But Not Over",VLOOKUP(AH2493,'CPI Data'!$A$19:$N$117,14),"")</f>
        <v/>
      </c>
    </row>
    <row r="2494" customFormat="false" ht="12" hidden="false" customHeight="false" outlineLevel="0" collapsed="false">
      <c r="A2494" s="91" t="n">
        <v>0.04</v>
      </c>
      <c r="B2494" s="95" t="n">
        <v>0</v>
      </c>
      <c r="C2494" s="95" t="n">
        <v>4000</v>
      </c>
      <c r="D2494" s="95"/>
      <c r="H2494" s="102"/>
      <c r="I2494" s="91"/>
      <c r="J2494" s="95"/>
      <c r="K2494" s="95"/>
      <c r="L2494" s="104"/>
      <c r="M2494" s="91"/>
      <c r="N2494" s="95"/>
      <c r="O2494" s="95"/>
      <c r="S2494" s="91" t="n">
        <v>0.04</v>
      </c>
      <c r="T2494" s="79" t="n">
        <f aca="false">B2494*$AI$23/$AI$2495</f>
        <v>0</v>
      </c>
      <c r="U2494" s="79" t="n">
        <f aca="false">C2494*$AI$23/$AI$2495</f>
        <v>54665.2380952381</v>
      </c>
      <c r="V2494" s="84"/>
      <c r="W2494" s="1"/>
      <c r="Z2494" s="80"/>
      <c r="AA2494" s="91"/>
      <c r="AB2494" s="79"/>
      <c r="AC2494" s="79"/>
      <c r="AD2494" s="105"/>
      <c r="AE2494" s="91"/>
      <c r="AF2494" s="79"/>
      <c r="AG2494" s="79"/>
      <c r="AH2494" s="1" t="str">
        <f aca="false">IF(AC2492="But Not Over",Y2489,"")</f>
        <v/>
      </c>
      <c r="AI2494" s="81" t="str">
        <f aca="false">IF(AC2492="But Not Over",VLOOKUP(AH2494,'CPI Data'!$A$19:$N$117,14),"")</f>
        <v/>
      </c>
    </row>
    <row r="2495" customFormat="false" ht="12" hidden="false" customHeight="false" outlineLevel="0" collapsed="false">
      <c r="A2495" s="91" t="n">
        <v>0.08</v>
      </c>
      <c r="B2495" s="95" t="n">
        <v>4000</v>
      </c>
      <c r="C2495" s="95" t="n">
        <v>6000</v>
      </c>
      <c r="D2495" s="95"/>
      <c r="E2495" s="64"/>
      <c r="F2495" s="74" t="s">
        <v>55</v>
      </c>
      <c r="H2495" s="102"/>
      <c r="I2495" s="64"/>
      <c r="J2495" s="74" t="s">
        <v>55</v>
      </c>
      <c r="L2495" s="104"/>
      <c r="M2495" s="64"/>
      <c r="N2495" s="74" t="s">
        <v>55</v>
      </c>
      <c r="S2495" s="91" t="n">
        <v>0.08</v>
      </c>
      <c r="T2495" s="79" t="n">
        <f aca="false">B2495*$AI$23/$AI$2495</f>
        <v>54665.2380952381</v>
      </c>
      <c r="U2495" s="79" t="n">
        <f aca="false">C2495*$AI$23/$AI$2495</f>
        <v>81997.8571428572</v>
      </c>
      <c r="V2495" s="84"/>
      <c r="W2495" s="64"/>
      <c r="X2495" s="77" t="s">
        <v>55</v>
      </c>
      <c r="Z2495" s="80"/>
      <c r="AA2495" s="64"/>
      <c r="AB2495" s="77" t="s">
        <v>55</v>
      </c>
      <c r="AD2495" s="105"/>
      <c r="AE2495" s="64"/>
      <c r="AF2495" s="77" t="s">
        <v>55</v>
      </c>
      <c r="AH2495" s="1" t="n">
        <f aca="false">IF(AC2493="But Not Over",Y2490,"")</f>
        <v>1922</v>
      </c>
      <c r="AI2495" s="81" t="n">
        <f aca="false">IF(AC2493="But Not Over",VLOOKUP(AH2495,'CPI Data'!$A$19:$N$117,14),"")</f>
        <v>16.8</v>
      </c>
    </row>
    <row r="2496" customFormat="false" ht="12" hidden="false" customHeight="false" outlineLevel="0" collapsed="false">
      <c r="A2496" s="91" t="n">
        <v>0.09</v>
      </c>
      <c r="B2496" s="95" t="n">
        <v>6000</v>
      </c>
      <c r="C2496" s="95" t="n">
        <v>10000</v>
      </c>
      <c r="D2496" s="95"/>
      <c r="E2496" s="64"/>
      <c r="F2496" s="74" t="s">
        <v>56</v>
      </c>
      <c r="H2496" s="102"/>
      <c r="I2496" s="64"/>
      <c r="J2496" s="74" t="s">
        <v>56</v>
      </c>
      <c r="L2496" s="104"/>
      <c r="M2496" s="64"/>
      <c r="N2496" s="74" t="s">
        <v>56</v>
      </c>
      <c r="S2496" s="91" t="n">
        <v>0.09</v>
      </c>
      <c r="T2496" s="79" t="n">
        <f aca="false">B2496*$AI$23/$AI$2495</f>
        <v>81997.8571428572</v>
      </c>
      <c r="U2496" s="79" t="n">
        <f aca="false">C2496*$AI$23/$AI$2495</f>
        <v>136663.095238095</v>
      </c>
      <c r="V2496" s="84"/>
      <c r="W2496" s="64"/>
      <c r="X2496" s="77" t="s">
        <v>56</v>
      </c>
      <c r="Z2496" s="80"/>
      <c r="AA2496" s="64"/>
      <c r="AB2496" s="77" t="s">
        <v>56</v>
      </c>
      <c r="AD2496" s="105"/>
      <c r="AE2496" s="64"/>
      <c r="AF2496" s="77" t="s">
        <v>56</v>
      </c>
      <c r="AH2496" s="1" t="str">
        <f aca="false">IF(AC2494="But Not Over",Y2491,"")</f>
        <v/>
      </c>
      <c r="AI2496" s="81" t="str">
        <f aca="false">IF(AC2494="But Not Over",VLOOKUP(AH2496,'CPI Data'!$A$19:$N$117,14),"")</f>
        <v/>
      </c>
    </row>
    <row r="2497" customFormat="false" ht="12" hidden="false" customHeight="false" outlineLevel="0" collapsed="false">
      <c r="A2497" s="91" t="n">
        <v>0.1</v>
      </c>
      <c r="B2497" s="95" t="n">
        <v>10000</v>
      </c>
      <c r="C2497" s="95" t="n">
        <v>12000</v>
      </c>
      <c r="D2497" s="95"/>
      <c r="H2497" s="102"/>
      <c r="I2497" s="91"/>
      <c r="J2497" s="95"/>
      <c r="K2497" s="95"/>
      <c r="L2497" s="104"/>
      <c r="M2497" s="91"/>
      <c r="N2497" s="95"/>
      <c r="O2497" s="95"/>
      <c r="S2497" s="91" t="n">
        <v>0.1</v>
      </c>
      <c r="T2497" s="79" t="n">
        <f aca="false">B2497*$AI$23/$AI$2495</f>
        <v>136663.095238095</v>
      </c>
      <c r="U2497" s="79" t="n">
        <f aca="false">C2497*$AI$23/$AI$2495</f>
        <v>163995.714285714</v>
      </c>
      <c r="V2497" s="84"/>
      <c r="W2497" s="1"/>
      <c r="Z2497" s="80"/>
      <c r="AA2497" s="91"/>
      <c r="AB2497" s="79"/>
      <c r="AC2497" s="79"/>
      <c r="AD2497" s="105"/>
      <c r="AE2497" s="91"/>
      <c r="AF2497" s="79"/>
      <c r="AG2497" s="79"/>
      <c r="AH2497" s="1" t="str">
        <f aca="false">IF(AC2495="But Not Over",Y2492,"")</f>
        <v/>
      </c>
      <c r="AI2497" s="81" t="str">
        <f aca="false">IF(AC2495="But Not Over",VLOOKUP(AH2497,'CPI Data'!$A$19:$N$117,14),"")</f>
        <v/>
      </c>
    </row>
    <row r="2498" customFormat="false" ht="12" hidden="false" customHeight="false" outlineLevel="0" collapsed="false">
      <c r="A2498" s="91" t="n">
        <v>0.11</v>
      </c>
      <c r="B2498" s="95" t="n">
        <v>12000</v>
      </c>
      <c r="C2498" s="95" t="n">
        <v>14000</v>
      </c>
      <c r="D2498" s="95"/>
      <c r="H2498" s="102"/>
      <c r="I2498" s="91"/>
      <c r="J2498" s="95"/>
      <c r="K2498" s="95"/>
      <c r="L2498" s="104"/>
      <c r="M2498" s="91"/>
      <c r="N2498" s="95"/>
      <c r="O2498" s="95"/>
      <c r="S2498" s="91" t="n">
        <v>0.11</v>
      </c>
      <c r="T2498" s="79" t="n">
        <f aca="false">B2498*$AI$23/$AI$2495</f>
        <v>163995.714285714</v>
      </c>
      <c r="U2498" s="79" t="n">
        <f aca="false">C2498*$AI$23/$AI$2495</f>
        <v>191328.333333333</v>
      </c>
      <c r="V2498" s="84"/>
      <c r="W2498" s="1"/>
      <c r="Z2498" s="80"/>
      <c r="AA2498" s="91"/>
      <c r="AB2498" s="79"/>
      <c r="AC2498" s="79"/>
      <c r="AD2498" s="105"/>
      <c r="AE2498" s="91"/>
      <c r="AF2498" s="79"/>
      <c r="AG2498" s="79"/>
      <c r="AH2498" s="1" t="str">
        <f aca="false">IF(AC2496="But Not Over",Y2493,"")</f>
        <v/>
      </c>
      <c r="AI2498" s="81" t="str">
        <f aca="false">IF(AC2496="But Not Over",VLOOKUP(AH2498,'CPI Data'!$A$19:$N$117,14),"")</f>
        <v/>
      </c>
    </row>
    <row r="2499" customFormat="false" ht="12" hidden="false" customHeight="false" outlineLevel="0" collapsed="false">
      <c r="A2499" s="91" t="n">
        <v>0.12</v>
      </c>
      <c r="B2499" s="95" t="n">
        <v>14000</v>
      </c>
      <c r="C2499" s="95" t="n">
        <v>16000</v>
      </c>
      <c r="D2499" s="95"/>
      <c r="H2499" s="102"/>
      <c r="I2499" s="91"/>
      <c r="J2499" s="95"/>
      <c r="K2499" s="95"/>
      <c r="L2499" s="104"/>
      <c r="M2499" s="91"/>
      <c r="N2499" s="95"/>
      <c r="O2499" s="95"/>
      <c r="S2499" s="91" t="n">
        <v>0.12</v>
      </c>
      <c r="T2499" s="79" t="n">
        <f aca="false">B2499*$AI$23/$AI$2495</f>
        <v>191328.333333333</v>
      </c>
      <c r="U2499" s="79" t="n">
        <f aca="false">C2499*$AI$23/$AI$2495</f>
        <v>218660.952380952</v>
      </c>
      <c r="V2499" s="84"/>
      <c r="W2499" s="1"/>
      <c r="Z2499" s="80"/>
      <c r="AA2499" s="91"/>
      <c r="AB2499" s="79"/>
      <c r="AC2499" s="79"/>
      <c r="AD2499" s="105"/>
      <c r="AE2499" s="91"/>
      <c r="AF2499" s="79"/>
      <c r="AG2499" s="79"/>
      <c r="AH2499" s="1" t="str">
        <f aca="false">IF(AC2497="But Not Over",Y2494,"")</f>
        <v/>
      </c>
      <c r="AI2499" s="81" t="str">
        <f aca="false">IF(AC2497="But Not Over",VLOOKUP(AH2499,'CPI Data'!$A$19:$N$117,14),"")</f>
        <v/>
      </c>
    </row>
    <row r="2500" customFormat="false" ht="12" hidden="false" customHeight="false" outlineLevel="0" collapsed="false">
      <c r="A2500" s="91" t="n">
        <v>0.13</v>
      </c>
      <c r="B2500" s="95" t="n">
        <v>16000</v>
      </c>
      <c r="C2500" s="95" t="n">
        <v>18000</v>
      </c>
      <c r="D2500" s="95"/>
      <c r="H2500" s="102"/>
      <c r="I2500" s="91"/>
      <c r="J2500" s="95"/>
      <c r="K2500" s="95"/>
      <c r="L2500" s="104"/>
      <c r="M2500" s="91"/>
      <c r="N2500" s="95"/>
      <c r="O2500" s="95"/>
      <c r="S2500" s="91" t="n">
        <v>0.13</v>
      </c>
      <c r="T2500" s="79" t="n">
        <f aca="false">B2500*$AI$23/$AI$2495</f>
        <v>218660.952380952</v>
      </c>
      <c r="U2500" s="79" t="n">
        <f aca="false">C2500*$AI$23/$AI$2495</f>
        <v>245993.571428571</v>
      </c>
      <c r="V2500" s="84"/>
      <c r="W2500" s="1"/>
      <c r="Z2500" s="80"/>
      <c r="AA2500" s="91"/>
      <c r="AB2500" s="79"/>
      <c r="AC2500" s="79"/>
      <c r="AD2500" s="105"/>
      <c r="AE2500" s="91"/>
      <c r="AF2500" s="79"/>
      <c r="AG2500" s="79"/>
      <c r="AH2500" s="1" t="str">
        <f aca="false">IF(AC2498="But Not Over",Y2495,"")</f>
        <v/>
      </c>
      <c r="AI2500" s="81" t="str">
        <f aca="false">IF(AC2498="But Not Over",VLOOKUP(AH2500,'CPI Data'!$A$19:$N$117,14),"")</f>
        <v/>
      </c>
    </row>
    <row r="2501" customFormat="false" ht="12" hidden="false" customHeight="false" outlineLevel="0" collapsed="false">
      <c r="A2501" s="91" t="n">
        <v>0.14</v>
      </c>
      <c r="B2501" s="95" t="n">
        <v>18000</v>
      </c>
      <c r="C2501" s="95" t="n">
        <v>20000</v>
      </c>
      <c r="D2501" s="95"/>
      <c r="H2501" s="102"/>
      <c r="I2501" s="91"/>
      <c r="J2501" s="95"/>
      <c r="K2501" s="95"/>
      <c r="L2501" s="104"/>
      <c r="M2501" s="91"/>
      <c r="N2501" s="95"/>
      <c r="O2501" s="95"/>
      <c r="S2501" s="91" t="n">
        <v>0.14</v>
      </c>
      <c r="T2501" s="79" t="n">
        <f aca="false">B2501*$AI$23/$AI$2495</f>
        <v>245993.571428571</v>
      </c>
      <c r="U2501" s="79" t="n">
        <f aca="false">C2501*$AI$23/$AI$2495</f>
        <v>273326.19047619</v>
      </c>
      <c r="V2501" s="84"/>
      <c r="W2501" s="1"/>
      <c r="Z2501" s="80"/>
      <c r="AA2501" s="91"/>
      <c r="AB2501" s="79"/>
      <c r="AC2501" s="79"/>
      <c r="AD2501" s="105"/>
      <c r="AE2501" s="91"/>
      <c r="AF2501" s="79"/>
      <c r="AG2501" s="79"/>
      <c r="AH2501" s="1" t="str">
        <f aca="false">IF(AC2499="But Not Over",Y2496,"")</f>
        <v/>
      </c>
      <c r="AI2501" s="81" t="str">
        <f aca="false">IF(AC2499="But Not Over",VLOOKUP(AH2501,'CPI Data'!$A$19:$N$117,14),"")</f>
        <v/>
      </c>
    </row>
    <row r="2502" customFormat="false" ht="12" hidden="false" customHeight="false" outlineLevel="0" collapsed="false">
      <c r="A2502" s="91" t="n">
        <v>0.16</v>
      </c>
      <c r="B2502" s="95" t="n">
        <v>20000</v>
      </c>
      <c r="C2502" s="95" t="n">
        <v>22000</v>
      </c>
      <c r="D2502" s="95"/>
      <c r="H2502" s="102"/>
      <c r="I2502" s="91"/>
      <c r="J2502" s="95"/>
      <c r="K2502" s="95"/>
      <c r="L2502" s="104"/>
      <c r="M2502" s="91"/>
      <c r="N2502" s="95"/>
      <c r="O2502" s="95"/>
      <c r="S2502" s="91" t="n">
        <v>0.16</v>
      </c>
      <c r="T2502" s="79" t="n">
        <f aca="false">B2502*$AI$23/$AI$2495</f>
        <v>273326.19047619</v>
      </c>
      <c r="U2502" s="79" t="n">
        <f aca="false">C2502*$AI$23/$AI$2495</f>
        <v>300658.80952381</v>
      </c>
      <c r="V2502" s="84"/>
      <c r="W2502" s="1"/>
      <c r="Z2502" s="80"/>
      <c r="AA2502" s="91"/>
      <c r="AB2502" s="79"/>
      <c r="AC2502" s="79"/>
      <c r="AD2502" s="105"/>
      <c r="AE2502" s="91"/>
      <c r="AF2502" s="79"/>
      <c r="AG2502" s="79"/>
      <c r="AH2502" s="1" t="str">
        <f aca="false">IF(AC2500="But Not Over",Y2497,"")</f>
        <v/>
      </c>
      <c r="AI2502" s="81" t="str">
        <f aca="false">IF(AC2500="But Not Over",VLOOKUP(AH2502,'CPI Data'!$A$19:$N$117,14),"")</f>
        <v/>
      </c>
    </row>
    <row r="2503" customFormat="false" ht="12" hidden="false" customHeight="false" outlineLevel="0" collapsed="false">
      <c r="A2503" s="91" t="n">
        <v>0.17</v>
      </c>
      <c r="B2503" s="95" t="n">
        <v>22000</v>
      </c>
      <c r="C2503" s="95" t="n">
        <v>24000</v>
      </c>
      <c r="D2503" s="95"/>
      <c r="H2503" s="102"/>
      <c r="I2503" s="91"/>
      <c r="J2503" s="95"/>
      <c r="K2503" s="95"/>
      <c r="L2503" s="104"/>
      <c r="M2503" s="91"/>
      <c r="N2503" s="95"/>
      <c r="O2503" s="95"/>
      <c r="S2503" s="91" t="n">
        <v>0.17</v>
      </c>
      <c r="T2503" s="79" t="n">
        <f aca="false">B2503*$AI$23/$AI$2495</f>
        <v>300658.80952381</v>
      </c>
      <c r="U2503" s="79" t="n">
        <f aca="false">C2503*$AI$23/$AI$2495</f>
        <v>327991.428571429</v>
      </c>
      <c r="V2503" s="84"/>
      <c r="W2503" s="1"/>
      <c r="Z2503" s="80"/>
      <c r="AA2503" s="91"/>
      <c r="AB2503" s="79"/>
      <c r="AC2503" s="79"/>
      <c r="AD2503" s="105"/>
      <c r="AE2503" s="91"/>
      <c r="AF2503" s="79"/>
      <c r="AG2503" s="79"/>
      <c r="AH2503" s="1" t="str">
        <f aca="false">IF(AC2501="But Not Over",Y2498,"")</f>
        <v/>
      </c>
      <c r="AI2503" s="81" t="str">
        <f aca="false">IF(AC2501="But Not Over",VLOOKUP(AH2503,'CPI Data'!$A$19:$N$117,14),"")</f>
        <v/>
      </c>
    </row>
    <row r="2504" customFormat="false" ht="12" hidden="false" customHeight="false" outlineLevel="0" collapsed="false">
      <c r="A2504" s="91" t="n">
        <v>0.18</v>
      </c>
      <c r="B2504" s="95" t="n">
        <v>24000</v>
      </c>
      <c r="C2504" s="95" t="n">
        <v>26000</v>
      </c>
      <c r="D2504" s="95"/>
      <c r="H2504" s="102"/>
      <c r="I2504" s="91"/>
      <c r="J2504" s="95"/>
      <c r="K2504" s="95"/>
      <c r="L2504" s="104"/>
      <c r="M2504" s="91"/>
      <c r="N2504" s="95"/>
      <c r="O2504" s="95"/>
      <c r="S2504" s="91" t="n">
        <v>0.18</v>
      </c>
      <c r="T2504" s="79" t="n">
        <f aca="false">B2504*$AI$23/$AI$2495</f>
        <v>327991.428571429</v>
      </c>
      <c r="U2504" s="79" t="n">
        <f aca="false">C2504*$AI$23/$AI$2495</f>
        <v>355324.047619048</v>
      </c>
      <c r="V2504" s="84"/>
      <c r="W2504" s="1"/>
      <c r="Z2504" s="80"/>
      <c r="AA2504" s="91"/>
      <c r="AB2504" s="79"/>
      <c r="AC2504" s="79"/>
      <c r="AD2504" s="105"/>
      <c r="AE2504" s="91"/>
      <c r="AF2504" s="79"/>
      <c r="AG2504" s="79"/>
      <c r="AH2504" s="1" t="str">
        <f aca="false">IF(AC2502="But Not Over",Y2499,"")</f>
        <v/>
      </c>
      <c r="AI2504" s="81" t="str">
        <f aca="false">IF(AC2502="But Not Over",VLOOKUP(AH2504,'CPI Data'!$A$19:$N$117,14),"")</f>
        <v/>
      </c>
    </row>
    <row r="2505" customFormat="false" ht="12" hidden="false" customHeight="false" outlineLevel="0" collapsed="false">
      <c r="A2505" s="91" t="n">
        <v>0.19</v>
      </c>
      <c r="B2505" s="95" t="n">
        <v>26000</v>
      </c>
      <c r="C2505" s="95" t="n">
        <v>28000</v>
      </c>
      <c r="D2505" s="95"/>
      <c r="H2505" s="102"/>
      <c r="I2505" s="91"/>
      <c r="J2505" s="95"/>
      <c r="K2505" s="95"/>
      <c r="L2505" s="104"/>
      <c r="M2505" s="91"/>
      <c r="N2505" s="95"/>
      <c r="O2505" s="95"/>
      <c r="S2505" s="91" t="n">
        <v>0.19</v>
      </c>
      <c r="T2505" s="79" t="n">
        <f aca="false">B2505*$AI$23/$AI$2495</f>
        <v>355324.047619048</v>
      </c>
      <c r="U2505" s="79" t="n">
        <f aca="false">C2505*$AI$23/$AI$2495</f>
        <v>382656.666666667</v>
      </c>
      <c r="V2505" s="84"/>
      <c r="W2505" s="1"/>
      <c r="Z2505" s="80"/>
      <c r="AA2505" s="91"/>
      <c r="AB2505" s="79"/>
      <c r="AC2505" s="79"/>
      <c r="AD2505" s="105"/>
      <c r="AE2505" s="91"/>
      <c r="AF2505" s="79"/>
      <c r="AG2505" s="79"/>
      <c r="AH2505" s="1" t="str">
        <f aca="false">IF(AC2503="But Not Over",Y2500,"")</f>
        <v/>
      </c>
      <c r="AI2505" s="81" t="str">
        <f aca="false">IF(AC2503="But Not Over",VLOOKUP(AH2505,'CPI Data'!$A$19:$N$117,14),"")</f>
        <v/>
      </c>
    </row>
    <row r="2506" customFormat="false" ht="12" hidden="false" customHeight="false" outlineLevel="0" collapsed="false">
      <c r="A2506" s="91" t="n">
        <v>0.2</v>
      </c>
      <c r="B2506" s="95" t="n">
        <v>28000</v>
      </c>
      <c r="C2506" s="95" t="n">
        <v>30000</v>
      </c>
      <c r="D2506" s="92"/>
      <c r="H2506" s="102"/>
      <c r="I2506" s="91"/>
      <c r="J2506" s="95"/>
      <c r="K2506" s="92"/>
      <c r="L2506" s="103"/>
      <c r="M2506" s="91"/>
      <c r="N2506" s="95"/>
      <c r="O2506" s="92"/>
      <c r="S2506" s="91" t="n">
        <v>0.2</v>
      </c>
      <c r="T2506" s="79" t="n">
        <f aca="false">B2506*$AI$23/$AI$2495</f>
        <v>382656.666666667</v>
      </c>
      <c r="U2506" s="79" t="n">
        <f aca="false">C2506*$AI$23/$AI$2495</f>
        <v>409989.285714286</v>
      </c>
      <c r="W2506" s="1"/>
      <c r="Z2506" s="80"/>
      <c r="AA2506" s="91"/>
      <c r="AB2506" s="79"/>
      <c r="AD2506" s="98"/>
      <c r="AE2506" s="91"/>
      <c r="AF2506" s="79"/>
      <c r="AH2506" s="1" t="str">
        <f aca="false">IF(AC2504="But Not Over",Y2501,"")</f>
        <v/>
      </c>
      <c r="AI2506" s="81" t="str">
        <f aca="false">IF(AC2504="But Not Over",VLOOKUP(AH2506,'CPI Data'!$A$19:$N$117,14),"")</f>
        <v/>
      </c>
    </row>
    <row r="2507" customFormat="false" ht="12" hidden="false" customHeight="false" outlineLevel="0" collapsed="false">
      <c r="A2507" s="91" t="n">
        <v>0.21</v>
      </c>
      <c r="B2507" s="95" t="n">
        <v>30000</v>
      </c>
      <c r="C2507" s="95" t="n">
        <v>32000</v>
      </c>
      <c r="D2507" s="92"/>
      <c r="H2507" s="102"/>
      <c r="I2507" s="91"/>
      <c r="J2507" s="92"/>
      <c r="K2507" s="92"/>
      <c r="L2507" s="103"/>
      <c r="M2507" s="91"/>
      <c r="N2507" s="92"/>
      <c r="O2507" s="92"/>
      <c r="S2507" s="91" t="n">
        <v>0.21</v>
      </c>
      <c r="T2507" s="79" t="n">
        <f aca="false">B2507*$AI$23/$AI$2495</f>
        <v>409989.285714286</v>
      </c>
      <c r="U2507" s="79" t="n">
        <f aca="false">C2507*$AI$23/$AI$2495</f>
        <v>437321.904761905</v>
      </c>
      <c r="W2507" s="1"/>
      <c r="Z2507" s="80"/>
      <c r="AA2507" s="91"/>
      <c r="AD2507" s="98"/>
      <c r="AE2507" s="91"/>
      <c r="AH2507" s="1" t="str">
        <f aca="false">IF(AC2505="But Not Over",Y2502,"")</f>
        <v/>
      </c>
      <c r="AI2507" s="81" t="str">
        <f aca="false">IF(AC2505="But Not Over",VLOOKUP(AH2507,'CPI Data'!$A$19:$N$117,14),"")</f>
        <v/>
      </c>
    </row>
    <row r="2508" customFormat="false" ht="12" hidden="false" customHeight="false" outlineLevel="0" collapsed="false">
      <c r="A2508" s="91" t="n">
        <v>0.23</v>
      </c>
      <c r="B2508" s="95" t="n">
        <v>32000</v>
      </c>
      <c r="C2508" s="95" t="n">
        <v>36000</v>
      </c>
      <c r="D2508" s="92"/>
      <c r="H2508" s="102"/>
      <c r="I2508" s="91"/>
      <c r="J2508" s="92"/>
      <c r="K2508" s="92"/>
      <c r="L2508" s="103"/>
      <c r="M2508" s="91"/>
      <c r="N2508" s="92"/>
      <c r="O2508" s="92"/>
      <c r="S2508" s="91" t="n">
        <v>0.23</v>
      </c>
      <c r="T2508" s="79" t="n">
        <f aca="false">B2508*$AI$23/$AI$2495</f>
        <v>437321.904761905</v>
      </c>
      <c r="U2508" s="79" t="n">
        <f aca="false">C2508*$AI$23/$AI$2495</f>
        <v>491987.142857143</v>
      </c>
      <c r="W2508" s="1"/>
      <c r="Z2508" s="80"/>
      <c r="AA2508" s="91"/>
      <c r="AD2508" s="98"/>
      <c r="AE2508" s="91"/>
      <c r="AH2508" s="1" t="str">
        <f aca="false">IF(AC2506="But Not Over",Y2503,"")</f>
        <v/>
      </c>
      <c r="AI2508" s="81" t="str">
        <f aca="false">IF(AC2506="But Not Over",VLOOKUP(AH2508,'CPI Data'!$A$19:$N$117,14),"")</f>
        <v/>
      </c>
    </row>
    <row r="2509" customFormat="false" ht="12" hidden="false" customHeight="false" outlineLevel="0" collapsed="false">
      <c r="A2509" s="91" t="n">
        <v>0.24</v>
      </c>
      <c r="B2509" s="95" t="n">
        <v>36000</v>
      </c>
      <c r="C2509" s="95" t="n">
        <v>38000</v>
      </c>
      <c r="D2509" s="95"/>
      <c r="H2509" s="64"/>
      <c r="I2509" s="91"/>
      <c r="J2509" s="92"/>
      <c r="K2509" s="92"/>
      <c r="L2509" s="104"/>
      <c r="M2509" s="91"/>
      <c r="N2509" s="92"/>
      <c r="O2509" s="92"/>
      <c r="S2509" s="91" t="n">
        <v>0.24</v>
      </c>
      <c r="T2509" s="79" t="n">
        <f aca="false">B2509*$AI$23/$AI$2495</f>
        <v>491987.142857143</v>
      </c>
      <c r="U2509" s="79" t="n">
        <f aca="false">C2509*$AI$23/$AI$2495</f>
        <v>519319.761904762</v>
      </c>
      <c r="V2509" s="84"/>
      <c r="W2509" s="1"/>
      <c r="Z2509" s="80"/>
      <c r="AA2509" s="91"/>
      <c r="AD2509" s="105"/>
      <c r="AE2509" s="91"/>
      <c r="AH2509" s="1" t="str">
        <f aca="false">IF(AC2507="But Not Over",Y2504,"")</f>
        <v/>
      </c>
      <c r="AI2509" s="81" t="str">
        <f aca="false">IF(AC2507="But Not Over",VLOOKUP(AH2509,'CPI Data'!$A$19:$N$117,14),"")</f>
        <v/>
      </c>
    </row>
    <row r="2510" customFormat="false" ht="12" hidden="false" customHeight="false" outlineLevel="0" collapsed="false">
      <c r="A2510" s="91" t="n">
        <v>0.25</v>
      </c>
      <c r="B2510" s="95" t="n">
        <v>38000</v>
      </c>
      <c r="C2510" s="95" t="n">
        <v>40000</v>
      </c>
      <c r="H2510" s="64"/>
      <c r="I2510" s="91"/>
      <c r="J2510" s="92"/>
      <c r="K2510" s="92"/>
      <c r="L2510" s="97"/>
      <c r="M2510" s="91"/>
      <c r="N2510" s="92"/>
      <c r="O2510" s="92"/>
      <c r="S2510" s="91" t="n">
        <v>0.25</v>
      </c>
      <c r="T2510" s="79" t="n">
        <f aca="false">B2510*$AI$23/$AI$2495</f>
        <v>519319.761904762</v>
      </c>
      <c r="U2510" s="79" t="n">
        <f aca="false">C2510*$AI$23/$AI$2495</f>
        <v>546652.380952381</v>
      </c>
      <c r="W2510" s="1"/>
      <c r="Z2510" s="80"/>
      <c r="AA2510" s="91"/>
      <c r="AD2510" s="98"/>
      <c r="AE2510" s="91"/>
      <c r="AH2510" s="1" t="str">
        <f aca="false">IF(AC2508="But Not Over",Y2505,"")</f>
        <v/>
      </c>
      <c r="AI2510" s="81" t="str">
        <f aca="false">IF(AC2508="But Not Over",VLOOKUP(AH2510,'CPI Data'!$A$19:$N$117,14),"")</f>
        <v/>
      </c>
    </row>
    <row r="2511" customFormat="false" ht="12" hidden="false" customHeight="false" outlineLevel="0" collapsed="false">
      <c r="A2511" s="91" t="n">
        <v>0.26</v>
      </c>
      <c r="B2511" s="95" t="n">
        <v>40000</v>
      </c>
      <c r="C2511" s="95" t="n">
        <v>42000</v>
      </c>
      <c r="H2511" s="64"/>
      <c r="I2511" s="91"/>
      <c r="J2511" s="92"/>
      <c r="K2511" s="92"/>
      <c r="L2511" s="97"/>
      <c r="M2511" s="91"/>
      <c r="N2511" s="92"/>
      <c r="O2511" s="92"/>
      <c r="S2511" s="91" t="n">
        <v>0.26</v>
      </c>
      <c r="T2511" s="79" t="n">
        <f aca="false">B2511*$AI$23/$AI$2495</f>
        <v>546652.380952381</v>
      </c>
      <c r="U2511" s="79" t="n">
        <f aca="false">C2511*$AI$23/$AI$2495</f>
        <v>573985</v>
      </c>
      <c r="W2511" s="1"/>
      <c r="Z2511" s="80"/>
      <c r="AA2511" s="91"/>
      <c r="AD2511" s="98"/>
      <c r="AE2511" s="91"/>
      <c r="AH2511" s="1" t="str">
        <f aca="false">IF(AC2509="But Not Over",Y2506,"")</f>
        <v/>
      </c>
      <c r="AI2511" s="81" t="str">
        <f aca="false">IF(AC2509="But Not Over",VLOOKUP(AH2511,'CPI Data'!$A$19:$N$117,14),"")</f>
        <v/>
      </c>
    </row>
    <row r="2512" customFormat="false" ht="12" hidden="false" customHeight="false" outlineLevel="0" collapsed="false">
      <c r="A2512" s="91" t="n">
        <v>0.27</v>
      </c>
      <c r="B2512" s="95" t="n">
        <v>42000</v>
      </c>
      <c r="C2512" s="95" t="n">
        <v>44000</v>
      </c>
      <c r="H2512" s="64"/>
      <c r="I2512" s="91"/>
      <c r="J2512" s="92"/>
      <c r="K2512" s="92"/>
      <c r="L2512" s="97"/>
      <c r="M2512" s="91"/>
      <c r="N2512" s="92"/>
      <c r="O2512" s="92"/>
      <c r="S2512" s="91" t="n">
        <v>0.27</v>
      </c>
      <c r="T2512" s="79" t="n">
        <f aca="false">B2512*$AI$23/$AI$2495</f>
        <v>573985</v>
      </c>
      <c r="U2512" s="79" t="n">
        <f aca="false">C2512*$AI$23/$AI$2495</f>
        <v>601317.619047619</v>
      </c>
      <c r="W2512" s="1"/>
      <c r="Z2512" s="80"/>
      <c r="AA2512" s="91"/>
      <c r="AD2512" s="98"/>
      <c r="AE2512" s="91"/>
      <c r="AH2512" s="1" t="str">
        <f aca="false">IF(AC2510="But Not Over",Y2507,"")</f>
        <v/>
      </c>
      <c r="AI2512" s="81" t="str">
        <f aca="false">IF(AC2510="But Not Over",VLOOKUP(AH2512,'CPI Data'!$A$19:$N$117,14),"")</f>
        <v/>
      </c>
    </row>
    <row r="2513" customFormat="false" ht="12" hidden="false" customHeight="false" outlineLevel="0" collapsed="false">
      <c r="A2513" s="91" t="n">
        <v>0.28</v>
      </c>
      <c r="B2513" s="95" t="n">
        <v>44000</v>
      </c>
      <c r="C2513" s="95" t="n">
        <v>46000</v>
      </c>
      <c r="H2513" s="64"/>
      <c r="I2513" s="91"/>
      <c r="J2513" s="92"/>
      <c r="K2513" s="92"/>
      <c r="L2513" s="97"/>
      <c r="M2513" s="91"/>
      <c r="N2513" s="92"/>
      <c r="O2513" s="92"/>
      <c r="S2513" s="91" t="n">
        <v>0.28</v>
      </c>
      <c r="T2513" s="79" t="n">
        <f aca="false">B2513*$AI$23/$AI$2495</f>
        <v>601317.619047619</v>
      </c>
      <c r="U2513" s="79" t="n">
        <f aca="false">C2513*$AI$23/$AI$2495</f>
        <v>628650.238095238</v>
      </c>
      <c r="W2513" s="1"/>
      <c r="Z2513" s="80"/>
      <c r="AA2513" s="91"/>
      <c r="AD2513" s="98"/>
      <c r="AE2513" s="91"/>
      <c r="AH2513" s="1" t="str">
        <f aca="false">IF(AC2511="But Not Over",Y2508,"")</f>
        <v/>
      </c>
      <c r="AI2513" s="81" t="str">
        <f aca="false">IF(AC2511="But Not Over",VLOOKUP(AH2513,'CPI Data'!$A$19:$N$117,14),"")</f>
        <v/>
      </c>
    </row>
    <row r="2514" customFormat="false" ht="12" hidden="false" customHeight="false" outlineLevel="0" collapsed="false">
      <c r="A2514" s="91" t="n">
        <v>0.29</v>
      </c>
      <c r="B2514" s="95" t="n">
        <v>46000</v>
      </c>
      <c r="C2514" s="92" t="n">
        <v>48000</v>
      </c>
      <c r="H2514" s="64"/>
      <c r="I2514" s="91"/>
      <c r="J2514" s="92"/>
      <c r="K2514" s="92"/>
      <c r="L2514" s="97"/>
      <c r="M2514" s="91"/>
      <c r="N2514" s="92"/>
      <c r="O2514" s="92"/>
      <c r="S2514" s="91" t="n">
        <v>0.29</v>
      </c>
      <c r="T2514" s="79" t="n">
        <f aca="false">B2514*$AI$23/$AI$2495</f>
        <v>628650.238095238</v>
      </c>
      <c r="U2514" s="79" t="n">
        <f aca="false">C2514*$AI$23/$AI$2495</f>
        <v>655982.857142857</v>
      </c>
      <c r="W2514" s="1"/>
      <c r="Z2514" s="80"/>
      <c r="AA2514" s="91"/>
      <c r="AD2514" s="98"/>
      <c r="AE2514" s="91"/>
      <c r="AH2514" s="1" t="str">
        <f aca="false">IF(AC2512="But Not Over",Y2509,"")</f>
        <v/>
      </c>
      <c r="AI2514" s="81" t="str">
        <f aca="false">IF(AC2512="But Not Over",VLOOKUP(AH2514,'CPI Data'!$A$19:$N$117,14),"")</f>
        <v/>
      </c>
    </row>
    <row r="2515" customFormat="false" ht="12" hidden="false" customHeight="false" outlineLevel="0" collapsed="false">
      <c r="A2515" s="91" t="n">
        <v>0.3</v>
      </c>
      <c r="B2515" s="92" t="n">
        <v>48000</v>
      </c>
      <c r="C2515" s="92" t="n">
        <v>50000</v>
      </c>
      <c r="H2515" s="64"/>
      <c r="I2515" s="91"/>
      <c r="J2515" s="92"/>
      <c r="K2515" s="92"/>
      <c r="L2515" s="97"/>
      <c r="M2515" s="91"/>
      <c r="N2515" s="92"/>
      <c r="O2515" s="92"/>
      <c r="S2515" s="91" t="n">
        <v>0.3</v>
      </c>
      <c r="T2515" s="79" t="n">
        <f aca="false">B2515*$AI$23/$AI$2495</f>
        <v>655982.857142857</v>
      </c>
      <c r="U2515" s="79" t="n">
        <f aca="false">C2515*$AI$23/$AI$2495</f>
        <v>683315.476190476</v>
      </c>
      <c r="W2515" s="1"/>
      <c r="Z2515" s="80"/>
      <c r="AA2515" s="91"/>
      <c r="AD2515" s="98"/>
      <c r="AE2515" s="91"/>
      <c r="AH2515" s="1" t="str">
        <f aca="false">IF(AC2513="But Not Over",Y2510,"")</f>
        <v/>
      </c>
      <c r="AI2515" s="81" t="str">
        <f aca="false">IF(AC2513="But Not Over",VLOOKUP(AH2515,'CPI Data'!$A$19:$N$117,14),"")</f>
        <v/>
      </c>
    </row>
    <row r="2516" customFormat="false" ht="12" hidden="false" customHeight="false" outlineLevel="0" collapsed="false">
      <c r="A2516" s="91" t="n">
        <v>0.31</v>
      </c>
      <c r="B2516" s="92" t="n">
        <v>50000</v>
      </c>
      <c r="C2516" s="92" t="n">
        <v>52000</v>
      </c>
      <c r="H2516" s="64"/>
      <c r="I2516" s="91"/>
      <c r="J2516" s="92"/>
      <c r="K2516" s="92"/>
      <c r="L2516" s="97"/>
      <c r="M2516" s="91"/>
      <c r="N2516" s="92"/>
      <c r="O2516" s="92"/>
      <c r="S2516" s="91" t="n">
        <v>0.31</v>
      </c>
      <c r="T2516" s="79" t="n">
        <f aca="false">B2516*$AI$23/$AI$2495</f>
        <v>683315.476190476</v>
      </c>
      <c r="U2516" s="79" t="n">
        <f aca="false">C2516*$AI$23/$AI$2495</f>
        <v>710648.095238095</v>
      </c>
      <c r="W2516" s="1"/>
      <c r="Z2516" s="80"/>
      <c r="AA2516" s="91"/>
      <c r="AD2516" s="98"/>
      <c r="AE2516" s="91"/>
      <c r="AH2516" s="1" t="str">
        <f aca="false">IF(AC2514="But Not Over",Y2511,"")</f>
        <v/>
      </c>
      <c r="AI2516" s="81" t="str">
        <f aca="false">IF(AC2514="But Not Over",VLOOKUP(AH2516,'CPI Data'!$A$19:$N$117,14),"")</f>
        <v/>
      </c>
    </row>
    <row r="2517" customFormat="false" ht="12" hidden="false" customHeight="false" outlineLevel="0" collapsed="false">
      <c r="A2517" s="91" t="n">
        <v>0.32</v>
      </c>
      <c r="B2517" s="92" t="n">
        <v>52000</v>
      </c>
      <c r="C2517" s="92" t="n">
        <v>54000</v>
      </c>
      <c r="H2517" s="64"/>
      <c r="I2517" s="91"/>
      <c r="J2517" s="92"/>
      <c r="K2517" s="92"/>
      <c r="L2517" s="97"/>
      <c r="M2517" s="91"/>
      <c r="N2517" s="92"/>
      <c r="O2517" s="92"/>
      <c r="S2517" s="91" t="n">
        <v>0.32</v>
      </c>
      <c r="T2517" s="79" t="n">
        <f aca="false">B2517*$AI$23/$AI$2495</f>
        <v>710648.095238095</v>
      </c>
      <c r="U2517" s="79" t="n">
        <f aca="false">C2517*$AI$23/$AI$2495</f>
        <v>737980.714285714</v>
      </c>
      <c r="W2517" s="1"/>
      <c r="Z2517" s="80"/>
      <c r="AA2517" s="91"/>
      <c r="AD2517" s="98"/>
      <c r="AE2517" s="91"/>
      <c r="AH2517" s="1" t="str">
        <f aca="false">IF(AC2515="But Not Over",Y2512,"")</f>
        <v/>
      </c>
      <c r="AI2517" s="81" t="str">
        <f aca="false">IF(AC2515="But Not Over",VLOOKUP(AH2517,'CPI Data'!$A$19:$N$117,14),"")</f>
        <v/>
      </c>
    </row>
    <row r="2518" customFormat="false" ht="12" hidden="false" customHeight="false" outlineLevel="0" collapsed="false">
      <c r="A2518" s="91" t="n">
        <v>0.33</v>
      </c>
      <c r="B2518" s="92" t="n">
        <v>54000</v>
      </c>
      <c r="C2518" s="92" t="n">
        <v>56000</v>
      </c>
      <c r="H2518" s="64"/>
      <c r="I2518" s="64"/>
      <c r="L2518" s="97"/>
      <c r="M2518" s="64"/>
      <c r="S2518" s="91" t="n">
        <v>0.33</v>
      </c>
      <c r="T2518" s="79" t="n">
        <f aca="false">B2518*$AI$23/$AI$2495</f>
        <v>737980.714285714</v>
      </c>
      <c r="U2518" s="79" t="n">
        <f aca="false">C2518*$AI$23/$AI$2495</f>
        <v>765313.333333333</v>
      </c>
      <c r="W2518" s="1"/>
      <c r="Z2518" s="80"/>
      <c r="AA2518" s="64"/>
      <c r="AD2518" s="98"/>
      <c r="AE2518" s="64"/>
      <c r="AH2518" s="1" t="str">
        <f aca="false">IF(AC2516="But Not Over",Y2513,"")</f>
        <v/>
      </c>
      <c r="AI2518" s="81" t="str">
        <f aca="false">IF(AC2516="But Not Over",VLOOKUP(AH2518,'CPI Data'!$A$19:$N$117,14),"")</f>
        <v/>
      </c>
    </row>
    <row r="2519" customFormat="false" ht="12" hidden="false" customHeight="false" outlineLevel="0" collapsed="false">
      <c r="A2519" s="91" t="n">
        <v>0.34</v>
      </c>
      <c r="B2519" s="92" t="n">
        <v>56000</v>
      </c>
      <c r="C2519" s="92" t="n">
        <v>58000</v>
      </c>
      <c r="H2519" s="64"/>
      <c r="I2519" s="64"/>
      <c r="L2519" s="97"/>
      <c r="M2519" s="64"/>
      <c r="S2519" s="91" t="n">
        <v>0.34</v>
      </c>
      <c r="T2519" s="79" t="n">
        <f aca="false">B2519*$AI$23/$AI$2495</f>
        <v>765313.333333333</v>
      </c>
      <c r="U2519" s="79" t="n">
        <f aca="false">C2519*$AI$23/$AI$2495</f>
        <v>792645.952380952</v>
      </c>
      <c r="W2519" s="1"/>
      <c r="Z2519" s="80"/>
      <c r="AA2519" s="64"/>
      <c r="AD2519" s="98"/>
      <c r="AE2519" s="64"/>
      <c r="AH2519" s="1" t="str">
        <f aca="false">IF(AC2517="But Not Over",Y2514,"")</f>
        <v/>
      </c>
      <c r="AI2519" s="81" t="str">
        <f aca="false">IF(AC2517="But Not Over",VLOOKUP(AH2519,'CPI Data'!$A$19:$N$117,14),"")</f>
        <v/>
      </c>
    </row>
    <row r="2520" customFormat="false" ht="12" hidden="false" customHeight="false" outlineLevel="0" collapsed="false">
      <c r="A2520" s="91" t="n">
        <v>0.35</v>
      </c>
      <c r="B2520" s="92" t="n">
        <v>58000</v>
      </c>
      <c r="C2520" s="92" t="n">
        <v>60000</v>
      </c>
      <c r="H2520" s="64"/>
      <c r="I2520" s="64"/>
      <c r="L2520" s="97"/>
      <c r="M2520" s="64"/>
      <c r="S2520" s="91" t="n">
        <v>0.35</v>
      </c>
      <c r="T2520" s="79" t="n">
        <f aca="false">B2520*$AI$23/$AI$2495</f>
        <v>792645.952380952</v>
      </c>
      <c r="U2520" s="79" t="n">
        <f aca="false">C2520*$AI$23/$AI$2495</f>
        <v>819978.571428571</v>
      </c>
      <c r="W2520" s="1"/>
      <c r="Z2520" s="80"/>
      <c r="AA2520" s="64"/>
      <c r="AD2520" s="98"/>
      <c r="AE2520" s="64"/>
      <c r="AH2520" s="1" t="str">
        <f aca="false">IF(AC2518="But Not Over",Y2515,"")</f>
        <v/>
      </c>
      <c r="AI2520" s="81" t="str">
        <f aca="false">IF(AC2518="But Not Over",VLOOKUP(AH2520,'CPI Data'!$A$19:$N$117,14),"")</f>
        <v/>
      </c>
    </row>
    <row r="2521" customFormat="false" ht="12" hidden="false" customHeight="false" outlineLevel="0" collapsed="false">
      <c r="A2521" s="91" t="n">
        <v>0.36</v>
      </c>
      <c r="B2521" s="92" t="n">
        <v>60000</v>
      </c>
      <c r="C2521" s="92" t="n">
        <v>62000</v>
      </c>
      <c r="H2521" s="64"/>
      <c r="I2521" s="64"/>
      <c r="L2521" s="97"/>
      <c r="M2521" s="64"/>
      <c r="S2521" s="91" t="n">
        <v>0.36</v>
      </c>
      <c r="T2521" s="79" t="n">
        <f aca="false">B2521*$AI$23/$AI$2495</f>
        <v>819978.571428571</v>
      </c>
      <c r="U2521" s="79" t="n">
        <f aca="false">C2521*$AI$23/$AI$2495</f>
        <v>847311.19047619</v>
      </c>
      <c r="W2521" s="1"/>
      <c r="Z2521" s="80"/>
      <c r="AA2521" s="64"/>
      <c r="AD2521" s="98"/>
      <c r="AE2521" s="64"/>
      <c r="AH2521" s="1" t="str">
        <f aca="false">IF(AC2519="But Not Over",Y2516,"")</f>
        <v/>
      </c>
      <c r="AI2521" s="81" t="str">
        <f aca="false">IF(AC2519="But Not Over",VLOOKUP(AH2521,'CPI Data'!$A$19:$N$117,14),"")</f>
        <v/>
      </c>
    </row>
    <row r="2522" customFormat="false" ht="12" hidden="false" customHeight="false" outlineLevel="0" collapsed="false">
      <c r="A2522" s="91" t="n">
        <v>0.37</v>
      </c>
      <c r="B2522" s="92" t="n">
        <v>62000</v>
      </c>
      <c r="C2522" s="92" t="n">
        <v>64000</v>
      </c>
      <c r="H2522" s="64"/>
      <c r="I2522" s="64"/>
      <c r="L2522" s="97"/>
      <c r="M2522" s="64"/>
      <c r="S2522" s="91" t="n">
        <v>0.37</v>
      </c>
      <c r="T2522" s="79" t="n">
        <f aca="false">B2522*$AI$23/$AI$2495</f>
        <v>847311.19047619</v>
      </c>
      <c r="U2522" s="79" t="n">
        <f aca="false">C2522*$AI$23/$AI$2495</f>
        <v>874643.809523809</v>
      </c>
      <c r="W2522" s="1"/>
      <c r="Z2522" s="80"/>
      <c r="AA2522" s="64"/>
      <c r="AD2522" s="98"/>
      <c r="AE2522" s="64"/>
      <c r="AH2522" s="1" t="str">
        <f aca="false">IF(AC2520="But Not Over",Y2517,"")</f>
        <v/>
      </c>
      <c r="AI2522" s="81" t="str">
        <f aca="false">IF(AC2520="But Not Over",VLOOKUP(AH2522,'CPI Data'!$A$19:$N$117,14),"")</f>
        <v/>
      </c>
    </row>
    <row r="2523" customFormat="false" ht="12" hidden="false" customHeight="false" outlineLevel="0" collapsed="false">
      <c r="A2523" s="91" t="n">
        <v>0.38</v>
      </c>
      <c r="B2523" s="92" t="n">
        <v>64000</v>
      </c>
      <c r="C2523" s="92" t="n">
        <v>66000</v>
      </c>
      <c r="H2523" s="64"/>
      <c r="I2523" s="64"/>
      <c r="L2523" s="97"/>
      <c r="M2523" s="64"/>
      <c r="S2523" s="91" t="n">
        <v>0.38</v>
      </c>
      <c r="T2523" s="79" t="n">
        <f aca="false">B2523*$AI$23/$AI$2495</f>
        <v>874643.809523809</v>
      </c>
      <c r="U2523" s="79" t="n">
        <f aca="false">C2523*$AI$23/$AI$2495</f>
        <v>901976.428571428</v>
      </c>
      <c r="W2523" s="1"/>
      <c r="Z2523" s="80"/>
      <c r="AA2523" s="64"/>
      <c r="AD2523" s="98"/>
      <c r="AE2523" s="64"/>
      <c r="AH2523" s="1" t="str">
        <f aca="false">IF(AC2521="But Not Over",Y2518,"")</f>
        <v/>
      </c>
      <c r="AI2523" s="81" t="str">
        <f aca="false">IF(AC2521="But Not Over",VLOOKUP(AH2523,'CPI Data'!$A$19:$N$117,14),"")</f>
        <v/>
      </c>
    </row>
    <row r="2524" customFormat="false" ht="12" hidden="false" customHeight="false" outlineLevel="0" collapsed="false">
      <c r="A2524" s="91" t="n">
        <v>0.39</v>
      </c>
      <c r="B2524" s="92" t="n">
        <v>66000</v>
      </c>
      <c r="C2524" s="92" t="n">
        <v>68000</v>
      </c>
      <c r="H2524" s="64"/>
      <c r="I2524" s="64"/>
      <c r="L2524" s="97"/>
      <c r="M2524" s="64"/>
      <c r="S2524" s="91" t="n">
        <v>0.39</v>
      </c>
      <c r="T2524" s="79" t="n">
        <f aca="false">B2524*$AI$23/$AI$2495</f>
        <v>901976.428571428</v>
      </c>
      <c r="U2524" s="79" t="n">
        <f aca="false">C2524*$AI$23/$AI$2495</f>
        <v>929309.047619048</v>
      </c>
      <c r="W2524" s="1"/>
      <c r="Z2524" s="80"/>
      <c r="AA2524" s="64"/>
      <c r="AD2524" s="98"/>
      <c r="AE2524" s="64"/>
      <c r="AH2524" s="1" t="str">
        <f aca="false">IF(AC2522="But Not Over",Y2519,"")</f>
        <v/>
      </c>
      <c r="AI2524" s="81" t="str">
        <f aca="false">IF(AC2522="But Not Over",VLOOKUP(AH2524,'CPI Data'!$A$19:$N$117,14),"")</f>
        <v/>
      </c>
    </row>
    <row r="2525" customFormat="false" ht="12" hidden="false" customHeight="false" outlineLevel="0" collapsed="false">
      <c r="A2525" s="91" t="n">
        <v>0.4</v>
      </c>
      <c r="B2525" s="92" t="n">
        <v>68000</v>
      </c>
      <c r="C2525" s="92" t="n">
        <v>70000</v>
      </c>
      <c r="H2525" s="64"/>
      <c r="I2525" s="64"/>
      <c r="L2525" s="97"/>
      <c r="M2525" s="64"/>
      <c r="S2525" s="91" t="n">
        <v>0.4</v>
      </c>
      <c r="T2525" s="79" t="n">
        <f aca="false">B2525*$AI$23/$AI$2495</f>
        <v>929309.047619048</v>
      </c>
      <c r="U2525" s="79" t="n">
        <f aca="false">C2525*$AI$23/$AI$2495</f>
        <v>956641.666666667</v>
      </c>
      <c r="W2525" s="1"/>
      <c r="Z2525" s="80"/>
      <c r="AA2525" s="64"/>
      <c r="AD2525" s="98"/>
      <c r="AE2525" s="64"/>
      <c r="AH2525" s="1" t="str">
        <f aca="false">IF(AC2523="But Not Over",Y2520,"")</f>
        <v/>
      </c>
      <c r="AI2525" s="81" t="str">
        <f aca="false">IF(AC2523="But Not Over",VLOOKUP(AH2525,'CPI Data'!$A$19:$N$117,14),"")</f>
        <v/>
      </c>
    </row>
    <row r="2526" customFormat="false" ht="12" hidden="false" customHeight="false" outlineLevel="0" collapsed="false">
      <c r="A2526" s="91" t="n">
        <v>0.41</v>
      </c>
      <c r="B2526" s="92" t="n">
        <v>70000</v>
      </c>
      <c r="C2526" s="92" t="n">
        <v>72000</v>
      </c>
      <c r="H2526" s="64"/>
      <c r="I2526" s="64"/>
      <c r="L2526" s="97"/>
      <c r="M2526" s="64"/>
      <c r="S2526" s="91" t="n">
        <v>0.41</v>
      </c>
      <c r="T2526" s="79" t="n">
        <f aca="false">B2526*$AI$23/$AI$2495</f>
        <v>956641.666666667</v>
      </c>
      <c r="U2526" s="79" t="n">
        <f aca="false">C2526*$AI$23/$AI$2495</f>
        <v>983974.285714286</v>
      </c>
      <c r="W2526" s="1"/>
      <c r="Z2526" s="80"/>
      <c r="AA2526" s="64"/>
      <c r="AD2526" s="98"/>
      <c r="AE2526" s="64"/>
      <c r="AH2526" s="1" t="str">
        <f aca="false">IF(AC2524="But Not Over",Y2521,"")</f>
        <v/>
      </c>
      <c r="AI2526" s="81" t="str">
        <f aca="false">IF(AC2524="But Not Over",VLOOKUP(AH2526,'CPI Data'!$A$19:$N$117,14),"")</f>
        <v/>
      </c>
    </row>
    <row r="2527" customFormat="false" ht="12" hidden="false" customHeight="false" outlineLevel="0" collapsed="false">
      <c r="A2527" s="91" t="n">
        <v>0.42</v>
      </c>
      <c r="B2527" s="92" t="n">
        <v>72000</v>
      </c>
      <c r="C2527" s="92" t="n">
        <v>74000</v>
      </c>
      <c r="H2527" s="64"/>
      <c r="I2527" s="64"/>
      <c r="L2527" s="97"/>
      <c r="M2527" s="64"/>
      <c r="S2527" s="91" t="n">
        <v>0.42</v>
      </c>
      <c r="T2527" s="79" t="n">
        <f aca="false">B2527*$AI$23/$AI$2495</f>
        <v>983974.285714286</v>
      </c>
      <c r="U2527" s="125" t="n">
        <f aca="false">C2527*$AI$23/$AI$2495</f>
        <v>1011306.9047619</v>
      </c>
      <c r="W2527" s="1"/>
      <c r="Z2527" s="80"/>
      <c r="AA2527" s="64"/>
      <c r="AD2527" s="98"/>
      <c r="AE2527" s="64"/>
      <c r="AH2527" s="1" t="str">
        <f aca="false">IF(AC2525="But Not Over",Y2522,"")</f>
        <v/>
      </c>
      <c r="AI2527" s="81" t="str">
        <f aca="false">IF(AC2525="But Not Over",VLOOKUP(AH2527,'CPI Data'!$A$19:$N$117,14),"")</f>
        <v/>
      </c>
    </row>
    <row r="2528" customFormat="false" ht="12" hidden="false" customHeight="false" outlineLevel="0" collapsed="false">
      <c r="A2528" s="91" t="n">
        <v>0.43</v>
      </c>
      <c r="B2528" s="92" t="n">
        <v>74000</v>
      </c>
      <c r="C2528" s="92" t="n">
        <v>76000</v>
      </c>
      <c r="H2528" s="64"/>
      <c r="I2528" s="64"/>
      <c r="L2528" s="97"/>
      <c r="M2528" s="64"/>
      <c r="S2528" s="91" t="n">
        <v>0.43</v>
      </c>
      <c r="T2528" s="79" t="n">
        <f aca="false">B2528*$AI$23/$AI$2495</f>
        <v>1011306.9047619</v>
      </c>
      <c r="U2528" s="125" t="n">
        <f aca="false">C2528*$AI$23/$AI$2495</f>
        <v>1038639.52380952</v>
      </c>
      <c r="W2528" s="1"/>
      <c r="Z2528" s="80"/>
      <c r="AA2528" s="64"/>
      <c r="AD2528" s="98"/>
      <c r="AE2528" s="64"/>
      <c r="AH2528" s="1" t="str">
        <f aca="false">IF(AC2526="But Not Over",Y2523,"")</f>
        <v/>
      </c>
      <c r="AI2528" s="81" t="str">
        <f aca="false">IF(AC2526="But Not Over",VLOOKUP(AH2528,'CPI Data'!$A$19:$N$117,14),"")</f>
        <v/>
      </c>
    </row>
    <row r="2529" customFormat="false" ht="12" hidden="false" customHeight="false" outlineLevel="0" collapsed="false">
      <c r="A2529" s="91" t="n">
        <v>0.44</v>
      </c>
      <c r="B2529" s="92" t="n">
        <v>76000</v>
      </c>
      <c r="C2529" s="92" t="n">
        <v>78000</v>
      </c>
      <c r="H2529" s="64"/>
      <c r="I2529" s="64"/>
      <c r="L2529" s="97"/>
      <c r="M2529" s="64"/>
      <c r="S2529" s="91" t="n">
        <v>0.44</v>
      </c>
      <c r="T2529" s="79" t="n">
        <f aca="false">B2529*$AI$23/$AI$2495</f>
        <v>1038639.52380952</v>
      </c>
      <c r="U2529" s="125" t="n">
        <f aca="false">C2529*$AI$23/$AI$2495</f>
        <v>1065972.14285714</v>
      </c>
      <c r="W2529" s="1"/>
      <c r="Z2529" s="80"/>
      <c r="AA2529" s="64"/>
      <c r="AD2529" s="98"/>
      <c r="AE2529" s="64"/>
      <c r="AH2529" s="1" t="str">
        <f aca="false">IF(AC2527="But Not Over",Y2524,"")</f>
        <v/>
      </c>
      <c r="AI2529" s="81" t="str">
        <f aca="false">IF(AC2527="But Not Over",VLOOKUP(AH2529,'CPI Data'!$A$19:$N$117,14),"")</f>
        <v/>
      </c>
    </row>
    <row r="2530" customFormat="false" ht="12" hidden="false" customHeight="false" outlineLevel="0" collapsed="false">
      <c r="A2530" s="91" t="n">
        <v>0.45</v>
      </c>
      <c r="B2530" s="92" t="n">
        <v>78000</v>
      </c>
      <c r="C2530" s="92" t="n">
        <v>80000</v>
      </c>
      <c r="H2530" s="64"/>
      <c r="I2530" s="64"/>
      <c r="L2530" s="97"/>
      <c r="M2530" s="64"/>
      <c r="S2530" s="91" t="n">
        <v>0.45</v>
      </c>
      <c r="T2530" s="79" t="n">
        <f aca="false">B2530*$AI$23/$AI$2495</f>
        <v>1065972.14285714</v>
      </c>
      <c r="U2530" s="125" t="n">
        <f aca="false">C2530*$AI$23/$AI$2495</f>
        <v>1093304.76190476</v>
      </c>
      <c r="W2530" s="1"/>
      <c r="Z2530" s="80"/>
      <c r="AA2530" s="64"/>
      <c r="AD2530" s="98"/>
      <c r="AE2530" s="64"/>
      <c r="AH2530" s="1" t="str">
        <f aca="false">IF(AC2528="But Not Over",Y2525,"")</f>
        <v/>
      </c>
      <c r="AI2530" s="81" t="str">
        <f aca="false">IF(AC2528="But Not Over",VLOOKUP(AH2530,'CPI Data'!$A$19:$N$117,14),"")</f>
        <v/>
      </c>
    </row>
    <row r="2531" customFormat="false" ht="12" hidden="false" customHeight="false" outlineLevel="0" collapsed="false">
      <c r="A2531" s="91" t="n">
        <v>0.46</v>
      </c>
      <c r="B2531" s="92" t="n">
        <v>80000</v>
      </c>
      <c r="C2531" s="92" t="n">
        <v>82000</v>
      </c>
      <c r="H2531" s="64"/>
      <c r="I2531" s="64"/>
      <c r="L2531" s="97"/>
      <c r="M2531" s="64"/>
      <c r="S2531" s="91" t="n">
        <v>0.46</v>
      </c>
      <c r="T2531" s="79" t="n">
        <f aca="false">B2531*$AI$23/$AI$2495</f>
        <v>1093304.76190476</v>
      </c>
      <c r="U2531" s="125" t="n">
        <f aca="false">C2531*$AI$23/$AI$2495</f>
        <v>1120637.38095238</v>
      </c>
      <c r="W2531" s="1"/>
      <c r="Z2531" s="80"/>
      <c r="AA2531" s="64"/>
      <c r="AD2531" s="98"/>
      <c r="AE2531" s="64"/>
      <c r="AH2531" s="1" t="str">
        <f aca="false">IF(AC2529="But Not Over",Y2526,"")</f>
        <v/>
      </c>
      <c r="AI2531" s="81" t="str">
        <f aca="false">IF(AC2529="But Not Over",VLOOKUP(AH2531,'CPI Data'!$A$19:$N$117,14),"")</f>
        <v/>
      </c>
    </row>
    <row r="2532" customFormat="false" ht="12" hidden="false" customHeight="false" outlineLevel="0" collapsed="false">
      <c r="A2532" s="91" t="n">
        <v>0.47</v>
      </c>
      <c r="B2532" s="92" t="n">
        <v>82000</v>
      </c>
      <c r="C2532" s="92" t="n">
        <v>84000</v>
      </c>
      <c r="H2532" s="64"/>
      <c r="I2532" s="64"/>
      <c r="L2532" s="97"/>
      <c r="M2532" s="64"/>
      <c r="S2532" s="91" t="n">
        <v>0.47</v>
      </c>
      <c r="T2532" s="79" t="n">
        <f aca="false">B2532*$AI$23/$AI$2495</f>
        <v>1120637.38095238</v>
      </c>
      <c r="U2532" s="125" t="n">
        <f aca="false">C2532*$AI$23/$AI$2495</f>
        <v>1147970</v>
      </c>
      <c r="W2532" s="1"/>
      <c r="Z2532" s="80"/>
      <c r="AA2532" s="64"/>
      <c r="AD2532" s="98"/>
      <c r="AE2532" s="64"/>
      <c r="AH2532" s="1" t="str">
        <f aca="false">IF(AC2530="But Not Over",Y2527,"")</f>
        <v/>
      </c>
      <c r="AI2532" s="81" t="str">
        <f aca="false">IF(AC2530="But Not Over",VLOOKUP(AH2532,'CPI Data'!$A$19:$N$117,14),"")</f>
        <v/>
      </c>
    </row>
    <row r="2533" customFormat="false" ht="12" hidden="false" customHeight="false" outlineLevel="0" collapsed="false">
      <c r="A2533" s="91" t="n">
        <v>0.48</v>
      </c>
      <c r="B2533" s="92" t="n">
        <v>84000</v>
      </c>
      <c r="C2533" s="92" t="n">
        <v>86000</v>
      </c>
      <c r="H2533" s="64"/>
      <c r="I2533" s="64"/>
      <c r="L2533" s="97"/>
      <c r="M2533" s="64"/>
      <c r="S2533" s="91" t="n">
        <v>0.48</v>
      </c>
      <c r="T2533" s="79" t="n">
        <f aca="false">B2533*$AI$23/$AI$2495</f>
        <v>1147970</v>
      </c>
      <c r="U2533" s="125" t="n">
        <f aca="false">C2533*$AI$23/$AI$2495</f>
        <v>1175302.61904762</v>
      </c>
      <c r="W2533" s="1"/>
      <c r="Z2533" s="80"/>
      <c r="AA2533" s="64"/>
      <c r="AD2533" s="98"/>
      <c r="AE2533" s="64"/>
      <c r="AH2533" s="1" t="str">
        <f aca="false">IF(AC2531="But Not Over",Y2528,"")</f>
        <v/>
      </c>
      <c r="AI2533" s="81" t="str">
        <f aca="false">IF(AC2531="But Not Over",VLOOKUP(AH2533,'CPI Data'!$A$19:$N$117,14),"")</f>
        <v/>
      </c>
    </row>
    <row r="2534" customFormat="false" ht="12" hidden="false" customHeight="false" outlineLevel="0" collapsed="false">
      <c r="A2534" s="91" t="n">
        <v>0.49</v>
      </c>
      <c r="B2534" s="92" t="n">
        <v>86000</v>
      </c>
      <c r="C2534" s="92" t="n">
        <v>88000</v>
      </c>
      <c r="H2534" s="64"/>
      <c r="I2534" s="64"/>
      <c r="L2534" s="97"/>
      <c r="M2534" s="64"/>
      <c r="S2534" s="91" t="n">
        <v>0.49</v>
      </c>
      <c r="T2534" s="79" t="n">
        <f aca="false">B2534*$AI$23/$AI$2495</f>
        <v>1175302.61904762</v>
      </c>
      <c r="U2534" s="125" t="n">
        <f aca="false">C2534*$AI$23/$AI$2495</f>
        <v>1202635.23809524</v>
      </c>
      <c r="W2534" s="1"/>
      <c r="Z2534" s="80"/>
      <c r="AA2534" s="64"/>
      <c r="AD2534" s="98"/>
      <c r="AE2534" s="64"/>
      <c r="AH2534" s="1" t="str">
        <f aca="false">IF(AC2532="But Not Over",Y2529,"")</f>
        <v/>
      </c>
      <c r="AI2534" s="81" t="str">
        <f aca="false">IF(AC2532="But Not Over",VLOOKUP(AH2534,'CPI Data'!$A$19:$N$117,14),"")</f>
        <v/>
      </c>
    </row>
    <row r="2535" customFormat="false" ht="12" hidden="false" customHeight="false" outlineLevel="0" collapsed="false">
      <c r="A2535" s="91" t="n">
        <v>0.5</v>
      </c>
      <c r="B2535" s="92" t="n">
        <v>88000</v>
      </c>
      <c r="C2535" s="92" t="n">
        <v>90000</v>
      </c>
      <c r="H2535" s="64"/>
      <c r="I2535" s="64"/>
      <c r="L2535" s="97"/>
      <c r="M2535" s="64"/>
      <c r="S2535" s="91" t="n">
        <v>0.5</v>
      </c>
      <c r="T2535" s="79" t="n">
        <f aca="false">B2535*$AI$23/$AI$2495</f>
        <v>1202635.23809524</v>
      </c>
      <c r="U2535" s="125" t="n">
        <f aca="false">C2535*$AI$23/$AI$2495</f>
        <v>1229967.85714286</v>
      </c>
      <c r="W2535" s="1"/>
      <c r="Z2535" s="80"/>
      <c r="AA2535" s="64"/>
      <c r="AD2535" s="98"/>
      <c r="AE2535" s="64"/>
      <c r="AH2535" s="1" t="str">
        <f aca="false">IF(AC2533="But Not Over",Y2530,"")</f>
        <v/>
      </c>
      <c r="AI2535" s="81" t="str">
        <f aca="false">IF(AC2533="But Not Over",VLOOKUP(AH2535,'CPI Data'!$A$19:$N$117,14),"")</f>
        <v/>
      </c>
    </row>
    <row r="2536" customFormat="false" ht="12" hidden="false" customHeight="false" outlineLevel="0" collapsed="false">
      <c r="A2536" s="91" t="n">
        <v>0.51</v>
      </c>
      <c r="B2536" s="92" t="n">
        <v>90000</v>
      </c>
      <c r="C2536" s="92" t="n">
        <v>92000</v>
      </c>
      <c r="H2536" s="64"/>
      <c r="I2536" s="64"/>
      <c r="L2536" s="97"/>
      <c r="M2536" s="64"/>
      <c r="S2536" s="91" t="n">
        <v>0.51</v>
      </c>
      <c r="T2536" s="79" t="n">
        <f aca="false">B2536*$AI$23/$AI$2495</f>
        <v>1229967.85714286</v>
      </c>
      <c r="U2536" s="125" t="n">
        <f aca="false">C2536*$AI$23/$AI$2495</f>
        <v>1257300.47619048</v>
      </c>
      <c r="W2536" s="1"/>
      <c r="Z2536" s="80"/>
      <c r="AA2536" s="64"/>
      <c r="AD2536" s="98"/>
      <c r="AE2536" s="64"/>
      <c r="AH2536" s="1" t="str">
        <f aca="false">IF(AC2534="But Not Over",Y2531,"")</f>
        <v/>
      </c>
      <c r="AI2536" s="81" t="str">
        <f aca="false">IF(AC2534="But Not Over",VLOOKUP(AH2536,'CPI Data'!$A$19:$N$117,14),"")</f>
        <v/>
      </c>
    </row>
    <row r="2537" customFormat="false" ht="12" hidden="false" customHeight="false" outlineLevel="0" collapsed="false">
      <c r="A2537" s="91" t="n">
        <v>0.52</v>
      </c>
      <c r="B2537" s="92" t="n">
        <v>92000</v>
      </c>
      <c r="C2537" s="92" t="n">
        <v>94000</v>
      </c>
      <c r="H2537" s="64"/>
      <c r="I2537" s="64"/>
      <c r="L2537" s="97"/>
      <c r="M2537" s="64"/>
      <c r="S2537" s="91" t="n">
        <v>0.52</v>
      </c>
      <c r="T2537" s="79" t="n">
        <f aca="false">B2537*$AI$23/$AI$2495</f>
        <v>1257300.47619048</v>
      </c>
      <c r="U2537" s="125" t="n">
        <f aca="false">C2537*$AI$23/$AI$2495</f>
        <v>1284633.0952381</v>
      </c>
      <c r="W2537" s="1"/>
      <c r="Z2537" s="80"/>
      <c r="AA2537" s="64"/>
      <c r="AD2537" s="98"/>
      <c r="AE2537" s="64"/>
      <c r="AH2537" s="1" t="str">
        <f aca="false">IF(AC2535="But Not Over",Y2532,"")</f>
        <v/>
      </c>
      <c r="AI2537" s="81" t="str">
        <f aca="false">IF(AC2535="But Not Over",VLOOKUP(AH2537,'CPI Data'!$A$19:$N$117,14),"")</f>
        <v/>
      </c>
    </row>
    <row r="2538" customFormat="false" ht="12" hidden="false" customHeight="false" outlineLevel="0" collapsed="false">
      <c r="A2538" s="91" t="n">
        <v>0.53</v>
      </c>
      <c r="B2538" s="92" t="n">
        <v>94000</v>
      </c>
      <c r="C2538" s="92" t="n">
        <v>96000</v>
      </c>
      <c r="H2538" s="64"/>
      <c r="I2538" s="64"/>
      <c r="L2538" s="97"/>
      <c r="M2538" s="64"/>
      <c r="S2538" s="91" t="n">
        <v>0.53</v>
      </c>
      <c r="T2538" s="79" t="n">
        <f aca="false">B2538*$AI$23/$AI$2495</f>
        <v>1284633.0952381</v>
      </c>
      <c r="U2538" s="125" t="n">
        <f aca="false">C2538*$AI$23/$AI$2495</f>
        <v>1311965.71428571</v>
      </c>
      <c r="W2538" s="1"/>
      <c r="Z2538" s="80"/>
      <c r="AA2538" s="64"/>
      <c r="AD2538" s="98"/>
      <c r="AE2538" s="64"/>
      <c r="AH2538" s="1" t="str">
        <f aca="false">IF(AC2536="But Not Over",Y2533,"")</f>
        <v/>
      </c>
      <c r="AI2538" s="81" t="str">
        <f aca="false">IF(AC2536="But Not Over",VLOOKUP(AH2538,'CPI Data'!$A$19:$N$117,14),"")</f>
        <v/>
      </c>
    </row>
    <row r="2539" customFormat="false" ht="12" hidden="false" customHeight="false" outlineLevel="0" collapsed="false">
      <c r="A2539" s="91" t="n">
        <v>0.54</v>
      </c>
      <c r="B2539" s="92" t="n">
        <v>96000</v>
      </c>
      <c r="C2539" s="92" t="n">
        <v>98000</v>
      </c>
      <c r="H2539" s="64"/>
      <c r="I2539" s="64"/>
      <c r="L2539" s="97"/>
      <c r="M2539" s="64"/>
      <c r="S2539" s="91" t="n">
        <v>0.54</v>
      </c>
      <c r="T2539" s="79" t="n">
        <f aca="false">B2539*$AI$23/$AI$2495</f>
        <v>1311965.71428571</v>
      </c>
      <c r="U2539" s="125" t="n">
        <f aca="false">C2539*$AI$23/$AI$2495</f>
        <v>1339298.33333333</v>
      </c>
      <c r="W2539" s="1"/>
      <c r="Z2539" s="80"/>
      <c r="AA2539" s="64"/>
      <c r="AD2539" s="98"/>
      <c r="AE2539" s="64"/>
      <c r="AH2539" s="1" t="str">
        <f aca="false">IF(AC2537="But Not Over",Y2534,"")</f>
        <v/>
      </c>
      <c r="AI2539" s="81" t="str">
        <f aca="false">IF(AC2537="But Not Over",VLOOKUP(AH2539,'CPI Data'!$A$19:$N$117,14),"")</f>
        <v/>
      </c>
    </row>
    <row r="2540" customFormat="false" ht="12" hidden="false" customHeight="false" outlineLevel="0" collapsed="false">
      <c r="A2540" s="91" t="n">
        <v>0.55</v>
      </c>
      <c r="B2540" s="92" t="n">
        <v>98000</v>
      </c>
      <c r="C2540" s="92" t="n">
        <v>100000</v>
      </c>
      <c r="H2540" s="64"/>
      <c r="I2540" s="64"/>
      <c r="L2540" s="97"/>
      <c r="M2540" s="64"/>
      <c r="S2540" s="91" t="n">
        <v>0.55</v>
      </c>
      <c r="T2540" s="79" t="n">
        <f aca="false">B2540*$AI$23/$AI$2495</f>
        <v>1339298.33333333</v>
      </c>
      <c r="U2540" s="125" t="n">
        <f aca="false">C2540*$AI$23/$AI$2495</f>
        <v>1366630.95238095</v>
      </c>
      <c r="W2540" s="1"/>
      <c r="Z2540" s="80"/>
      <c r="AA2540" s="64"/>
      <c r="AD2540" s="98"/>
      <c r="AE2540" s="64"/>
      <c r="AH2540" s="1" t="str">
        <f aca="false">IF(AC2538="But Not Over",Y2535,"")</f>
        <v/>
      </c>
      <c r="AI2540" s="81" t="str">
        <f aca="false">IF(AC2538="But Not Over",VLOOKUP(AH2540,'CPI Data'!$A$19:$N$117,14),"")</f>
        <v/>
      </c>
    </row>
    <row r="2541" customFormat="false" ht="12" hidden="false" customHeight="false" outlineLevel="0" collapsed="false">
      <c r="A2541" s="91" t="n">
        <v>0.56</v>
      </c>
      <c r="B2541" s="92" t="n">
        <v>100000</v>
      </c>
      <c r="C2541" s="92" t="n">
        <v>150000</v>
      </c>
      <c r="H2541" s="64"/>
      <c r="I2541" s="64"/>
      <c r="L2541" s="97"/>
      <c r="M2541" s="64"/>
      <c r="S2541" s="91" t="n">
        <v>0.56</v>
      </c>
      <c r="T2541" s="79" t="n">
        <f aca="false">B2541*$AI$23/$AI$2495</f>
        <v>1366630.95238095</v>
      </c>
      <c r="U2541" s="125" t="n">
        <f aca="false">C2541*$AI$23/$AI$2495</f>
        <v>2049946.42857143</v>
      </c>
      <c r="W2541" s="1"/>
      <c r="Z2541" s="80"/>
      <c r="AA2541" s="64"/>
      <c r="AD2541" s="98"/>
      <c r="AE2541" s="64"/>
      <c r="AH2541" s="1" t="str">
        <f aca="false">IF(AC2539="But Not Over",Y2536,"")</f>
        <v/>
      </c>
      <c r="AI2541" s="81" t="str">
        <f aca="false">IF(AC2539="But Not Over",VLOOKUP(AH2541,'CPI Data'!$A$19:$N$117,14),"")</f>
        <v/>
      </c>
    </row>
    <row r="2542" customFormat="false" ht="12" hidden="false" customHeight="false" outlineLevel="0" collapsed="false">
      <c r="A2542" s="91" t="n">
        <v>0.57</v>
      </c>
      <c r="B2542" s="92" t="n">
        <v>150000</v>
      </c>
      <c r="C2542" s="92" t="n">
        <v>200000</v>
      </c>
      <c r="H2542" s="64"/>
      <c r="I2542" s="64"/>
      <c r="L2542" s="97"/>
      <c r="M2542" s="64"/>
      <c r="S2542" s="91" t="n">
        <v>0.57</v>
      </c>
      <c r="T2542" s="79" t="n">
        <f aca="false">B2542*$AI$23/$AI$2495</f>
        <v>2049946.42857143</v>
      </c>
      <c r="U2542" s="125" t="n">
        <f aca="false">C2542*$AI$23/$AI$2495</f>
        <v>2733261.9047619</v>
      </c>
      <c r="W2542" s="1"/>
      <c r="Z2542" s="80"/>
      <c r="AA2542" s="64"/>
      <c r="AD2542" s="98"/>
      <c r="AE2542" s="64"/>
      <c r="AH2542" s="1" t="str">
        <f aca="false">IF(AC2540="But Not Over",Y2537,"")</f>
        <v/>
      </c>
      <c r="AI2542" s="81" t="str">
        <f aca="false">IF(AC2540="But Not Over",VLOOKUP(AH2542,'CPI Data'!$A$19:$N$117,14),"")</f>
        <v/>
      </c>
    </row>
    <row r="2543" customFormat="false" ht="12" hidden="false" customHeight="false" outlineLevel="0" collapsed="false">
      <c r="A2543" s="91" t="n">
        <v>0.58</v>
      </c>
      <c r="B2543" s="92" t="n">
        <v>200000</v>
      </c>
      <c r="C2543" s="95" t="s">
        <v>18</v>
      </c>
      <c r="H2543" s="64"/>
      <c r="I2543" s="64"/>
      <c r="L2543" s="97"/>
      <c r="M2543" s="64"/>
      <c r="S2543" s="91" t="n">
        <v>0.58</v>
      </c>
      <c r="T2543" s="79" t="n">
        <f aca="false">B2543*$AI$23/$AI$2495</f>
        <v>2733261.9047619</v>
      </c>
      <c r="U2543" s="79" t="s">
        <v>18</v>
      </c>
      <c r="W2543" s="1"/>
      <c r="Z2543" s="80"/>
      <c r="AA2543" s="64"/>
      <c r="AD2543" s="98"/>
      <c r="AE2543" s="64"/>
      <c r="AH2543" s="1" t="str">
        <f aca="false">IF(AC2541="But Not Over",Y2538,"")</f>
        <v/>
      </c>
      <c r="AI2543" s="81" t="str">
        <f aca="false">IF(AC2541="But Not Over",VLOOKUP(AH2543,'CPI Data'!$A$19:$N$117,14),"")</f>
        <v/>
      </c>
    </row>
    <row r="2544" customFormat="false" ht="24" hidden="false" customHeight="true" outlineLevel="0" collapsed="false">
      <c r="A2544" s="109" t="s">
        <v>77</v>
      </c>
      <c r="B2544" s="109"/>
      <c r="C2544" s="109"/>
      <c r="D2544" s="109"/>
      <c r="E2544" s="109"/>
      <c r="F2544" s="109"/>
      <c r="G2544" s="109"/>
      <c r="H2544" s="109"/>
      <c r="I2544" s="109"/>
      <c r="J2544" s="109"/>
      <c r="K2544" s="109"/>
      <c r="L2544" s="109"/>
      <c r="M2544" s="109"/>
      <c r="N2544" s="109"/>
      <c r="O2544" s="109"/>
      <c r="S2544" s="109" t="s">
        <v>77</v>
      </c>
      <c r="T2544" s="109"/>
      <c r="U2544" s="109"/>
      <c r="V2544" s="109"/>
      <c r="W2544" s="109"/>
      <c r="X2544" s="109"/>
      <c r="Y2544" s="109"/>
      <c r="Z2544" s="109"/>
      <c r="AA2544" s="109"/>
      <c r="AB2544" s="109"/>
      <c r="AC2544" s="109"/>
      <c r="AD2544" s="109"/>
      <c r="AE2544" s="109"/>
      <c r="AF2544" s="109"/>
      <c r="AG2544" s="109"/>
      <c r="AH2544" s="1" t="str">
        <f aca="false">IF(AC2542="But Not Over",Y2539,"")</f>
        <v/>
      </c>
      <c r="AI2544" s="81" t="str">
        <f aca="false">IF(AC2542="But Not Over",VLOOKUP(AH2544,'CPI Data'!$A$19:$N$117,14),"")</f>
        <v/>
      </c>
    </row>
    <row r="2545" customFormat="false" ht="12" hidden="false" customHeight="false" outlineLevel="0" collapsed="false">
      <c r="A2545" s="91"/>
      <c r="B2545" s="92"/>
      <c r="C2545" s="95"/>
      <c r="H2545" s="64"/>
      <c r="I2545" s="64"/>
      <c r="L2545" s="97"/>
      <c r="M2545" s="64"/>
      <c r="S2545" s="91"/>
      <c r="U2545" s="79"/>
      <c r="W2545" s="1"/>
      <c r="Z2545" s="80"/>
      <c r="AA2545" s="64"/>
      <c r="AD2545" s="98"/>
      <c r="AE2545" s="64"/>
      <c r="AH2545" s="1" t="str">
        <f aca="false">IF(AC2543="But Not Over",Y2540,"")</f>
        <v/>
      </c>
      <c r="AI2545" s="81" t="str">
        <f aca="false">IF(AC2543="But Not Over",VLOOKUP(AH2545,'CPI Data'!$A$19:$N$117,14),"")</f>
        <v/>
      </c>
    </row>
    <row r="2546" customFormat="false" ht="12.75" hidden="false" customHeight="false" outlineLevel="0" collapsed="false">
      <c r="A2546" s="64"/>
      <c r="B2546" s="74"/>
      <c r="C2546" s="43" t="s">
        <v>7</v>
      </c>
      <c r="E2546" s="64"/>
      <c r="F2546" s="74"/>
      <c r="G2546" s="75" t="n">
        <v>1921</v>
      </c>
      <c r="H2546" s="75"/>
      <c r="I2546" s="75"/>
      <c r="J2546" s="74"/>
      <c r="L2546" s="97"/>
      <c r="M2546" s="64"/>
      <c r="N2546" s="74"/>
      <c r="S2546" s="64"/>
      <c r="T2546" s="77"/>
      <c r="U2546" s="69" t="s">
        <v>21</v>
      </c>
      <c r="W2546" s="64"/>
      <c r="X2546" s="77"/>
      <c r="Y2546" s="75" t="n">
        <v>1921</v>
      </c>
      <c r="Z2546" s="75"/>
      <c r="AA2546" s="75"/>
      <c r="AB2546" s="46" t="str">
        <f aca="false">CONCATENATE("CPI: ",AI2551)</f>
        <v>CPI: 17.9</v>
      </c>
      <c r="AD2546" s="98"/>
      <c r="AE2546" s="64"/>
      <c r="AF2546" s="77"/>
      <c r="AH2546" s="1" t="str">
        <f aca="false">IF(AC2544="But Not Over",Y2541,"")</f>
        <v/>
      </c>
      <c r="AI2546" s="81" t="str">
        <f aca="false">IF(AC2544="But Not Over",VLOOKUP(AH2546,'CPI Data'!$A$19:$N$117,14),"")</f>
        <v/>
      </c>
    </row>
    <row r="2547" customFormat="false" ht="12" hidden="false" customHeight="false" outlineLevel="0" collapsed="false">
      <c r="A2547" s="49"/>
      <c r="B2547" s="49" t="s">
        <v>8</v>
      </c>
      <c r="C2547" s="50"/>
      <c r="D2547" s="50"/>
      <c r="E2547" s="49"/>
      <c r="F2547" s="49" t="s">
        <v>9</v>
      </c>
      <c r="G2547" s="50"/>
      <c r="H2547" s="49"/>
      <c r="I2547" s="49"/>
      <c r="J2547" s="49" t="s">
        <v>10</v>
      </c>
      <c r="K2547" s="48"/>
      <c r="L2547" s="48"/>
      <c r="M2547" s="48"/>
      <c r="N2547" s="49" t="s">
        <v>11</v>
      </c>
      <c r="O2547" s="50"/>
      <c r="S2547" s="49"/>
      <c r="T2547" s="51" t="s">
        <v>8</v>
      </c>
      <c r="U2547" s="99"/>
      <c r="V2547" s="53"/>
      <c r="W2547" s="49"/>
      <c r="X2547" s="51" t="s">
        <v>9</v>
      </c>
      <c r="Y2547" s="99"/>
      <c r="Z2547" s="54"/>
      <c r="AA2547" s="49"/>
      <c r="AB2547" s="51" t="s">
        <v>10</v>
      </c>
      <c r="AC2547" s="52"/>
      <c r="AD2547" s="55"/>
      <c r="AE2547" s="48"/>
      <c r="AF2547" s="51" t="s">
        <v>11</v>
      </c>
      <c r="AG2547" s="99"/>
      <c r="AH2547" s="1" t="str">
        <f aca="false">IF(AC2545="But Not Over",Y2542,"")</f>
        <v/>
      </c>
      <c r="AI2547" s="81" t="str">
        <f aca="false">IF(AC2545="But Not Over",VLOOKUP(AH2547,'CPI Data'!$A$19:$N$117,14),"")</f>
        <v/>
      </c>
    </row>
    <row r="2548" customFormat="false" ht="12" hidden="false" customHeight="false" outlineLevel="0" collapsed="false">
      <c r="A2548" s="56" t="s">
        <v>12</v>
      </c>
      <c r="B2548" s="57" t="s">
        <v>13</v>
      </c>
      <c r="C2548" s="57"/>
      <c r="D2548" s="100"/>
      <c r="E2548" s="56" t="s">
        <v>12</v>
      </c>
      <c r="F2548" s="57" t="s">
        <v>13</v>
      </c>
      <c r="G2548" s="57"/>
      <c r="H2548" s="100"/>
      <c r="I2548" s="56" t="s">
        <v>12</v>
      </c>
      <c r="J2548" s="57" t="s">
        <v>13</v>
      </c>
      <c r="K2548" s="57"/>
      <c r="L2548" s="106"/>
      <c r="M2548" s="56" t="s">
        <v>12</v>
      </c>
      <c r="N2548" s="57" t="s">
        <v>13</v>
      </c>
      <c r="O2548" s="57"/>
      <c r="S2548" s="56" t="s">
        <v>12</v>
      </c>
      <c r="T2548" s="58" t="s">
        <v>13</v>
      </c>
      <c r="U2548" s="58"/>
      <c r="V2548" s="101"/>
      <c r="W2548" s="56" t="s">
        <v>12</v>
      </c>
      <c r="X2548" s="58" t="s">
        <v>13</v>
      </c>
      <c r="Y2548" s="58"/>
      <c r="Z2548" s="101"/>
      <c r="AA2548" s="56" t="s">
        <v>12</v>
      </c>
      <c r="AB2548" s="58" t="s">
        <v>13</v>
      </c>
      <c r="AC2548" s="58"/>
      <c r="AD2548" s="107"/>
      <c r="AE2548" s="56" t="s">
        <v>12</v>
      </c>
      <c r="AF2548" s="58" t="s">
        <v>13</v>
      </c>
      <c r="AG2548" s="58"/>
      <c r="AH2548" s="1" t="str">
        <f aca="false">IF(AC2546="But Not Over",Y2543,"")</f>
        <v/>
      </c>
      <c r="AI2548" s="81" t="str">
        <f aca="false">IF(AC2546="But Not Over",VLOOKUP(AH2548,'CPI Data'!$A$19:$N$117,14),"")</f>
        <v/>
      </c>
    </row>
    <row r="2549" customFormat="false" ht="12" hidden="false" customHeight="false" outlineLevel="0" collapsed="false">
      <c r="A2549" s="59" t="s">
        <v>14</v>
      </c>
      <c r="B2549" s="60" t="s">
        <v>15</v>
      </c>
      <c r="C2549" s="60" t="s">
        <v>16</v>
      </c>
      <c r="D2549" s="100"/>
      <c r="E2549" s="59" t="s">
        <v>14</v>
      </c>
      <c r="F2549" s="60" t="s">
        <v>15</v>
      </c>
      <c r="G2549" s="60" t="s">
        <v>16</v>
      </c>
      <c r="H2549" s="100"/>
      <c r="I2549" s="59" t="s">
        <v>14</v>
      </c>
      <c r="J2549" s="60" t="s">
        <v>15</v>
      </c>
      <c r="K2549" s="60" t="s">
        <v>16</v>
      </c>
      <c r="L2549" s="106"/>
      <c r="M2549" s="59" t="s">
        <v>14</v>
      </c>
      <c r="N2549" s="60" t="s">
        <v>15</v>
      </c>
      <c r="O2549" s="60" t="s">
        <v>16</v>
      </c>
      <c r="S2549" s="59" t="s">
        <v>14</v>
      </c>
      <c r="T2549" s="61" t="s">
        <v>15</v>
      </c>
      <c r="U2549" s="61" t="s">
        <v>16</v>
      </c>
      <c r="V2549" s="101"/>
      <c r="W2549" s="59" t="s">
        <v>14</v>
      </c>
      <c r="X2549" s="61" t="s">
        <v>15</v>
      </c>
      <c r="Y2549" s="61" t="s">
        <v>16</v>
      </c>
      <c r="Z2549" s="101"/>
      <c r="AA2549" s="59" t="s">
        <v>14</v>
      </c>
      <c r="AB2549" s="61" t="s">
        <v>15</v>
      </c>
      <c r="AC2549" s="61" t="s">
        <v>16</v>
      </c>
      <c r="AD2549" s="107"/>
      <c r="AE2549" s="59" t="s">
        <v>14</v>
      </c>
      <c r="AF2549" s="61" t="s">
        <v>15</v>
      </c>
      <c r="AG2549" s="61" t="s">
        <v>16</v>
      </c>
      <c r="AH2549" s="1" t="str">
        <f aca="false">IF(AC2547="But Not Over",Y2544,"")</f>
        <v/>
      </c>
      <c r="AI2549" s="81" t="str">
        <f aca="false">IF(AC2547="But Not Over",VLOOKUP(AH2549,'CPI Data'!$A$19:$N$117,14),"")</f>
        <v/>
      </c>
    </row>
    <row r="2550" customFormat="false" ht="12" hidden="false" customHeight="false" outlineLevel="0" collapsed="false">
      <c r="A2550" s="91" t="n">
        <v>0.04</v>
      </c>
      <c r="B2550" s="95" t="n">
        <v>0</v>
      </c>
      <c r="C2550" s="95" t="n">
        <v>4000</v>
      </c>
      <c r="D2550" s="95"/>
      <c r="H2550" s="102"/>
      <c r="I2550" s="91"/>
      <c r="J2550" s="95"/>
      <c r="K2550" s="95"/>
      <c r="L2550" s="104"/>
      <c r="M2550" s="91"/>
      <c r="N2550" s="95"/>
      <c r="O2550" s="95"/>
      <c r="S2550" s="91" t="n">
        <v>0.04</v>
      </c>
      <c r="T2550" s="79" t="n">
        <f aca="false">B2550*$AI$23/$AI$2551</f>
        <v>0</v>
      </c>
      <c r="U2550" s="79" t="n">
        <f aca="false">C2550*$AI$23/$AI$2551</f>
        <v>51305.9217877095</v>
      </c>
      <c r="V2550" s="84"/>
      <c r="W2550" s="1"/>
      <c r="Z2550" s="80"/>
      <c r="AA2550" s="91"/>
      <c r="AB2550" s="79"/>
      <c r="AC2550" s="79"/>
      <c r="AD2550" s="105"/>
      <c r="AE2550" s="91"/>
      <c r="AF2550" s="79"/>
      <c r="AG2550" s="79"/>
      <c r="AH2550" s="1" t="str">
        <f aca="false">IF(AC2548="But Not Over",Y2545,"")</f>
        <v/>
      </c>
      <c r="AI2550" s="81" t="str">
        <f aca="false">IF(AC2548="But Not Over",VLOOKUP(AH2550,'CPI Data'!$A$19:$N$117,14),"")</f>
        <v/>
      </c>
    </row>
    <row r="2551" customFormat="false" ht="12" hidden="false" customHeight="false" outlineLevel="0" collapsed="false">
      <c r="A2551" s="91" t="n">
        <v>0.08</v>
      </c>
      <c r="B2551" s="95" t="n">
        <v>4000</v>
      </c>
      <c r="C2551" s="95" t="n">
        <v>5000</v>
      </c>
      <c r="D2551" s="95"/>
      <c r="E2551" s="64"/>
      <c r="F2551" s="74" t="s">
        <v>55</v>
      </c>
      <c r="H2551" s="102"/>
      <c r="I2551" s="64"/>
      <c r="J2551" s="74" t="s">
        <v>55</v>
      </c>
      <c r="L2551" s="104"/>
      <c r="M2551" s="64"/>
      <c r="N2551" s="74" t="s">
        <v>55</v>
      </c>
      <c r="S2551" s="91" t="n">
        <v>0.08</v>
      </c>
      <c r="T2551" s="79" t="n">
        <f aca="false">B2551*$AI$23/$AI$2551</f>
        <v>51305.9217877095</v>
      </c>
      <c r="U2551" s="79" t="n">
        <f aca="false">C2551*$AI$23/$AI$2551</f>
        <v>64132.4022346369</v>
      </c>
      <c r="V2551" s="84"/>
      <c r="W2551" s="64"/>
      <c r="X2551" s="77" t="s">
        <v>55</v>
      </c>
      <c r="Z2551" s="80"/>
      <c r="AA2551" s="64"/>
      <c r="AB2551" s="77" t="s">
        <v>55</v>
      </c>
      <c r="AD2551" s="105"/>
      <c r="AE2551" s="64"/>
      <c r="AF2551" s="77" t="s">
        <v>55</v>
      </c>
      <c r="AH2551" s="1" t="n">
        <f aca="false">IF(AC2549="But Not Over",Y2546,"")</f>
        <v>1921</v>
      </c>
      <c r="AI2551" s="81" t="n">
        <f aca="false">IF(AC2549="But Not Over",VLOOKUP(AH2551,'CPI Data'!$A$19:$N$117,14),"")</f>
        <v>17.9</v>
      </c>
    </row>
    <row r="2552" customFormat="false" ht="12" hidden="false" customHeight="false" outlineLevel="0" collapsed="false">
      <c r="A2552" s="91" t="n">
        <v>0.09</v>
      </c>
      <c r="B2552" s="95" t="n">
        <v>5000</v>
      </c>
      <c r="C2552" s="95" t="n">
        <v>6000</v>
      </c>
      <c r="D2552" s="95"/>
      <c r="E2552" s="64"/>
      <c r="F2552" s="74" t="s">
        <v>56</v>
      </c>
      <c r="H2552" s="102"/>
      <c r="I2552" s="64"/>
      <c r="J2552" s="74" t="s">
        <v>56</v>
      </c>
      <c r="L2552" s="104"/>
      <c r="M2552" s="64"/>
      <c r="N2552" s="74" t="s">
        <v>56</v>
      </c>
      <c r="S2552" s="91" t="n">
        <v>0.09</v>
      </c>
      <c r="T2552" s="79" t="n">
        <f aca="false">B2552*$AI$23/$AI$2551</f>
        <v>64132.4022346369</v>
      </c>
      <c r="U2552" s="79" t="n">
        <f aca="false">C2552*$AI$23/$AI$2551</f>
        <v>76958.8826815643</v>
      </c>
      <c r="V2552" s="84"/>
      <c r="W2552" s="64"/>
      <c r="X2552" s="77" t="s">
        <v>56</v>
      </c>
      <c r="Z2552" s="80"/>
      <c r="AA2552" s="64"/>
      <c r="AB2552" s="77" t="s">
        <v>56</v>
      </c>
      <c r="AD2552" s="105"/>
      <c r="AE2552" s="64"/>
      <c r="AF2552" s="77" t="s">
        <v>56</v>
      </c>
      <c r="AH2552" s="1" t="str">
        <f aca="false">IF(AC2550="But Not Over",Y2547,"")</f>
        <v/>
      </c>
      <c r="AI2552" s="81" t="str">
        <f aca="false">IF(AC2550="But Not Over",VLOOKUP(AH2552,'CPI Data'!$A$19:$N$117,14),"")</f>
        <v/>
      </c>
    </row>
    <row r="2553" customFormat="false" ht="12" hidden="false" customHeight="false" outlineLevel="0" collapsed="false">
      <c r="A2553" s="91" t="n">
        <v>0.1</v>
      </c>
      <c r="B2553" s="95" t="n">
        <v>6000</v>
      </c>
      <c r="C2553" s="95" t="n">
        <v>8000</v>
      </c>
      <c r="D2553" s="95"/>
      <c r="H2553" s="102"/>
      <c r="I2553" s="91"/>
      <c r="J2553" s="95"/>
      <c r="K2553" s="95"/>
      <c r="L2553" s="104"/>
      <c r="M2553" s="91"/>
      <c r="N2553" s="95"/>
      <c r="O2553" s="95"/>
      <c r="S2553" s="91" t="n">
        <v>0.1</v>
      </c>
      <c r="T2553" s="79" t="n">
        <f aca="false">B2553*$AI$23/$AI$2551</f>
        <v>76958.8826815643</v>
      </c>
      <c r="U2553" s="79" t="n">
        <f aca="false">C2553*$AI$23/$AI$2551</f>
        <v>102611.843575419</v>
      </c>
      <c r="V2553" s="84"/>
      <c r="W2553" s="1"/>
      <c r="Z2553" s="80"/>
      <c r="AA2553" s="91"/>
      <c r="AB2553" s="79"/>
      <c r="AC2553" s="79"/>
      <c r="AD2553" s="105"/>
      <c r="AE2553" s="91"/>
      <c r="AF2553" s="79"/>
      <c r="AG2553" s="79"/>
      <c r="AH2553" s="1" t="str">
        <f aca="false">IF(AC2551="But Not Over",Y2548,"")</f>
        <v/>
      </c>
      <c r="AI2553" s="81" t="str">
        <f aca="false">IF(AC2551="But Not Over",VLOOKUP(AH2553,'CPI Data'!$A$19:$N$117,14),"")</f>
        <v/>
      </c>
    </row>
    <row r="2554" customFormat="false" ht="12" hidden="false" customHeight="false" outlineLevel="0" collapsed="false">
      <c r="A2554" s="91" t="n">
        <v>0.11</v>
      </c>
      <c r="B2554" s="95" t="n">
        <v>8000</v>
      </c>
      <c r="C2554" s="95" t="n">
        <v>10000</v>
      </c>
      <c r="D2554" s="95"/>
      <c r="H2554" s="102"/>
      <c r="I2554" s="91"/>
      <c r="J2554" s="95"/>
      <c r="K2554" s="95"/>
      <c r="L2554" s="104"/>
      <c r="M2554" s="91"/>
      <c r="N2554" s="95"/>
      <c r="O2554" s="95"/>
      <c r="S2554" s="91" t="n">
        <v>0.11</v>
      </c>
      <c r="T2554" s="79" t="n">
        <f aca="false">B2554*$AI$23/$AI$2551</f>
        <v>102611.843575419</v>
      </c>
      <c r="U2554" s="79" t="n">
        <f aca="false">C2554*$AI$23/$AI$2551</f>
        <v>128264.804469274</v>
      </c>
      <c r="V2554" s="84"/>
      <c r="W2554" s="1"/>
      <c r="Z2554" s="80"/>
      <c r="AA2554" s="91"/>
      <c r="AB2554" s="79"/>
      <c r="AC2554" s="79"/>
      <c r="AD2554" s="105"/>
      <c r="AE2554" s="91"/>
      <c r="AF2554" s="79"/>
      <c r="AG2554" s="79"/>
      <c r="AH2554" s="1" t="str">
        <f aca="false">IF(AC2552="But Not Over",Y2549,"")</f>
        <v/>
      </c>
      <c r="AI2554" s="81" t="str">
        <f aca="false">IF(AC2552="But Not Over",VLOOKUP(AH2554,'CPI Data'!$A$19:$N$117,14),"")</f>
        <v/>
      </c>
    </row>
    <row r="2555" customFormat="false" ht="12" hidden="false" customHeight="false" outlineLevel="0" collapsed="false">
      <c r="A2555" s="91" t="n">
        <v>0.12</v>
      </c>
      <c r="B2555" s="95" t="n">
        <v>10000</v>
      </c>
      <c r="C2555" s="95" t="n">
        <v>12000</v>
      </c>
      <c r="D2555" s="95"/>
      <c r="H2555" s="102"/>
      <c r="I2555" s="91"/>
      <c r="J2555" s="95"/>
      <c r="K2555" s="95"/>
      <c r="L2555" s="104"/>
      <c r="M2555" s="91"/>
      <c r="N2555" s="95"/>
      <c r="O2555" s="95"/>
      <c r="S2555" s="91" t="n">
        <v>0.12</v>
      </c>
      <c r="T2555" s="79" t="n">
        <f aca="false">B2555*$AI$23/$AI$2551</f>
        <v>128264.804469274</v>
      </c>
      <c r="U2555" s="79" t="n">
        <f aca="false">C2555*$AI$23/$AI$2551</f>
        <v>153917.765363129</v>
      </c>
      <c r="V2555" s="84"/>
      <c r="W2555" s="1"/>
      <c r="Z2555" s="80"/>
      <c r="AA2555" s="91"/>
      <c r="AB2555" s="79"/>
      <c r="AC2555" s="79"/>
      <c r="AD2555" s="105"/>
      <c r="AE2555" s="91"/>
      <c r="AF2555" s="79"/>
      <c r="AG2555" s="79"/>
      <c r="AH2555" s="1" t="str">
        <f aca="false">IF(AC2553="But Not Over",Y2550,"")</f>
        <v/>
      </c>
      <c r="AI2555" s="81" t="str">
        <f aca="false">IF(AC2553="But Not Over",VLOOKUP(AH2555,'CPI Data'!$A$19:$N$117,14),"")</f>
        <v/>
      </c>
    </row>
    <row r="2556" customFormat="false" ht="12" hidden="false" customHeight="false" outlineLevel="0" collapsed="false">
      <c r="A2556" s="91" t="n">
        <v>0.13</v>
      </c>
      <c r="B2556" s="95" t="n">
        <v>12000</v>
      </c>
      <c r="C2556" s="95" t="n">
        <v>14000</v>
      </c>
      <c r="D2556" s="95"/>
      <c r="H2556" s="102"/>
      <c r="I2556" s="91"/>
      <c r="J2556" s="95"/>
      <c r="K2556" s="95"/>
      <c r="L2556" s="104"/>
      <c r="M2556" s="91"/>
      <c r="N2556" s="95"/>
      <c r="O2556" s="95"/>
      <c r="S2556" s="91" t="n">
        <v>0.13</v>
      </c>
      <c r="T2556" s="79" t="n">
        <f aca="false">B2556*$AI$23/$AI$2551</f>
        <v>153917.765363129</v>
      </c>
      <c r="U2556" s="79" t="n">
        <f aca="false">C2556*$AI$23/$AI$2551</f>
        <v>179570.726256983</v>
      </c>
      <c r="V2556" s="84"/>
      <c r="W2556" s="1"/>
      <c r="Z2556" s="80"/>
      <c r="AA2556" s="91"/>
      <c r="AB2556" s="79"/>
      <c r="AC2556" s="79"/>
      <c r="AD2556" s="105"/>
      <c r="AE2556" s="91"/>
      <c r="AF2556" s="79"/>
      <c r="AG2556" s="79"/>
      <c r="AH2556" s="1" t="str">
        <f aca="false">IF(AC2554="But Not Over",Y2551,"")</f>
        <v/>
      </c>
      <c r="AI2556" s="81" t="str">
        <f aca="false">IF(AC2554="But Not Over",VLOOKUP(AH2556,'CPI Data'!$A$19:$N$117,14),"")</f>
        <v/>
      </c>
    </row>
    <row r="2557" customFormat="false" ht="12" hidden="false" customHeight="false" outlineLevel="0" collapsed="false">
      <c r="A2557" s="91" t="n">
        <v>0.14</v>
      </c>
      <c r="B2557" s="95" t="n">
        <v>14000</v>
      </c>
      <c r="C2557" s="95" t="n">
        <v>16000</v>
      </c>
      <c r="D2557" s="95"/>
      <c r="H2557" s="102"/>
      <c r="I2557" s="91"/>
      <c r="J2557" s="95"/>
      <c r="K2557" s="95"/>
      <c r="L2557" s="104"/>
      <c r="M2557" s="91"/>
      <c r="N2557" s="95"/>
      <c r="O2557" s="95"/>
      <c r="S2557" s="91" t="n">
        <v>0.14</v>
      </c>
      <c r="T2557" s="79" t="n">
        <f aca="false">B2557*$AI$23/$AI$2551</f>
        <v>179570.726256983</v>
      </c>
      <c r="U2557" s="79" t="n">
        <f aca="false">C2557*$AI$23/$AI$2551</f>
        <v>205223.687150838</v>
      </c>
      <c r="V2557" s="84"/>
      <c r="W2557" s="1"/>
      <c r="Z2557" s="80"/>
      <c r="AA2557" s="91"/>
      <c r="AB2557" s="79"/>
      <c r="AC2557" s="79"/>
      <c r="AD2557" s="105"/>
      <c r="AE2557" s="91"/>
      <c r="AF2557" s="79"/>
      <c r="AG2557" s="79"/>
      <c r="AH2557" s="1" t="str">
        <f aca="false">IF(AC2555="But Not Over",Y2552,"")</f>
        <v/>
      </c>
      <c r="AI2557" s="81" t="str">
        <f aca="false">IF(AC2555="But Not Over",VLOOKUP(AH2557,'CPI Data'!$A$19:$N$117,14),"")</f>
        <v/>
      </c>
    </row>
    <row r="2558" customFormat="false" ht="12" hidden="false" customHeight="false" outlineLevel="0" collapsed="false">
      <c r="A2558" s="91" t="n">
        <v>0.15</v>
      </c>
      <c r="B2558" s="95" t="n">
        <v>16000</v>
      </c>
      <c r="C2558" s="95" t="n">
        <v>18000</v>
      </c>
      <c r="D2558" s="95"/>
      <c r="H2558" s="102"/>
      <c r="I2558" s="91"/>
      <c r="J2558" s="95"/>
      <c r="K2558" s="95"/>
      <c r="L2558" s="104"/>
      <c r="M2558" s="91"/>
      <c r="N2558" s="95"/>
      <c r="O2558" s="95"/>
      <c r="S2558" s="91" t="n">
        <v>0.15</v>
      </c>
      <c r="T2558" s="79" t="n">
        <f aca="false">B2558*$AI$23/$AI$2551</f>
        <v>205223.687150838</v>
      </c>
      <c r="U2558" s="79" t="n">
        <f aca="false">C2558*$AI$23/$AI$2551</f>
        <v>230876.648044693</v>
      </c>
      <c r="V2558" s="84"/>
      <c r="W2558" s="1"/>
      <c r="Z2558" s="80"/>
      <c r="AA2558" s="91"/>
      <c r="AB2558" s="79"/>
      <c r="AC2558" s="79"/>
      <c r="AD2558" s="105"/>
      <c r="AE2558" s="91"/>
      <c r="AF2558" s="79"/>
      <c r="AG2558" s="79"/>
      <c r="AH2558" s="1" t="str">
        <f aca="false">IF(AC2556="But Not Over",Y2553,"")</f>
        <v/>
      </c>
      <c r="AI2558" s="81" t="str">
        <f aca="false">IF(AC2556="But Not Over",VLOOKUP(AH2558,'CPI Data'!$A$19:$N$117,14),"")</f>
        <v/>
      </c>
    </row>
    <row r="2559" customFormat="false" ht="12" hidden="false" customHeight="false" outlineLevel="0" collapsed="false">
      <c r="A2559" s="91" t="n">
        <v>0.16</v>
      </c>
      <c r="B2559" s="95" t="n">
        <v>18000</v>
      </c>
      <c r="C2559" s="95" t="n">
        <v>20000</v>
      </c>
      <c r="D2559" s="95"/>
      <c r="H2559" s="102"/>
      <c r="I2559" s="91"/>
      <c r="J2559" s="95"/>
      <c r="K2559" s="95"/>
      <c r="L2559" s="104"/>
      <c r="M2559" s="91"/>
      <c r="N2559" s="95"/>
      <c r="O2559" s="95"/>
      <c r="S2559" s="91" t="n">
        <v>0.16</v>
      </c>
      <c r="T2559" s="79" t="n">
        <f aca="false">B2559*$AI$23/$AI$2551</f>
        <v>230876.648044693</v>
      </c>
      <c r="U2559" s="79" t="n">
        <f aca="false">C2559*$AI$23/$AI$2551</f>
        <v>256529.608938547</v>
      </c>
      <c r="V2559" s="84"/>
      <c r="W2559" s="1"/>
      <c r="Z2559" s="80"/>
      <c r="AA2559" s="91"/>
      <c r="AB2559" s="79"/>
      <c r="AC2559" s="79"/>
      <c r="AD2559" s="105"/>
      <c r="AE2559" s="91"/>
      <c r="AF2559" s="79"/>
      <c r="AG2559" s="79"/>
      <c r="AH2559" s="1" t="str">
        <f aca="false">IF(AC2557="But Not Over",Y2554,"")</f>
        <v/>
      </c>
      <c r="AI2559" s="81" t="str">
        <f aca="false">IF(AC2557="But Not Over",VLOOKUP(AH2559,'CPI Data'!$A$19:$N$117,14),"")</f>
        <v/>
      </c>
    </row>
    <row r="2560" customFormat="false" ht="12" hidden="false" customHeight="false" outlineLevel="0" collapsed="false">
      <c r="A2560" s="91" t="n">
        <v>0.17</v>
      </c>
      <c r="B2560" s="95" t="n">
        <v>20000</v>
      </c>
      <c r="C2560" s="95" t="n">
        <v>22000</v>
      </c>
      <c r="D2560" s="95"/>
      <c r="H2560" s="102"/>
      <c r="I2560" s="91"/>
      <c r="J2560" s="95"/>
      <c r="K2560" s="95"/>
      <c r="L2560" s="104"/>
      <c r="M2560" s="91"/>
      <c r="N2560" s="95"/>
      <c r="O2560" s="95"/>
      <c r="S2560" s="91" t="n">
        <v>0.17</v>
      </c>
      <c r="T2560" s="79" t="n">
        <f aca="false">B2560*$AI$23/$AI$2551</f>
        <v>256529.608938547</v>
      </c>
      <c r="U2560" s="79" t="n">
        <f aca="false">C2560*$AI$23/$AI$2551</f>
        <v>282182.569832402</v>
      </c>
      <c r="V2560" s="84"/>
      <c r="W2560" s="1"/>
      <c r="Z2560" s="80"/>
      <c r="AA2560" s="91"/>
      <c r="AB2560" s="79"/>
      <c r="AC2560" s="79"/>
      <c r="AD2560" s="105"/>
      <c r="AE2560" s="91"/>
      <c r="AF2560" s="79"/>
      <c r="AG2560" s="79"/>
      <c r="AH2560" s="1" t="str">
        <f aca="false">IF(AC2558="But Not Over",Y2555,"")</f>
        <v/>
      </c>
      <c r="AI2560" s="81" t="str">
        <f aca="false">IF(AC2558="But Not Over",VLOOKUP(AH2560,'CPI Data'!$A$19:$N$117,14),"")</f>
        <v/>
      </c>
    </row>
    <row r="2561" customFormat="false" ht="12" hidden="false" customHeight="false" outlineLevel="0" collapsed="false">
      <c r="A2561" s="91" t="n">
        <v>0.18</v>
      </c>
      <c r="B2561" s="95" t="n">
        <v>22000</v>
      </c>
      <c r="C2561" s="95" t="n">
        <v>24000</v>
      </c>
      <c r="D2561" s="95"/>
      <c r="H2561" s="102"/>
      <c r="I2561" s="91"/>
      <c r="J2561" s="95"/>
      <c r="K2561" s="95"/>
      <c r="L2561" s="104"/>
      <c r="M2561" s="91"/>
      <c r="N2561" s="95"/>
      <c r="O2561" s="95"/>
      <c r="S2561" s="91" t="n">
        <v>0.18</v>
      </c>
      <c r="T2561" s="79" t="n">
        <f aca="false">B2561*$AI$23/$AI$2551</f>
        <v>282182.569832402</v>
      </c>
      <c r="U2561" s="79" t="n">
        <f aca="false">C2561*$AI$23/$AI$2551</f>
        <v>307835.530726257</v>
      </c>
      <c r="V2561" s="84"/>
      <c r="W2561" s="1"/>
      <c r="Z2561" s="80"/>
      <c r="AA2561" s="91"/>
      <c r="AB2561" s="79"/>
      <c r="AC2561" s="79"/>
      <c r="AD2561" s="105"/>
      <c r="AE2561" s="91"/>
      <c r="AF2561" s="79"/>
      <c r="AG2561" s="79"/>
      <c r="AH2561" s="1" t="str">
        <f aca="false">IF(AC2559="But Not Over",Y2556,"")</f>
        <v/>
      </c>
      <c r="AI2561" s="81" t="str">
        <f aca="false">IF(AC2559="But Not Over",VLOOKUP(AH2561,'CPI Data'!$A$19:$N$117,14),"")</f>
        <v/>
      </c>
    </row>
    <row r="2562" customFormat="false" ht="12" hidden="false" customHeight="false" outlineLevel="0" collapsed="false">
      <c r="A2562" s="91" t="n">
        <v>0.19</v>
      </c>
      <c r="B2562" s="95" t="n">
        <v>24000</v>
      </c>
      <c r="C2562" s="95" t="n">
        <v>26000</v>
      </c>
      <c r="D2562" s="92"/>
      <c r="H2562" s="102"/>
      <c r="I2562" s="91"/>
      <c r="J2562" s="95"/>
      <c r="K2562" s="92"/>
      <c r="L2562" s="103"/>
      <c r="M2562" s="91"/>
      <c r="N2562" s="95"/>
      <c r="O2562" s="92"/>
      <c r="S2562" s="91" t="n">
        <v>0.19</v>
      </c>
      <c r="T2562" s="79" t="n">
        <f aca="false">B2562*$AI$23/$AI$2551</f>
        <v>307835.530726257</v>
      </c>
      <c r="U2562" s="79" t="n">
        <f aca="false">C2562*$AI$23/$AI$2551</f>
        <v>333488.491620112</v>
      </c>
      <c r="W2562" s="1"/>
      <c r="Z2562" s="80"/>
      <c r="AA2562" s="91"/>
      <c r="AB2562" s="79"/>
      <c r="AD2562" s="98"/>
      <c r="AE2562" s="91"/>
      <c r="AF2562" s="79"/>
      <c r="AH2562" s="1" t="str">
        <f aca="false">IF(AC2560="But Not Over",Y2557,"")</f>
        <v/>
      </c>
      <c r="AI2562" s="81" t="str">
        <f aca="false">IF(AC2560="But Not Over",VLOOKUP(AH2562,'CPI Data'!$A$19:$N$117,14),"")</f>
        <v/>
      </c>
    </row>
    <row r="2563" customFormat="false" ht="12" hidden="false" customHeight="false" outlineLevel="0" collapsed="false">
      <c r="A2563" s="91" t="n">
        <v>0.2</v>
      </c>
      <c r="B2563" s="95" t="n">
        <v>26000</v>
      </c>
      <c r="C2563" s="95" t="n">
        <v>28000</v>
      </c>
      <c r="D2563" s="92"/>
      <c r="H2563" s="102"/>
      <c r="I2563" s="91"/>
      <c r="J2563" s="92"/>
      <c r="K2563" s="92"/>
      <c r="L2563" s="103"/>
      <c r="M2563" s="91"/>
      <c r="N2563" s="92"/>
      <c r="O2563" s="92"/>
      <c r="S2563" s="91" t="n">
        <v>0.2</v>
      </c>
      <c r="T2563" s="79" t="n">
        <f aca="false">B2563*$AI$23/$AI$2551</f>
        <v>333488.491620112</v>
      </c>
      <c r="U2563" s="79" t="n">
        <f aca="false">C2563*$AI$23/$AI$2551</f>
        <v>359141.452513967</v>
      </c>
      <c r="W2563" s="1"/>
      <c r="Z2563" s="80"/>
      <c r="AA2563" s="91"/>
      <c r="AD2563" s="98"/>
      <c r="AE2563" s="91"/>
      <c r="AH2563" s="1" t="str">
        <f aca="false">IF(AC2561="But Not Over",Y2558,"")</f>
        <v/>
      </c>
      <c r="AI2563" s="81" t="str">
        <f aca="false">IF(AC2561="But Not Over",VLOOKUP(AH2563,'CPI Data'!$A$19:$N$117,14),"")</f>
        <v/>
      </c>
    </row>
    <row r="2564" customFormat="false" ht="12" hidden="false" customHeight="false" outlineLevel="0" collapsed="false">
      <c r="A2564" s="91" t="n">
        <v>0.21</v>
      </c>
      <c r="B2564" s="95" t="n">
        <v>28000</v>
      </c>
      <c r="C2564" s="95" t="n">
        <v>30000</v>
      </c>
      <c r="D2564" s="92"/>
      <c r="H2564" s="102"/>
      <c r="I2564" s="91"/>
      <c r="J2564" s="92"/>
      <c r="K2564" s="92"/>
      <c r="L2564" s="103"/>
      <c r="M2564" s="91"/>
      <c r="N2564" s="92"/>
      <c r="O2564" s="92"/>
      <c r="S2564" s="91" t="n">
        <v>0.21</v>
      </c>
      <c r="T2564" s="79" t="n">
        <f aca="false">B2564*$AI$23/$AI$2551</f>
        <v>359141.452513967</v>
      </c>
      <c r="U2564" s="79" t="n">
        <f aca="false">C2564*$AI$23/$AI$2551</f>
        <v>384794.413407821</v>
      </c>
      <c r="W2564" s="1"/>
      <c r="Z2564" s="80"/>
      <c r="AA2564" s="91"/>
      <c r="AD2564" s="98"/>
      <c r="AE2564" s="91"/>
      <c r="AH2564" s="1" t="str">
        <f aca="false">IF(AC2562="But Not Over",Y2559,"")</f>
        <v/>
      </c>
      <c r="AI2564" s="81" t="str">
        <f aca="false">IF(AC2562="But Not Over",VLOOKUP(AH2564,'CPI Data'!$A$19:$N$117,14),"")</f>
        <v/>
      </c>
    </row>
    <row r="2565" customFormat="false" ht="12" hidden="false" customHeight="false" outlineLevel="0" collapsed="false">
      <c r="A2565" s="91" t="n">
        <v>0.22</v>
      </c>
      <c r="B2565" s="95" t="n">
        <v>30000</v>
      </c>
      <c r="C2565" s="95" t="n">
        <v>32000</v>
      </c>
      <c r="D2565" s="95"/>
      <c r="H2565" s="64"/>
      <c r="I2565" s="91"/>
      <c r="J2565" s="92"/>
      <c r="K2565" s="92"/>
      <c r="L2565" s="104"/>
      <c r="M2565" s="91"/>
      <c r="N2565" s="92"/>
      <c r="O2565" s="92"/>
      <c r="S2565" s="91" t="n">
        <v>0.22</v>
      </c>
      <c r="T2565" s="79" t="n">
        <f aca="false">B2565*$AI$23/$AI$2551</f>
        <v>384794.413407821</v>
      </c>
      <c r="U2565" s="79" t="n">
        <f aca="false">C2565*$AI$23/$AI$2551</f>
        <v>410447.374301676</v>
      </c>
      <c r="V2565" s="84"/>
      <c r="W2565" s="1"/>
      <c r="Z2565" s="80"/>
      <c r="AA2565" s="91"/>
      <c r="AD2565" s="105"/>
      <c r="AE2565" s="91"/>
      <c r="AH2565" s="1" t="str">
        <f aca="false">IF(AC2563="But Not Over",Y2560,"")</f>
        <v/>
      </c>
      <c r="AI2565" s="81" t="str">
        <f aca="false">IF(AC2563="But Not Over",VLOOKUP(AH2565,'CPI Data'!$A$19:$N$117,14),"")</f>
        <v/>
      </c>
    </row>
    <row r="2566" customFormat="false" ht="12" hidden="false" customHeight="false" outlineLevel="0" collapsed="false">
      <c r="A2566" s="91" t="n">
        <v>0.23</v>
      </c>
      <c r="B2566" s="95" t="n">
        <v>32000</v>
      </c>
      <c r="C2566" s="95" t="n">
        <v>34000</v>
      </c>
      <c r="H2566" s="64"/>
      <c r="I2566" s="91"/>
      <c r="J2566" s="92"/>
      <c r="K2566" s="92"/>
      <c r="L2566" s="97"/>
      <c r="M2566" s="91"/>
      <c r="N2566" s="92"/>
      <c r="O2566" s="92"/>
      <c r="S2566" s="91" t="n">
        <v>0.23</v>
      </c>
      <c r="T2566" s="79" t="n">
        <f aca="false">B2566*$AI$23/$AI$2551</f>
        <v>410447.374301676</v>
      </c>
      <c r="U2566" s="79" t="n">
        <f aca="false">C2566*$AI$23/$AI$2551</f>
        <v>436100.335195531</v>
      </c>
      <c r="W2566" s="1"/>
      <c r="Z2566" s="80"/>
      <c r="AA2566" s="91"/>
      <c r="AD2566" s="98"/>
      <c r="AE2566" s="91"/>
      <c r="AH2566" s="1" t="str">
        <f aca="false">IF(AC2564="But Not Over",Y2561,"")</f>
        <v/>
      </c>
      <c r="AI2566" s="81" t="str">
        <f aca="false">IF(AC2564="But Not Over",VLOOKUP(AH2566,'CPI Data'!$A$19:$N$117,14),"")</f>
        <v/>
      </c>
    </row>
    <row r="2567" customFormat="false" ht="12" hidden="false" customHeight="false" outlineLevel="0" collapsed="false">
      <c r="A2567" s="91" t="n">
        <v>0.24</v>
      </c>
      <c r="B2567" s="95" t="n">
        <v>34000</v>
      </c>
      <c r="C2567" s="95" t="n">
        <v>36000</v>
      </c>
      <c r="H2567" s="64"/>
      <c r="I2567" s="91"/>
      <c r="J2567" s="92"/>
      <c r="K2567" s="92"/>
      <c r="L2567" s="97"/>
      <c r="M2567" s="91"/>
      <c r="N2567" s="92"/>
      <c r="O2567" s="92"/>
      <c r="S2567" s="91" t="n">
        <v>0.24</v>
      </c>
      <c r="T2567" s="79" t="n">
        <f aca="false">B2567*$AI$23/$AI$2551</f>
        <v>436100.335195531</v>
      </c>
      <c r="U2567" s="79" t="n">
        <f aca="false">C2567*$AI$23/$AI$2551</f>
        <v>461753.296089386</v>
      </c>
      <c r="W2567" s="1"/>
      <c r="Z2567" s="80"/>
      <c r="AA2567" s="91"/>
      <c r="AD2567" s="98"/>
      <c r="AE2567" s="91"/>
      <c r="AH2567" s="1" t="str">
        <f aca="false">IF(AC2565="But Not Over",Y2562,"")</f>
        <v/>
      </c>
      <c r="AI2567" s="81" t="str">
        <f aca="false">IF(AC2565="But Not Over",VLOOKUP(AH2567,'CPI Data'!$A$19:$N$117,14),"")</f>
        <v/>
      </c>
    </row>
    <row r="2568" customFormat="false" ht="12" hidden="false" customHeight="false" outlineLevel="0" collapsed="false">
      <c r="A2568" s="91" t="n">
        <v>0.25</v>
      </c>
      <c r="B2568" s="95" t="n">
        <v>36000</v>
      </c>
      <c r="C2568" s="95" t="n">
        <v>38000</v>
      </c>
      <c r="H2568" s="64"/>
      <c r="I2568" s="91"/>
      <c r="J2568" s="92"/>
      <c r="K2568" s="92"/>
      <c r="L2568" s="97"/>
      <c r="M2568" s="91"/>
      <c r="N2568" s="92"/>
      <c r="O2568" s="92"/>
      <c r="S2568" s="91" t="n">
        <v>0.25</v>
      </c>
      <c r="T2568" s="79" t="n">
        <f aca="false">B2568*$AI$23/$AI$2551</f>
        <v>461753.296089386</v>
      </c>
      <c r="U2568" s="79" t="n">
        <f aca="false">C2568*$AI$23/$AI$2551</f>
        <v>487406.25698324</v>
      </c>
      <c r="W2568" s="1"/>
      <c r="Z2568" s="80"/>
      <c r="AA2568" s="91"/>
      <c r="AD2568" s="98"/>
      <c r="AE2568" s="91"/>
      <c r="AH2568" s="1" t="str">
        <f aca="false">IF(AC2566="But Not Over",Y2563,"")</f>
        <v/>
      </c>
      <c r="AI2568" s="81" t="str">
        <f aca="false">IF(AC2566="But Not Over",VLOOKUP(AH2568,'CPI Data'!$A$19:$N$117,14),"")</f>
        <v/>
      </c>
    </row>
    <row r="2569" customFormat="false" ht="12" hidden="false" customHeight="false" outlineLevel="0" collapsed="false">
      <c r="A2569" s="91" t="n">
        <v>0.26</v>
      </c>
      <c r="B2569" s="95" t="n">
        <v>38000</v>
      </c>
      <c r="C2569" s="95" t="n">
        <v>40000</v>
      </c>
      <c r="H2569" s="64"/>
      <c r="I2569" s="91"/>
      <c r="J2569" s="92"/>
      <c r="K2569" s="92"/>
      <c r="L2569" s="97"/>
      <c r="M2569" s="91"/>
      <c r="N2569" s="92"/>
      <c r="O2569" s="92"/>
      <c r="S2569" s="91" t="n">
        <v>0.26</v>
      </c>
      <c r="T2569" s="79" t="n">
        <f aca="false">B2569*$AI$23/$AI$2551</f>
        <v>487406.25698324</v>
      </c>
      <c r="U2569" s="79" t="n">
        <f aca="false">C2569*$AI$23/$AI$2551</f>
        <v>513059.217877095</v>
      </c>
      <c r="W2569" s="1"/>
      <c r="Z2569" s="80"/>
      <c r="AA2569" s="91"/>
      <c r="AD2569" s="98"/>
      <c r="AE2569" s="91"/>
      <c r="AH2569" s="1" t="str">
        <f aca="false">IF(AC2567="But Not Over",Y2564,"")</f>
        <v/>
      </c>
      <c r="AI2569" s="81" t="str">
        <f aca="false">IF(AC2567="But Not Over",VLOOKUP(AH2569,'CPI Data'!$A$19:$N$117,14),"")</f>
        <v/>
      </c>
    </row>
    <row r="2570" customFormat="false" ht="12" hidden="false" customHeight="false" outlineLevel="0" collapsed="false">
      <c r="A2570" s="91" t="n">
        <v>0.27</v>
      </c>
      <c r="B2570" s="95" t="n">
        <v>40000</v>
      </c>
      <c r="C2570" s="95" t="n">
        <v>42000</v>
      </c>
      <c r="H2570" s="64"/>
      <c r="I2570" s="91"/>
      <c r="J2570" s="92"/>
      <c r="K2570" s="92"/>
      <c r="L2570" s="97"/>
      <c r="M2570" s="91"/>
      <c r="N2570" s="92"/>
      <c r="O2570" s="92"/>
      <c r="S2570" s="91" t="n">
        <v>0.27</v>
      </c>
      <c r="T2570" s="79" t="n">
        <f aca="false">B2570*$AI$23/$AI$2551</f>
        <v>513059.217877095</v>
      </c>
      <c r="U2570" s="79" t="n">
        <f aca="false">C2570*$AI$23/$AI$2551</f>
        <v>538712.17877095</v>
      </c>
      <c r="W2570" s="1"/>
      <c r="Z2570" s="80"/>
      <c r="AA2570" s="91"/>
      <c r="AD2570" s="98"/>
      <c r="AE2570" s="91"/>
      <c r="AH2570" s="1" t="str">
        <f aca="false">IF(AC2568="But Not Over",Y2565,"")</f>
        <v/>
      </c>
      <c r="AI2570" s="81" t="str">
        <f aca="false">IF(AC2568="But Not Over",VLOOKUP(AH2570,'CPI Data'!$A$19:$N$117,14),"")</f>
        <v/>
      </c>
    </row>
    <row r="2571" customFormat="false" ht="12" hidden="false" customHeight="false" outlineLevel="0" collapsed="false">
      <c r="A2571" s="91" t="n">
        <v>0.28</v>
      </c>
      <c r="B2571" s="95" t="n">
        <v>42000</v>
      </c>
      <c r="C2571" s="95" t="n">
        <v>44000</v>
      </c>
      <c r="H2571" s="64"/>
      <c r="I2571" s="91"/>
      <c r="J2571" s="92"/>
      <c r="K2571" s="92"/>
      <c r="L2571" s="97"/>
      <c r="M2571" s="91"/>
      <c r="N2571" s="92"/>
      <c r="O2571" s="92"/>
      <c r="S2571" s="91" t="n">
        <v>0.28</v>
      </c>
      <c r="T2571" s="79" t="n">
        <f aca="false">B2571*$AI$23/$AI$2551</f>
        <v>538712.17877095</v>
      </c>
      <c r="U2571" s="79" t="n">
        <f aca="false">C2571*$AI$23/$AI$2551</f>
        <v>564365.139664805</v>
      </c>
      <c r="W2571" s="1"/>
      <c r="Z2571" s="80"/>
      <c r="AA2571" s="91"/>
      <c r="AD2571" s="98"/>
      <c r="AE2571" s="91"/>
      <c r="AH2571" s="1" t="str">
        <f aca="false">IF(AC2569="But Not Over",Y2566,"")</f>
        <v/>
      </c>
      <c r="AI2571" s="81" t="str">
        <f aca="false">IF(AC2569="But Not Over",VLOOKUP(AH2571,'CPI Data'!$A$19:$N$117,14),"")</f>
        <v/>
      </c>
    </row>
    <row r="2572" customFormat="false" ht="12" hidden="false" customHeight="false" outlineLevel="0" collapsed="false">
      <c r="A2572" s="91" t="n">
        <v>0.29</v>
      </c>
      <c r="B2572" s="95" t="n">
        <v>44000</v>
      </c>
      <c r="C2572" s="95" t="n">
        <v>46000</v>
      </c>
      <c r="H2572" s="64"/>
      <c r="I2572" s="91"/>
      <c r="J2572" s="92"/>
      <c r="K2572" s="92"/>
      <c r="L2572" s="97"/>
      <c r="M2572" s="91"/>
      <c r="N2572" s="92"/>
      <c r="O2572" s="92"/>
      <c r="S2572" s="91" t="n">
        <v>0.29</v>
      </c>
      <c r="T2572" s="79" t="n">
        <f aca="false">B2572*$AI$23/$AI$2551</f>
        <v>564365.139664805</v>
      </c>
      <c r="U2572" s="79" t="n">
        <f aca="false">C2572*$AI$23/$AI$2551</f>
        <v>590018.100558659</v>
      </c>
      <c r="W2572" s="1"/>
      <c r="Z2572" s="80"/>
      <c r="AA2572" s="91"/>
      <c r="AD2572" s="98"/>
      <c r="AE2572" s="91"/>
      <c r="AH2572" s="1" t="str">
        <f aca="false">IF(AC2570="But Not Over",Y2567,"")</f>
        <v/>
      </c>
      <c r="AI2572" s="81" t="str">
        <f aca="false">IF(AC2570="But Not Over",VLOOKUP(AH2572,'CPI Data'!$A$19:$N$117,14),"")</f>
        <v/>
      </c>
    </row>
    <row r="2573" customFormat="false" ht="12" hidden="false" customHeight="false" outlineLevel="0" collapsed="false">
      <c r="A2573" s="91" t="n">
        <v>0.3</v>
      </c>
      <c r="B2573" s="95" t="n">
        <v>46000</v>
      </c>
      <c r="C2573" s="92" t="n">
        <v>48000</v>
      </c>
      <c r="H2573" s="64"/>
      <c r="I2573" s="91"/>
      <c r="J2573" s="92"/>
      <c r="K2573" s="92"/>
      <c r="L2573" s="97"/>
      <c r="M2573" s="91"/>
      <c r="N2573" s="92"/>
      <c r="O2573" s="92"/>
      <c r="S2573" s="91" t="n">
        <v>0.3</v>
      </c>
      <c r="T2573" s="79" t="n">
        <f aca="false">B2573*$AI$23/$AI$2551</f>
        <v>590018.100558659</v>
      </c>
      <c r="U2573" s="79" t="n">
        <f aca="false">C2573*$AI$23/$AI$2551</f>
        <v>615671.061452514</v>
      </c>
      <c r="W2573" s="1"/>
      <c r="Z2573" s="80"/>
      <c r="AA2573" s="91"/>
      <c r="AD2573" s="98"/>
      <c r="AE2573" s="91"/>
      <c r="AH2573" s="1" t="str">
        <f aca="false">IF(AC2571="But Not Over",Y2568,"")</f>
        <v/>
      </c>
      <c r="AI2573" s="81" t="str">
        <f aca="false">IF(AC2571="But Not Over",VLOOKUP(AH2573,'CPI Data'!$A$19:$N$117,14),"")</f>
        <v/>
      </c>
    </row>
    <row r="2574" customFormat="false" ht="12" hidden="false" customHeight="false" outlineLevel="0" collapsed="false">
      <c r="A2574" s="91" t="n">
        <v>0.31</v>
      </c>
      <c r="B2574" s="92" t="n">
        <v>48000</v>
      </c>
      <c r="C2574" s="92" t="n">
        <v>50000</v>
      </c>
      <c r="H2574" s="64"/>
      <c r="I2574" s="64"/>
      <c r="L2574" s="97"/>
      <c r="M2574" s="64"/>
      <c r="S2574" s="91" t="n">
        <v>0.31</v>
      </c>
      <c r="T2574" s="79" t="n">
        <f aca="false">B2574*$AI$23/$AI$2551</f>
        <v>615671.061452514</v>
      </c>
      <c r="U2574" s="79" t="n">
        <f aca="false">C2574*$AI$23/$AI$2551</f>
        <v>641324.022346369</v>
      </c>
      <c r="W2574" s="1"/>
      <c r="Z2574" s="80"/>
      <c r="AA2574" s="64"/>
      <c r="AD2574" s="98"/>
      <c r="AE2574" s="64"/>
      <c r="AH2574" s="1" t="str">
        <f aca="false">IF(AC2572="But Not Over",Y2569,"")</f>
        <v/>
      </c>
      <c r="AI2574" s="81" t="str">
        <f aca="false">IF(AC2572="But Not Over",VLOOKUP(AH2574,'CPI Data'!$A$19:$N$117,14),"")</f>
        <v/>
      </c>
    </row>
    <row r="2575" customFormat="false" ht="12" hidden="false" customHeight="false" outlineLevel="0" collapsed="false">
      <c r="A2575" s="91" t="n">
        <v>0.32</v>
      </c>
      <c r="B2575" s="92" t="n">
        <v>50000</v>
      </c>
      <c r="C2575" s="92" t="n">
        <v>52000</v>
      </c>
      <c r="H2575" s="64"/>
      <c r="I2575" s="64"/>
      <c r="L2575" s="97"/>
      <c r="M2575" s="64"/>
      <c r="S2575" s="91" t="n">
        <v>0.32</v>
      </c>
      <c r="T2575" s="79" t="n">
        <f aca="false">B2575*$AI$23/$AI$2551</f>
        <v>641324.022346369</v>
      </c>
      <c r="U2575" s="79" t="n">
        <f aca="false">C2575*$AI$23/$AI$2551</f>
        <v>666976.983240224</v>
      </c>
      <c r="W2575" s="1"/>
      <c r="Z2575" s="80"/>
      <c r="AA2575" s="64"/>
      <c r="AD2575" s="98"/>
      <c r="AE2575" s="64"/>
      <c r="AH2575" s="1" t="str">
        <f aca="false">IF(AC2573="But Not Over",Y2570,"")</f>
        <v/>
      </c>
      <c r="AI2575" s="81" t="str">
        <f aca="false">IF(AC2573="But Not Over",VLOOKUP(AH2575,'CPI Data'!$A$19:$N$117,14),"")</f>
        <v/>
      </c>
    </row>
    <row r="2576" customFormat="false" ht="12" hidden="false" customHeight="false" outlineLevel="0" collapsed="false">
      <c r="A2576" s="91" t="n">
        <v>0.33</v>
      </c>
      <c r="B2576" s="92" t="n">
        <v>52000</v>
      </c>
      <c r="C2576" s="92" t="n">
        <v>54000</v>
      </c>
      <c r="H2576" s="64"/>
      <c r="I2576" s="64"/>
      <c r="L2576" s="97"/>
      <c r="M2576" s="64"/>
      <c r="S2576" s="91" t="n">
        <v>0.33</v>
      </c>
      <c r="T2576" s="79" t="n">
        <f aca="false">B2576*$AI$23/$AI$2551</f>
        <v>666976.983240224</v>
      </c>
      <c r="U2576" s="79" t="n">
        <f aca="false">C2576*$AI$23/$AI$2551</f>
        <v>692629.944134078</v>
      </c>
      <c r="W2576" s="1"/>
      <c r="Z2576" s="80"/>
      <c r="AA2576" s="64"/>
      <c r="AD2576" s="98"/>
      <c r="AE2576" s="64"/>
      <c r="AH2576" s="1" t="str">
        <f aca="false">IF(AC2574="But Not Over",Y2571,"")</f>
        <v/>
      </c>
      <c r="AI2576" s="81" t="str">
        <f aca="false">IF(AC2574="But Not Over",VLOOKUP(AH2576,'CPI Data'!$A$19:$N$117,14),"")</f>
        <v/>
      </c>
    </row>
    <row r="2577" customFormat="false" ht="12" hidden="false" customHeight="false" outlineLevel="0" collapsed="false">
      <c r="A2577" s="91" t="n">
        <v>0.34</v>
      </c>
      <c r="B2577" s="92" t="n">
        <v>54000</v>
      </c>
      <c r="C2577" s="92" t="n">
        <v>56000</v>
      </c>
      <c r="H2577" s="64"/>
      <c r="I2577" s="64"/>
      <c r="L2577" s="97"/>
      <c r="M2577" s="64"/>
      <c r="S2577" s="91" t="n">
        <v>0.34</v>
      </c>
      <c r="T2577" s="79" t="n">
        <f aca="false">B2577*$AI$23/$AI$2551</f>
        <v>692629.944134078</v>
      </c>
      <c r="U2577" s="79" t="n">
        <f aca="false">C2577*$AI$23/$AI$2551</f>
        <v>718282.905027933</v>
      </c>
      <c r="W2577" s="1"/>
      <c r="Z2577" s="80"/>
      <c r="AA2577" s="64"/>
      <c r="AD2577" s="98"/>
      <c r="AE2577" s="64"/>
      <c r="AH2577" s="1" t="str">
        <f aca="false">IF(AC2575="But Not Over",Y2572,"")</f>
        <v/>
      </c>
      <c r="AI2577" s="81" t="str">
        <f aca="false">IF(AC2575="But Not Over",VLOOKUP(AH2577,'CPI Data'!$A$19:$N$117,14),"")</f>
        <v/>
      </c>
    </row>
    <row r="2578" customFormat="false" ht="12" hidden="false" customHeight="false" outlineLevel="0" collapsed="false">
      <c r="A2578" s="91" t="n">
        <v>0.35</v>
      </c>
      <c r="B2578" s="92" t="n">
        <v>56000</v>
      </c>
      <c r="C2578" s="92" t="n">
        <v>58000</v>
      </c>
      <c r="H2578" s="64"/>
      <c r="I2578" s="64"/>
      <c r="L2578" s="97"/>
      <c r="M2578" s="64"/>
      <c r="S2578" s="91" t="n">
        <v>0.35</v>
      </c>
      <c r="T2578" s="79" t="n">
        <f aca="false">B2578*$AI$23/$AI$2551</f>
        <v>718282.905027933</v>
      </c>
      <c r="U2578" s="79" t="n">
        <f aca="false">C2578*$AI$23/$AI$2551</f>
        <v>743935.865921788</v>
      </c>
      <c r="W2578" s="1"/>
      <c r="Z2578" s="80"/>
      <c r="AA2578" s="64"/>
      <c r="AD2578" s="98"/>
      <c r="AE2578" s="64"/>
      <c r="AH2578" s="1" t="str">
        <f aca="false">IF(AC2576="But Not Over",Y2573,"")</f>
        <v/>
      </c>
      <c r="AI2578" s="81" t="str">
        <f aca="false">IF(AC2576="But Not Over",VLOOKUP(AH2578,'CPI Data'!$A$19:$N$117,14),"")</f>
        <v/>
      </c>
    </row>
    <row r="2579" customFormat="false" ht="12" hidden="false" customHeight="false" outlineLevel="0" collapsed="false">
      <c r="A2579" s="91" t="n">
        <v>0.36</v>
      </c>
      <c r="B2579" s="92" t="n">
        <v>58000</v>
      </c>
      <c r="C2579" s="92" t="n">
        <v>60000</v>
      </c>
      <c r="H2579" s="64"/>
      <c r="I2579" s="64"/>
      <c r="L2579" s="97"/>
      <c r="M2579" s="64"/>
      <c r="S2579" s="91" t="n">
        <v>0.36</v>
      </c>
      <c r="T2579" s="79" t="n">
        <f aca="false">B2579*$AI$23/$AI$2551</f>
        <v>743935.865921788</v>
      </c>
      <c r="U2579" s="79" t="n">
        <f aca="false">C2579*$AI$23/$AI$2551</f>
        <v>769588.826815643</v>
      </c>
      <c r="W2579" s="1"/>
      <c r="Z2579" s="80"/>
      <c r="AA2579" s="64"/>
      <c r="AD2579" s="98"/>
      <c r="AE2579" s="64"/>
      <c r="AH2579" s="1" t="str">
        <f aca="false">IF(AC2577="But Not Over",Y2574,"")</f>
        <v/>
      </c>
      <c r="AI2579" s="81" t="str">
        <f aca="false">IF(AC2577="But Not Over",VLOOKUP(AH2579,'CPI Data'!$A$19:$N$117,14),"")</f>
        <v/>
      </c>
    </row>
    <row r="2580" customFormat="false" ht="12" hidden="false" customHeight="false" outlineLevel="0" collapsed="false">
      <c r="A2580" s="91" t="n">
        <v>0.37</v>
      </c>
      <c r="B2580" s="92" t="n">
        <v>60000</v>
      </c>
      <c r="C2580" s="92" t="n">
        <v>62000</v>
      </c>
      <c r="H2580" s="64"/>
      <c r="I2580" s="64"/>
      <c r="L2580" s="97"/>
      <c r="M2580" s="64"/>
      <c r="S2580" s="91" t="n">
        <v>0.37</v>
      </c>
      <c r="T2580" s="79" t="n">
        <f aca="false">B2580*$AI$23/$AI$2551</f>
        <v>769588.826815643</v>
      </c>
      <c r="U2580" s="79" t="n">
        <f aca="false">C2580*$AI$23/$AI$2551</f>
        <v>795241.787709497</v>
      </c>
      <c r="W2580" s="1"/>
      <c r="Z2580" s="80"/>
      <c r="AA2580" s="64"/>
      <c r="AD2580" s="98"/>
      <c r="AE2580" s="64"/>
      <c r="AH2580" s="1" t="str">
        <f aca="false">IF(AC2578="But Not Over",Y2575,"")</f>
        <v/>
      </c>
      <c r="AI2580" s="81" t="str">
        <f aca="false">IF(AC2578="But Not Over",VLOOKUP(AH2580,'CPI Data'!$A$19:$N$117,14),"")</f>
        <v/>
      </c>
    </row>
    <row r="2581" customFormat="false" ht="12" hidden="false" customHeight="false" outlineLevel="0" collapsed="false">
      <c r="A2581" s="91" t="n">
        <v>0.38</v>
      </c>
      <c r="B2581" s="92" t="n">
        <v>62000</v>
      </c>
      <c r="C2581" s="92" t="n">
        <v>64000</v>
      </c>
      <c r="H2581" s="64"/>
      <c r="I2581" s="64"/>
      <c r="L2581" s="97"/>
      <c r="M2581" s="64"/>
      <c r="S2581" s="91" t="n">
        <v>0.38</v>
      </c>
      <c r="T2581" s="79" t="n">
        <f aca="false">B2581*$AI$23/$AI$2551</f>
        <v>795241.787709497</v>
      </c>
      <c r="U2581" s="79" t="n">
        <f aca="false">C2581*$AI$23/$AI$2551</f>
        <v>820894.748603352</v>
      </c>
      <c r="W2581" s="1"/>
      <c r="Z2581" s="80"/>
      <c r="AA2581" s="64"/>
      <c r="AD2581" s="98"/>
      <c r="AE2581" s="64"/>
      <c r="AH2581" s="1" t="str">
        <f aca="false">IF(AC2579="But Not Over",Y2576,"")</f>
        <v/>
      </c>
      <c r="AI2581" s="81" t="str">
        <f aca="false">IF(AC2579="But Not Over",VLOOKUP(AH2581,'CPI Data'!$A$19:$N$117,14),"")</f>
        <v/>
      </c>
    </row>
    <row r="2582" customFormat="false" ht="12" hidden="false" customHeight="false" outlineLevel="0" collapsed="false">
      <c r="A2582" s="91" t="n">
        <v>0.39</v>
      </c>
      <c r="B2582" s="92" t="n">
        <v>64000</v>
      </c>
      <c r="C2582" s="92" t="n">
        <v>66000</v>
      </c>
      <c r="H2582" s="64"/>
      <c r="I2582" s="64"/>
      <c r="L2582" s="97"/>
      <c r="M2582" s="64"/>
      <c r="S2582" s="91" t="n">
        <v>0.39</v>
      </c>
      <c r="T2582" s="79" t="n">
        <f aca="false">B2582*$AI$23/$AI$2551</f>
        <v>820894.748603352</v>
      </c>
      <c r="U2582" s="79" t="n">
        <f aca="false">C2582*$AI$23/$AI$2551</f>
        <v>846547.709497207</v>
      </c>
      <c r="W2582" s="1"/>
      <c r="Z2582" s="80"/>
      <c r="AA2582" s="64"/>
      <c r="AD2582" s="98"/>
      <c r="AE2582" s="64"/>
      <c r="AH2582" s="1" t="str">
        <f aca="false">IF(AC2580="But Not Over",Y2577,"")</f>
        <v/>
      </c>
      <c r="AI2582" s="81" t="str">
        <f aca="false">IF(AC2580="But Not Over",VLOOKUP(AH2582,'CPI Data'!$A$19:$N$117,14),"")</f>
        <v/>
      </c>
    </row>
    <row r="2583" customFormat="false" ht="12" hidden="false" customHeight="false" outlineLevel="0" collapsed="false">
      <c r="A2583" s="91" t="n">
        <v>0.4</v>
      </c>
      <c r="B2583" s="92" t="n">
        <v>66000</v>
      </c>
      <c r="C2583" s="92" t="n">
        <v>68000</v>
      </c>
      <c r="H2583" s="64"/>
      <c r="I2583" s="64"/>
      <c r="L2583" s="97"/>
      <c r="M2583" s="64"/>
      <c r="S2583" s="91" t="n">
        <v>0.4</v>
      </c>
      <c r="T2583" s="79" t="n">
        <f aca="false">B2583*$AI$23/$AI$2551</f>
        <v>846547.709497207</v>
      </c>
      <c r="U2583" s="79" t="n">
        <f aca="false">C2583*$AI$23/$AI$2551</f>
        <v>872200.670391062</v>
      </c>
      <c r="W2583" s="1"/>
      <c r="Z2583" s="80"/>
      <c r="AA2583" s="64"/>
      <c r="AD2583" s="98"/>
      <c r="AE2583" s="64"/>
      <c r="AH2583" s="1" t="str">
        <f aca="false">IF(AC2581="But Not Over",Y2578,"")</f>
        <v/>
      </c>
      <c r="AI2583" s="81" t="str">
        <f aca="false">IF(AC2581="But Not Over",VLOOKUP(AH2583,'CPI Data'!$A$19:$N$117,14),"")</f>
        <v/>
      </c>
    </row>
    <row r="2584" customFormat="false" ht="12" hidden="false" customHeight="false" outlineLevel="0" collapsed="false">
      <c r="A2584" s="91" t="n">
        <v>0.41</v>
      </c>
      <c r="B2584" s="92" t="n">
        <v>68000</v>
      </c>
      <c r="C2584" s="92" t="n">
        <v>70000</v>
      </c>
      <c r="H2584" s="64"/>
      <c r="I2584" s="64"/>
      <c r="L2584" s="97"/>
      <c r="M2584" s="64"/>
      <c r="S2584" s="91" t="n">
        <v>0.41</v>
      </c>
      <c r="T2584" s="79" t="n">
        <f aca="false">B2584*$AI$23/$AI$2551</f>
        <v>872200.670391062</v>
      </c>
      <c r="U2584" s="79" t="n">
        <f aca="false">C2584*$AI$23/$AI$2551</f>
        <v>897853.631284916</v>
      </c>
      <c r="W2584" s="1"/>
      <c r="Z2584" s="80"/>
      <c r="AA2584" s="64"/>
      <c r="AD2584" s="98"/>
      <c r="AE2584" s="64"/>
      <c r="AH2584" s="1" t="str">
        <f aca="false">IF(AC2582="But Not Over",Y2579,"")</f>
        <v/>
      </c>
      <c r="AI2584" s="81" t="str">
        <f aca="false">IF(AC2582="But Not Over",VLOOKUP(AH2584,'CPI Data'!$A$19:$N$117,14),"")</f>
        <v/>
      </c>
    </row>
    <row r="2585" customFormat="false" ht="12" hidden="false" customHeight="false" outlineLevel="0" collapsed="false">
      <c r="A2585" s="91" t="n">
        <v>0.42</v>
      </c>
      <c r="B2585" s="92" t="n">
        <v>70000</v>
      </c>
      <c r="C2585" s="92" t="n">
        <v>72000</v>
      </c>
      <c r="H2585" s="64"/>
      <c r="I2585" s="64"/>
      <c r="L2585" s="97"/>
      <c r="M2585" s="64"/>
      <c r="S2585" s="91" t="n">
        <v>0.42</v>
      </c>
      <c r="T2585" s="79" t="n">
        <f aca="false">B2585*$AI$23/$AI$2551</f>
        <v>897853.631284916</v>
      </c>
      <c r="U2585" s="79" t="n">
        <f aca="false">C2585*$AI$23/$AI$2551</f>
        <v>923506.592178771</v>
      </c>
      <c r="W2585" s="1"/>
      <c r="Z2585" s="80"/>
      <c r="AA2585" s="64"/>
      <c r="AD2585" s="98"/>
      <c r="AE2585" s="64"/>
      <c r="AH2585" s="1" t="str">
        <f aca="false">IF(AC2583="But Not Over",Y2580,"")</f>
        <v/>
      </c>
      <c r="AI2585" s="81" t="str">
        <f aca="false">IF(AC2583="But Not Over",VLOOKUP(AH2585,'CPI Data'!$A$19:$N$117,14),"")</f>
        <v/>
      </c>
    </row>
    <row r="2586" customFormat="false" ht="12" hidden="false" customHeight="false" outlineLevel="0" collapsed="false">
      <c r="A2586" s="91" t="n">
        <v>0.43</v>
      </c>
      <c r="B2586" s="92" t="n">
        <v>72000</v>
      </c>
      <c r="C2586" s="92" t="n">
        <v>74000</v>
      </c>
      <c r="H2586" s="64"/>
      <c r="I2586" s="64"/>
      <c r="L2586" s="97"/>
      <c r="M2586" s="64"/>
      <c r="S2586" s="91" t="n">
        <v>0.43</v>
      </c>
      <c r="T2586" s="79" t="n">
        <f aca="false">B2586*$AI$23/$AI$2551</f>
        <v>923506.592178771</v>
      </c>
      <c r="U2586" s="79" t="n">
        <f aca="false">C2586*$AI$23/$AI$2551</f>
        <v>949159.553072626</v>
      </c>
      <c r="W2586" s="1"/>
      <c r="Z2586" s="80"/>
      <c r="AA2586" s="64"/>
      <c r="AD2586" s="98"/>
      <c r="AE2586" s="64"/>
      <c r="AH2586" s="1" t="str">
        <f aca="false">IF(AC2584="But Not Over",Y2581,"")</f>
        <v/>
      </c>
      <c r="AI2586" s="81" t="str">
        <f aca="false">IF(AC2584="But Not Over",VLOOKUP(AH2586,'CPI Data'!$A$19:$N$117,14),"")</f>
        <v/>
      </c>
    </row>
    <row r="2587" customFormat="false" ht="12" hidden="false" customHeight="false" outlineLevel="0" collapsed="false">
      <c r="A2587" s="91" t="n">
        <v>0.44</v>
      </c>
      <c r="B2587" s="92" t="n">
        <v>74000</v>
      </c>
      <c r="C2587" s="92" t="n">
        <v>76000</v>
      </c>
      <c r="H2587" s="64"/>
      <c r="I2587" s="64"/>
      <c r="L2587" s="97"/>
      <c r="M2587" s="64"/>
      <c r="S2587" s="91" t="n">
        <v>0.44</v>
      </c>
      <c r="T2587" s="79" t="n">
        <f aca="false">B2587*$AI$23/$AI$2551</f>
        <v>949159.553072626</v>
      </c>
      <c r="U2587" s="79" t="n">
        <f aca="false">C2587*$AI$23/$AI$2551</f>
        <v>974812.513966481</v>
      </c>
      <c r="W2587" s="1"/>
      <c r="Z2587" s="80"/>
      <c r="AA2587" s="64"/>
      <c r="AD2587" s="98"/>
      <c r="AE2587" s="64"/>
      <c r="AH2587" s="1" t="str">
        <f aca="false">IF(AC2585="But Not Over",Y2582,"")</f>
        <v/>
      </c>
      <c r="AI2587" s="81" t="str">
        <f aca="false">IF(AC2585="But Not Over",VLOOKUP(AH2587,'CPI Data'!$A$19:$N$117,14),"")</f>
        <v/>
      </c>
    </row>
    <row r="2588" customFormat="false" ht="12" hidden="false" customHeight="false" outlineLevel="0" collapsed="false">
      <c r="A2588" s="91" t="n">
        <v>0.45</v>
      </c>
      <c r="B2588" s="92" t="n">
        <v>76000</v>
      </c>
      <c r="C2588" s="92" t="n">
        <v>78000</v>
      </c>
      <c r="H2588" s="64"/>
      <c r="I2588" s="64"/>
      <c r="L2588" s="97"/>
      <c r="M2588" s="64"/>
      <c r="S2588" s="91" t="n">
        <v>0.45</v>
      </c>
      <c r="T2588" s="79" t="n">
        <f aca="false">B2588*$AI$23/$AI$2551</f>
        <v>974812.513966481</v>
      </c>
      <c r="U2588" s="125" t="n">
        <f aca="false">C2588*$AI$23/$AI$2551</f>
        <v>1000465.47486034</v>
      </c>
      <c r="W2588" s="1"/>
      <c r="Z2588" s="80"/>
      <c r="AA2588" s="64"/>
      <c r="AD2588" s="98"/>
      <c r="AE2588" s="64"/>
      <c r="AH2588" s="1" t="str">
        <f aca="false">IF(AC2586="But Not Over",Y2583,"")</f>
        <v/>
      </c>
      <c r="AI2588" s="81" t="str">
        <f aca="false">IF(AC2586="But Not Over",VLOOKUP(AH2588,'CPI Data'!$A$19:$N$117,14),"")</f>
        <v/>
      </c>
    </row>
    <row r="2589" customFormat="false" ht="12" hidden="false" customHeight="false" outlineLevel="0" collapsed="false">
      <c r="A2589" s="91" t="n">
        <v>0.46</v>
      </c>
      <c r="B2589" s="92" t="n">
        <v>78000</v>
      </c>
      <c r="C2589" s="92" t="n">
        <v>80000</v>
      </c>
      <c r="H2589" s="64"/>
      <c r="I2589" s="64"/>
      <c r="L2589" s="97"/>
      <c r="M2589" s="64"/>
      <c r="S2589" s="91" t="n">
        <v>0.46</v>
      </c>
      <c r="T2589" s="79" t="n">
        <f aca="false">B2589*$AI$23/$AI$2551</f>
        <v>1000465.47486034</v>
      </c>
      <c r="U2589" s="125" t="n">
        <f aca="false">C2589*$AI$23/$AI$2551</f>
        <v>1026118.43575419</v>
      </c>
      <c r="W2589" s="1"/>
      <c r="Z2589" s="80"/>
      <c r="AA2589" s="64"/>
      <c r="AD2589" s="98"/>
      <c r="AE2589" s="64"/>
      <c r="AH2589" s="1" t="str">
        <f aca="false">IF(AC2587="But Not Over",Y2584,"")</f>
        <v/>
      </c>
      <c r="AI2589" s="81" t="str">
        <f aca="false">IF(AC2587="But Not Over",VLOOKUP(AH2589,'CPI Data'!$A$19:$N$117,14),"")</f>
        <v/>
      </c>
    </row>
    <row r="2590" customFormat="false" ht="12" hidden="false" customHeight="false" outlineLevel="0" collapsed="false">
      <c r="A2590" s="91" t="n">
        <v>0.47</v>
      </c>
      <c r="B2590" s="92" t="n">
        <v>80000</v>
      </c>
      <c r="C2590" s="92" t="n">
        <v>82000</v>
      </c>
      <c r="H2590" s="64"/>
      <c r="I2590" s="64"/>
      <c r="L2590" s="97"/>
      <c r="M2590" s="64"/>
      <c r="S2590" s="91" t="n">
        <v>0.47</v>
      </c>
      <c r="T2590" s="79" t="n">
        <f aca="false">B2590*$AI$23/$AI$2551</f>
        <v>1026118.43575419</v>
      </c>
      <c r="U2590" s="125" t="n">
        <f aca="false">C2590*$AI$23/$AI$2551</f>
        <v>1051771.39664804</v>
      </c>
      <c r="W2590" s="1"/>
      <c r="Z2590" s="80"/>
      <c r="AA2590" s="64"/>
      <c r="AD2590" s="98"/>
      <c r="AE2590" s="64"/>
      <c r="AH2590" s="1" t="str">
        <f aca="false">IF(AC2588="But Not Over",Y2585,"")</f>
        <v/>
      </c>
      <c r="AI2590" s="81" t="str">
        <f aca="false">IF(AC2588="But Not Over",VLOOKUP(AH2590,'CPI Data'!$A$19:$N$117,14),"")</f>
        <v/>
      </c>
    </row>
    <row r="2591" customFormat="false" ht="12" hidden="false" customHeight="false" outlineLevel="0" collapsed="false">
      <c r="A2591" s="91" t="n">
        <v>0.48</v>
      </c>
      <c r="B2591" s="92" t="n">
        <v>82000</v>
      </c>
      <c r="C2591" s="92" t="n">
        <v>84000</v>
      </c>
      <c r="H2591" s="64"/>
      <c r="I2591" s="64"/>
      <c r="L2591" s="97"/>
      <c r="M2591" s="64"/>
      <c r="S2591" s="91" t="n">
        <v>0.48</v>
      </c>
      <c r="T2591" s="79" t="n">
        <f aca="false">B2591*$AI$23/$AI$2551</f>
        <v>1051771.39664804</v>
      </c>
      <c r="U2591" s="125" t="n">
        <f aca="false">C2591*$AI$23/$AI$2551</f>
        <v>1077424.3575419</v>
      </c>
      <c r="W2591" s="1"/>
      <c r="Z2591" s="80"/>
      <c r="AA2591" s="64"/>
      <c r="AD2591" s="98"/>
      <c r="AE2591" s="64"/>
      <c r="AH2591" s="1" t="str">
        <f aca="false">IF(AC2589="But Not Over",Y2586,"")</f>
        <v/>
      </c>
      <c r="AI2591" s="81" t="str">
        <f aca="false">IF(AC2589="But Not Over",VLOOKUP(AH2591,'CPI Data'!$A$19:$N$117,14),"")</f>
        <v/>
      </c>
    </row>
    <row r="2592" customFormat="false" ht="12" hidden="false" customHeight="false" outlineLevel="0" collapsed="false">
      <c r="A2592" s="91" t="n">
        <v>0.49</v>
      </c>
      <c r="B2592" s="92" t="n">
        <v>84000</v>
      </c>
      <c r="C2592" s="92" t="n">
        <v>86000</v>
      </c>
      <c r="H2592" s="64"/>
      <c r="I2592" s="64"/>
      <c r="L2592" s="97"/>
      <c r="M2592" s="64"/>
      <c r="S2592" s="91" t="n">
        <v>0.49</v>
      </c>
      <c r="T2592" s="79" t="n">
        <f aca="false">B2592*$AI$23/$AI$2551</f>
        <v>1077424.3575419</v>
      </c>
      <c r="U2592" s="125" t="n">
        <f aca="false">C2592*$AI$23/$AI$2551</f>
        <v>1103077.31843575</v>
      </c>
      <c r="W2592" s="1"/>
      <c r="Z2592" s="80"/>
      <c r="AA2592" s="64"/>
      <c r="AD2592" s="98"/>
      <c r="AE2592" s="64"/>
      <c r="AH2592" s="1" t="str">
        <f aca="false">IF(AC2590="But Not Over",Y2587,"")</f>
        <v/>
      </c>
      <c r="AI2592" s="81" t="str">
        <f aca="false">IF(AC2590="But Not Over",VLOOKUP(AH2592,'CPI Data'!$A$19:$N$117,14),"")</f>
        <v/>
      </c>
    </row>
    <row r="2593" customFormat="false" ht="12" hidden="false" customHeight="false" outlineLevel="0" collapsed="false">
      <c r="A2593" s="91" t="n">
        <v>0.5</v>
      </c>
      <c r="B2593" s="92" t="n">
        <v>86000</v>
      </c>
      <c r="C2593" s="92" t="n">
        <v>88000</v>
      </c>
      <c r="H2593" s="64"/>
      <c r="I2593" s="64"/>
      <c r="L2593" s="97"/>
      <c r="M2593" s="64"/>
      <c r="S2593" s="91" t="n">
        <v>0.5</v>
      </c>
      <c r="T2593" s="79" t="n">
        <f aca="false">B2593*$AI$23/$AI$2551</f>
        <v>1103077.31843575</v>
      </c>
      <c r="U2593" s="125" t="n">
        <f aca="false">C2593*$AI$23/$AI$2551</f>
        <v>1128730.27932961</v>
      </c>
      <c r="W2593" s="1"/>
      <c r="Z2593" s="80"/>
      <c r="AA2593" s="64"/>
      <c r="AD2593" s="98"/>
      <c r="AE2593" s="64"/>
      <c r="AH2593" s="1" t="str">
        <f aca="false">IF(AC2591="But Not Over",Y2588,"")</f>
        <v/>
      </c>
      <c r="AI2593" s="81" t="str">
        <f aca="false">IF(AC2591="But Not Over",VLOOKUP(AH2593,'CPI Data'!$A$19:$N$117,14),"")</f>
        <v/>
      </c>
    </row>
    <row r="2594" customFormat="false" ht="12" hidden="false" customHeight="false" outlineLevel="0" collapsed="false">
      <c r="A2594" s="91" t="n">
        <v>0.51</v>
      </c>
      <c r="B2594" s="92" t="n">
        <v>88000</v>
      </c>
      <c r="C2594" s="92" t="n">
        <v>90000</v>
      </c>
      <c r="H2594" s="64"/>
      <c r="I2594" s="64"/>
      <c r="L2594" s="97"/>
      <c r="M2594" s="64"/>
      <c r="S2594" s="91" t="n">
        <v>0.51</v>
      </c>
      <c r="T2594" s="79" t="n">
        <f aca="false">B2594*$AI$23/$AI$2551</f>
        <v>1128730.27932961</v>
      </c>
      <c r="U2594" s="125" t="n">
        <f aca="false">C2594*$AI$23/$AI$2551</f>
        <v>1154383.24022346</v>
      </c>
      <c r="W2594" s="1"/>
      <c r="Z2594" s="80"/>
      <c r="AA2594" s="64"/>
      <c r="AD2594" s="98"/>
      <c r="AE2594" s="64"/>
      <c r="AH2594" s="1" t="str">
        <f aca="false">IF(AC2592="But Not Over",Y2589,"")</f>
        <v/>
      </c>
      <c r="AI2594" s="81" t="str">
        <f aca="false">IF(AC2592="But Not Over",VLOOKUP(AH2594,'CPI Data'!$A$19:$N$117,14),"")</f>
        <v/>
      </c>
    </row>
    <row r="2595" customFormat="false" ht="12" hidden="false" customHeight="false" outlineLevel="0" collapsed="false">
      <c r="A2595" s="91" t="n">
        <v>0.52</v>
      </c>
      <c r="B2595" s="92" t="n">
        <v>90000</v>
      </c>
      <c r="C2595" s="92" t="n">
        <v>92000</v>
      </c>
      <c r="H2595" s="64"/>
      <c r="I2595" s="64"/>
      <c r="L2595" s="97"/>
      <c r="M2595" s="64"/>
      <c r="S2595" s="91" t="n">
        <v>0.52</v>
      </c>
      <c r="T2595" s="79" t="n">
        <f aca="false">B2595*$AI$23/$AI$2551</f>
        <v>1154383.24022346</v>
      </c>
      <c r="U2595" s="125" t="n">
        <f aca="false">C2595*$AI$23/$AI$2551</f>
        <v>1180036.20111732</v>
      </c>
      <c r="W2595" s="1"/>
      <c r="Z2595" s="80"/>
      <c r="AA2595" s="64"/>
      <c r="AD2595" s="98"/>
      <c r="AE2595" s="64"/>
      <c r="AH2595" s="1" t="str">
        <f aca="false">IF(AC2593="But Not Over",Y2590,"")</f>
        <v/>
      </c>
      <c r="AI2595" s="81" t="str">
        <f aca="false">IF(AC2593="But Not Over",VLOOKUP(AH2595,'CPI Data'!$A$19:$N$117,14),"")</f>
        <v/>
      </c>
    </row>
    <row r="2596" customFormat="false" ht="12" hidden="false" customHeight="false" outlineLevel="0" collapsed="false">
      <c r="A2596" s="91" t="n">
        <v>0.53</v>
      </c>
      <c r="B2596" s="92" t="n">
        <v>92000</v>
      </c>
      <c r="C2596" s="92" t="n">
        <v>94000</v>
      </c>
      <c r="H2596" s="64"/>
      <c r="I2596" s="64"/>
      <c r="L2596" s="97"/>
      <c r="M2596" s="64"/>
      <c r="S2596" s="91" t="n">
        <v>0.53</v>
      </c>
      <c r="T2596" s="79" t="n">
        <f aca="false">B2596*$AI$23/$AI$2551</f>
        <v>1180036.20111732</v>
      </c>
      <c r="U2596" s="125" t="n">
        <f aca="false">C2596*$AI$23/$AI$2551</f>
        <v>1205689.16201117</v>
      </c>
      <c r="W2596" s="1"/>
      <c r="Z2596" s="80"/>
      <c r="AA2596" s="64"/>
      <c r="AD2596" s="98"/>
      <c r="AE2596" s="64"/>
      <c r="AH2596" s="1" t="str">
        <f aca="false">IF(AC2594="But Not Over",Y2591,"")</f>
        <v/>
      </c>
      <c r="AI2596" s="81" t="str">
        <f aca="false">IF(AC2594="But Not Over",VLOOKUP(AH2596,'CPI Data'!$A$19:$N$117,14),"")</f>
        <v/>
      </c>
    </row>
    <row r="2597" customFormat="false" ht="12" hidden="false" customHeight="false" outlineLevel="0" collapsed="false">
      <c r="A2597" s="91" t="n">
        <v>0.54</v>
      </c>
      <c r="B2597" s="92" t="n">
        <v>94000</v>
      </c>
      <c r="C2597" s="92" t="n">
        <v>96000</v>
      </c>
      <c r="H2597" s="64"/>
      <c r="I2597" s="64"/>
      <c r="L2597" s="97"/>
      <c r="M2597" s="64"/>
      <c r="S2597" s="91" t="n">
        <v>0.54</v>
      </c>
      <c r="T2597" s="79" t="n">
        <f aca="false">B2597*$AI$23/$AI$2551</f>
        <v>1205689.16201117</v>
      </c>
      <c r="U2597" s="125" t="n">
        <f aca="false">C2597*$AI$23/$AI$2551</f>
        <v>1231342.12290503</v>
      </c>
      <c r="W2597" s="1"/>
      <c r="Z2597" s="80"/>
      <c r="AA2597" s="64"/>
      <c r="AD2597" s="98"/>
      <c r="AE2597" s="64"/>
      <c r="AH2597" s="1" t="str">
        <f aca="false">IF(AC2595="But Not Over",Y2592,"")</f>
        <v/>
      </c>
      <c r="AI2597" s="81" t="str">
        <f aca="false">IF(AC2595="But Not Over",VLOOKUP(AH2597,'CPI Data'!$A$19:$N$117,14),"")</f>
        <v/>
      </c>
    </row>
    <row r="2598" customFormat="false" ht="12" hidden="false" customHeight="false" outlineLevel="0" collapsed="false">
      <c r="A2598" s="91" t="n">
        <v>0.55</v>
      </c>
      <c r="B2598" s="92" t="n">
        <v>96000</v>
      </c>
      <c r="C2598" s="92" t="n">
        <v>98000</v>
      </c>
      <c r="H2598" s="64"/>
      <c r="I2598" s="64"/>
      <c r="L2598" s="97"/>
      <c r="M2598" s="64"/>
      <c r="S2598" s="91" t="n">
        <v>0.55</v>
      </c>
      <c r="T2598" s="79" t="n">
        <f aca="false">B2598*$AI$23/$AI$2551</f>
        <v>1231342.12290503</v>
      </c>
      <c r="U2598" s="125" t="n">
        <f aca="false">C2598*$AI$23/$AI$2551</f>
        <v>1256995.08379888</v>
      </c>
      <c r="W2598" s="1"/>
      <c r="Z2598" s="80"/>
      <c r="AA2598" s="64"/>
      <c r="AD2598" s="98"/>
      <c r="AE2598" s="64"/>
      <c r="AH2598" s="1" t="str">
        <f aca="false">IF(AC2596="But Not Over",Y2593,"")</f>
        <v/>
      </c>
      <c r="AI2598" s="81" t="str">
        <f aca="false">IF(AC2596="But Not Over",VLOOKUP(AH2598,'CPI Data'!$A$19:$N$117,14),"")</f>
        <v/>
      </c>
    </row>
    <row r="2599" customFormat="false" ht="12" hidden="false" customHeight="false" outlineLevel="0" collapsed="false">
      <c r="A2599" s="91" t="n">
        <v>0.56</v>
      </c>
      <c r="B2599" s="92" t="n">
        <v>98000</v>
      </c>
      <c r="C2599" s="92" t="n">
        <v>100000</v>
      </c>
      <c r="H2599" s="64"/>
      <c r="I2599" s="64"/>
      <c r="L2599" s="97"/>
      <c r="M2599" s="64"/>
      <c r="S2599" s="91" t="n">
        <v>0.56</v>
      </c>
      <c r="T2599" s="79" t="n">
        <f aca="false">B2599*$AI$23/$AI$2551</f>
        <v>1256995.08379888</v>
      </c>
      <c r="U2599" s="125" t="n">
        <f aca="false">C2599*$AI$23/$AI$2551</f>
        <v>1282648.04469274</v>
      </c>
      <c r="W2599" s="1"/>
      <c r="Z2599" s="80"/>
      <c r="AA2599" s="64"/>
      <c r="AD2599" s="98"/>
      <c r="AE2599" s="64"/>
      <c r="AH2599" s="1" t="str">
        <f aca="false">IF(AC2597="But Not Over",Y2594,"")</f>
        <v/>
      </c>
      <c r="AI2599" s="81" t="str">
        <f aca="false">IF(AC2597="But Not Over",VLOOKUP(AH2599,'CPI Data'!$A$19:$N$117,14),"")</f>
        <v/>
      </c>
    </row>
    <row r="2600" customFormat="false" ht="12" hidden="false" customHeight="false" outlineLevel="0" collapsed="false">
      <c r="A2600" s="91" t="n">
        <v>0.6</v>
      </c>
      <c r="B2600" s="92" t="n">
        <v>100000</v>
      </c>
      <c r="C2600" s="92" t="n">
        <v>150000</v>
      </c>
      <c r="H2600" s="64"/>
      <c r="I2600" s="64"/>
      <c r="L2600" s="97"/>
      <c r="M2600" s="64"/>
      <c r="S2600" s="91" t="n">
        <v>0.6</v>
      </c>
      <c r="T2600" s="79" t="n">
        <f aca="false">B2600*$AI$23/$AI$2551</f>
        <v>1282648.04469274</v>
      </c>
      <c r="U2600" s="125" t="n">
        <f aca="false">C2600*$AI$23/$AI$2551</f>
        <v>1923972.06703911</v>
      </c>
      <c r="W2600" s="1"/>
      <c r="Z2600" s="80"/>
      <c r="AA2600" s="64"/>
      <c r="AD2600" s="98"/>
      <c r="AE2600" s="64"/>
      <c r="AH2600" s="1" t="str">
        <f aca="false">IF(AC2598="But Not Over",Y2595,"")</f>
        <v/>
      </c>
      <c r="AI2600" s="81" t="str">
        <f aca="false">IF(AC2598="But Not Over",VLOOKUP(AH2600,'CPI Data'!$A$19:$N$117,14),"")</f>
        <v/>
      </c>
    </row>
    <row r="2601" customFormat="false" ht="12" hidden="false" customHeight="false" outlineLevel="0" collapsed="false">
      <c r="A2601" s="91" t="n">
        <v>0.64</v>
      </c>
      <c r="B2601" s="92" t="n">
        <v>150000</v>
      </c>
      <c r="C2601" s="92" t="n">
        <v>200000</v>
      </c>
      <c r="H2601" s="64"/>
      <c r="I2601" s="64"/>
      <c r="L2601" s="97"/>
      <c r="M2601" s="64"/>
      <c r="S2601" s="91" t="n">
        <v>0.64</v>
      </c>
      <c r="T2601" s="79" t="n">
        <f aca="false">B2601*$AI$23/$AI$2551</f>
        <v>1923972.06703911</v>
      </c>
      <c r="U2601" s="125" t="n">
        <f aca="false">C2601*$AI$23/$AI$2551</f>
        <v>2565296.08938547</v>
      </c>
      <c r="W2601" s="1"/>
      <c r="Z2601" s="80"/>
      <c r="AA2601" s="64"/>
      <c r="AD2601" s="98"/>
      <c r="AE2601" s="64"/>
      <c r="AH2601" s="1" t="str">
        <f aca="false">IF(AC2599="But Not Over",Y2596,"")</f>
        <v/>
      </c>
      <c r="AI2601" s="81" t="str">
        <f aca="false">IF(AC2599="But Not Over",VLOOKUP(AH2601,'CPI Data'!$A$19:$N$117,14),"")</f>
        <v/>
      </c>
    </row>
    <row r="2602" customFormat="false" ht="12" hidden="false" customHeight="false" outlineLevel="0" collapsed="false">
      <c r="A2602" s="91" t="n">
        <v>0.68</v>
      </c>
      <c r="B2602" s="92" t="n">
        <v>200000</v>
      </c>
      <c r="C2602" s="92" t="n">
        <v>300000</v>
      </c>
      <c r="H2602" s="64"/>
      <c r="I2602" s="64"/>
      <c r="L2602" s="97"/>
      <c r="M2602" s="64"/>
      <c r="S2602" s="91" t="n">
        <v>0.68</v>
      </c>
      <c r="T2602" s="79" t="n">
        <f aca="false">B2602*$AI$23/$AI$2551</f>
        <v>2565296.08938547</v>
      </c>
      <c r="U2602" s="125" t="n">
        <f aca="false">C2602*$AI$23/$AI$2551</f>
        <v>3847944.13407821</v>
      </c>
      <c r="W2602" s="1"/>
      <c r="Z2602" s="80"/>
      <c r="AA2602" s="64"/>
      <c r="AD2602" s="98"/>
      <c r="AE2602" s="64"/>
      <c r="AH2602" s="1" t="str">
        <f aca="false">IF(AC2600="But Not Over",Y2597,"")</f>
        <v/>
      </c>
      <c r="AI2602" s="81" t="str">
        <f aca="false">IF(AC2600="But Not Over",VLOOKUP(AH2602,'CPI Data'!$A$19:$N$117,14),"")</f>
        <v/>
      </c>
    </row>
    <row r="2603" customFormat="false" ht="12" hidden="false" customHeight="false" outlineLevel="0" collapsed="false">
      <c r="A2603" s="91" t="n">
        <v>0.71</v>
      </c>
      <c r="B2603" s="92" t="n">
        <v>300000</v>
      </c>
      <c r="C2603" s="92" t="n">
        <v>500000</v>
      </c>
      <c r="H2603" s="64"/>
      <c r="I2603" s="64"/>
      <c r="L2603" s="97"/>
      <c r="M2603" s="64"/>
      <c r="S2603" s="91" t="n">
        <v>0.71</v>
      </c>
      <c r="T2603" s="79" t="n">
        <f aca="false">B2603*$AI$23/$AI$2551</f>
        <v>3847944.13407821</v>
      </c>
      <c r="U2603" s="125" t="n">
        <f aca="false">C2603*$AI$23/$AI$2551</f>
        <v>6413240.22346369</v>
      </c>
      <c r="W2603" s="1"/>
      <c r="Z2603" s="80"/>
      <c r="AA2603" s="64"/>
      <c r="AD2603" s="98"/>
      <c r="AE2603" s="64"/>
      <c r="AH2603" s="1" t="str">
        <f aca="false">IF(AC2601="But Not Over",Y2598,"")</f>
        <v/>
      </c>
      <c r="AI2603" s="81" t="str">
        <f aca="false">IF(AC2601="But Not Over",VLOOKUP(AH2603,'CPI Data'!$A$19:$N$117,14),"")</f>
        <v/>
      </c>
    </row>
    <row r="2604" customFormat="false" ht="12" hidden="false" customHeight="false" outlineLevel="0" collapsed="false">
      <c r="A2604" s="91" t="n">
        <v>0.72</v>
      </c>
      <c r="B2604" s="92" t="n">
        <v>500000</v>
      </c>
      <c r="C2604" s="92" t="n">
        <v>1000000</v>
      </c>
      <c r="H2604" s="64"/>
      <c r="I2604" s="64"/>
      <c r="L2604" s="97"/>
      <c r="M2604" s="64"/>
      <c r="S2604" s="91" t="n">
        <v>0.72</v>
      </c>
      <c r="T2604" s="79" t="n">
        <f aca="false">B2604*$AI$23/$AI$2551</f>
        <v>6413240.22346369</v>
      </c>
      <c r="U2604" s="125" t="n">
        <f aca="false">C2604*$AI$23/$AI$2551</f>
        <v>12826480.4469274</v>
      </c>
      <c r="W2604" s="1"/>
      <c r="Z2604" s="80"/>
      <c r="AA2604" s="64"/>
      <c r="AD2604" s="98"/>
      <c r="AE2604" s="64"/>
      <c r="AH2604" s="1" t="str">
        <f aca="false">IF(AC2602="But Not Over",Y2599,"")</f>
        <v/>
      </c>
      <c r="AI2604" s="81" t="str">
        <f aca="false">IF(AC2602="But Not Over",VLOOKUP(AH2604,'CPI Data'!$A$19:$N$117,14),"")</f>
        <v/>
      </c>
    </row>
    <row r="2605" customFormat="false" ht="12" hidden="false" customHeight="false" outlineLevel="0" collapsed="false">
      <c r="A2605" s="91" t="n">
        <v>0.73</v>
      </c>
      <c r="B2605" s="92" t="n">
        <v>1000000</v>
      </c>
      <c r="C2605" s="95" t="s">
        <v>18</v>
      </c>
      <c r="H2605" s="64"/>
      <c r="I2605" s="64"/>
      <c r="L2605" s="97"/>
      <c r="M2605" s="64"/>
      <c r="S2605" s="91" t="n">
        <v>0.73</v>
      </c>
      <c r="T2605" s="125" t="n">
        <f aca="false">B2605*$AI$23/$AI$2551</f>
        <v>12826480.4469274</v>
      </c>
      <c r="U2605" s="79" t="s">
        <v>18</v>
      </c>
      <c r="W2605" s="1"/>
      <c r="Z2605" s="80"/>
      <c r="AA2605" s="64"/>
      <c r="AD2605" s="98"/>
      <c r="AE2605" s="64"/>
      <c r="AH2605" s="1" t="str">
        <f aca="false">IF(AC2603="But Not Over",Y2600,"")</f>
        <v/>
      </c>
      <c r="AI2605" s="81" t="str">
        <f aca="false">IF(AC2603="But Not Over",VLOOKUP(AH2605,'CPI Data'!$A$19:$N$117,14),"")</f>
        <v/>
      </c>
    </row>
    <row r="2606" customFormat="false" ht="12" hidden="false" customHeight="true" outlineLevel="0" collapsed="false">
      <c r="A2606" s="109" t="s">
        <v>78</v>
      </c>
      <c r="B2606" s="109"/>
      <c r="C2606" s="109"/>
      <c r="D2606" s="109"/>
      <c r="E2606" s="109"/>
      <c r="F2606" s="109"/>
      <c r="G2606" s="109"/>
      <c r="H2606" s="109"/>
      <c r="I2606" s="109"/>
      <c r="J2606" s="109"/>
      <c r="K2606" s="109"/>
      <c r="L2606" s="109"/>
      <c r="M2606" s="109"/>
      <c r="N2606" s="109"/>
      <c r="O2606" s="109"/>
      <c r="S2606" s="109" t="s">
        <v>78</v>
      </c>
      <c r="T2606" s="109"/>
      <c r="U2606" s="109"/>
      <c r="V2606" s="109"/>
      <c r="W2606" s="109"/>
      <c r="X2606" s="109"/>
      <c r="Y2606" s="109"/>
      <c r="Z2606" s="109"/>
      <c r="AA2606" s="109"/>
      <c r="AB2606" s="109"/>
      <c r="AC2606" s="109"/>
      <c r="AD2606" s="109"/>
      <c r="AE2606" s="109"/>
      <c r="AF2606" s="109"/>
      <c r="AG2606" s="109"/>
      <c r="AH2606" s="1" t="str">
        <f aca="false">IF(AC2604="But Not Over",Y2601,"")</f>
        <v/>
      </c>
      <c r="AI2606" s="81" t="str">
        <f aca="false">IF(AC2604="But Not Over",VLOOKUP(AH2606,'CPI Data'!$A$19:$N$117,14),"")</f>
        <v/>
      </c>
    </row>
    <row r="2607" customFormat="false" ht="12" hidden="false" customHeight="false" outlineLevel="0" collapsed="false">
      <c r="A2607" s="91"/>
      <c r="B2607" s="92"/>
      <c r="C2607" s="95"/>
      <c r="H2607" s="64"/>
      <c r="I2607" s="64"/>
      <c r="L2607" s="97"/>
      <c r="M2607" s="64"/>
      <c r="S2607" s="91"/>
      <c r="U2607" s="79"/>
      <c r="W2607" s="1"/>
      <c r="Z2607" s="80"/>
      <c r="AA2607" s="64"/>
      <c r="AD2607" s="98"/>
      <c r="AE2607" s="64"/>
      <c r="AH2607" s="1" t="str">
        <f aca="false">IF(AC2605="But Not Over",Y2602,"")</f>
        <v/>
      </c>
      <c r="AI2607" s="81" t="str">
        <f aca="false">IF(AC2605="But Not Over",VLOOKUP(AH2607,'CPI Data'!$A$19:$N$117,14),"")</f>
        <v/>
      </c>
    </row>
    <row r="2608" customFormat="false" ht="12.75" hidden="false" customHeight="false" outlineLevel="0" collapsed="false">
      <c r="A2608" s="64"/>
      <c r="B2608" s="74"/>
      <c r="C2608" s="43" t="s">
        <v>7</v>
      </c>
      <c r="E2608" s="64"/>
      <c r="F2608" s="74"/>
      <c r="G2608" s="75" t="n">
        <v>1920</v>
      </c>
      <c r="H2608" s="75"/>
      <c r="I2608" s="75"/>
      <c r="J2608" s="74"/>
      <c r="L2608" s="97"/>
      <c r="M2608" s="64"/>
      <c r="N2608" s="74"/>
      <c r="S2608" s="64"/>
      <c r="T2608" s="77"/>
      <c r="U2608" s="69" t="s">
        <v>21</v>
      </c>
      <c r="W2608" s="64"/>
      <c r="X2608" s="77"/>
      <c r="Y2608" s="75" t="n">
        <v>1920</v>
      </c>
      <c r="Z2608" s="75"/>
      <c r="AA2608" s="75"/>
      <c r="AB2608" s="46" t="str">
        <f aca="false">CONCATENATE("CPI: ",AI2613)</f>
        <v>CPI: 20</v>
      </c>
      <c r="AD2608" s="98"/>
      <c r="AE2608" s="64"/>
      <c r="AF2608" s="77"/>
      <c r="AH2608" s="1" t="str">
        <f aca="false">IF(AC2606="But Not Over",Y2603,"")</f>
        <v/>
      </c>
      <c r="AI2608" s="81" t="str">
        <f aca="false">IF(AC2606="But Not Over",VLOOKUP(AH2608,'CPI Data'!$A$19:$N$117,14),"")</f>
        <v/>
      </c>
    </row>
    <row r="2609" customFormat="false" ht="12" hidden="false" customHeight="false" outlineLevel="0" collapsed="false">
      <c r="A2609" s="49"/>
      <c r="B2609" s="49" t="s">
        <v>8</v>
      </c>
      <c r="C2609" s="50"/>
      <c r="D2609" s="50"/>
      <c r="E2609" s="49"/>
      <c r="F2609" s="49" t="s">
        <v>9</v>
      </c>
      <c r="G2609" s="50"/>
      <c r="H2609" s="49"/>
      <c r="I2609" s="49"/>
      <c r="J2609" s="49" t="s">
        <v>10</v>
      </c>
      <c r="K2609" s="48"/>
      <c r="L2609" s="48"/>
      <c r="M2609" s="48"/>
      <c r="N2609" s="49" t="s">
        <v>11</v>
      </c>
      <c r="O2609" s="50"/>
      <c r="S2609" s="49"/>
      <c r="T2609" s="51" t="s">
        <v>8</v>
      </c>
      <c r="U2609" s="99"/>
      <c r="V2609" s="53"/>
      <c r="W2609" s="49"/>
      <c r="X2609" s="51" t="s">
        <v>9</v>
      </c>
      <c r="Y2609" s="99"/>
      <c r="Z2609" s="54"/>
      <c r="AA2609" s="49"/>
      <c r="AB2609" s="51" t="s">
        <v>10</v>
      </c>
      <c r="AC2609" s="52"/>
      <c r="AD2609" s="55"/>
      <c r="AE2609" s="48"/>
      <c r="AF2609" s="51" t="s">
        <v>11</v>
      </c>
      <c r="AG2609" s="99"/>
      <c r="AH2609" s="1" t="str">
        <f aca="false">IF(AC2607="But Not Over",Y2604,"")</f>
        <v/>
      </c>
      <c r="AI2609" s="81" t="str">
        <f aca="false">IF(AC2607="But Not Over",VLOOKUP(AH2609,'CPI Data'!$A$19:$N$117,14),"")</f>
        <v/>
      </c>
    </row>
    <row r="2610" customFormat="false" ht="12" hidden="false" customHeight="false" outlineLevel="0" collapsed="false">
      <c r="A2610" s="56" t="s">
        <v>12</v>
      </c>
      <c r="B2610" s="57" t="s">
        <v>13</v>
      </c>
      <c r="C2610" s="57"/>
      <c r="D2610" s="100"/>
      <c r="E2610" s="56" t="s">
        <v>12</v>
      </c>
      <c r="F2610" s="57" t="s">
        <v>13</v>
      </c>
      <c r="G2610" s="57"/>
      <c r="H2610" s="100"/>
      <c r="I2610" s="56" t="s">
        <v>12</v>
      </c>
      <c r="J2610" s="57" t="s">
        <v>13</v>
      </c>
      <c r="K2610" s="57"/>
      <c r="L2610" s="106"/>
      <c r="M2610" s="56" t="s">
        <v>12</v>
      </c>
      <c r="N2610" s="57" t="s">
        <v>13</v>
      </c>
      <c r="O2610" s="57"/>
      <c r="S2610" s="56" t="s">
        <v>12</v>
      </c>
      <c r="T2610" s="58" t="s">
        <v>13</v>
      </c>
      <c r="U2610" s="58"/>
      <c r="V2610" s="101"/>
      <c r="W2610" s="56" t="s">
        <v>12</v>
      </c>
      <c r="X2610" s="58" t="s">
        <v>13</v>
      </c>
      <c r="Y2610" s="58"/>
      <c r="Z2610" s="101"/>
      <c r="AA2610" s="56" t="s">
        <v>12</v>
      </c>
      <c r="AB2610" s="58" t="s">
        <v>13</v>
      </c>
      <c r="AC2610" s="58"/>
      <c r="AD2610" s="107"/>
      <c r="AE2610" s="56" t="s">
        <v>12</v>
      </c>
      <c r="AF2610" s="58" t="s">
        <v>13</v>
      </c>
      <c r="AG2610" s="58"/>
      <c r="AH2610" s="1" t="str">
        <f aca="false">IF(AC2608="But Not Over",Y2605,"")</f>
        <v/>
      </c>
      <c r="AI2610" s="81" t="str">
        <f aca="false">IF(AC2608="But Not Over",VLOOKUP(AH2610,'CPI Data'!$A$19:$N$117,14),"")</f>
        <v/>
      </c>
    </row>
    <row r="2611" customFormat="false" ht="12" hidden="false" customHeight="false" outlineLevel="0" collapsed="false">
      <c r="A2611" s="59" t="s">
        <v>14</v>
      </c>
      <c r="B2611" s="60" t="s">
        <v>15</v>
      </c>
      <c r="C2611" s="60" t="s">
        <v>16</v>
      </c>
      <c r="D2611" s="100"/>
      <c r="E2611" s="59" t="s">
        <v>14</v>
      </c>
      <c r="F2611" s="60" t="s">
        <v>15</v>
      </c>
      <c r="G2611" s="60" t="s">
        <v>16</v>
      </c>
      <c r="H2611" s="100"/>
      <c r="I2611" s="59" t="s">
        <v>14</v>
      </c>
      <c r="J2611" s="60" t="s">
        <v>15</v>
      </c>
      <c r="K2611" s="60" t="s">
        <v>16</v>
      </c>
      <c r="L2611" s="106"/>
      <c r="M2611" s="59" t="s">
        <v>14</v>
      </c>
      <c r="N2611" s="60" t="s">
        <v>15</v>
      </c>
      <c r="O2611" s="60" t="s">
        <v>16</v>
      </c>
      <c r="S2611" s="59" t="s">
        <v>14</v>
      </c>
      <c r="T2611" s="61" t="s">
        <v>15</v>
      </c>
      <c r="U2611" s="61" t="s">
        <v>16</v>
      </c>
      <c r="V2611" s="101"/>
      <c r="W2611" s="59" t="s">
        <v>14</v>
      </c>
      <c r="X2611" s="61" t="s">
        <v>15</v>
      </c>
      <c r="Y2611" s="61" t="s">
        <v>16</v>
      </c>
      <c r="Z2611" s="101"/>
      <c r="AA2611" s="59" t="s">
        <v>14</v>
      </c>
      <c r="AB2611" s="61" t="s">
        <v>15</v>
      </c>
      <c r="AC2611" s="61" t="s">
        <v>16</v>
      </c>
      <c r="AD2611" s="107"/>
      <c r="AE2611" s="59" t="s">
        <v>14</v>
      </c>
      <c r="AF2611" s="61" t="s">
        <v>15</v>
      </c>
      <c r="AG2611" s="61" t="s">
        <v>16</v>
      </c>
      <c r="AH2611" s="1" t="str">
        <f aca="false">IF(AC2609="But Not Over",Y2606,"")</f>
        <v/>
      </c>
      <c r="AI2611" s="81" t="str">
        <f aca="false">IF(AC2609="But Not Over",VLOOKUP(AH2611,'CPI Data'!$A$19:$N$117,14),"")</f>
        <v/>
      </c>
    </row>
    <row r="2612" customFormat="false" ht="12" hidden="false" customHeight="false" outlineLevel="0" collapsed="false">
      <c r="A2612" s="91" t="n">
        <v>0.04</v>
      </c>
      <c r="B2612" s="95" t="n">
        <v>0</v>
      </c>
      <c r="C2612" s="95" t="n">
        <v>4000</v>
      </c>
      <c r="D2612" s="95"/>
      <c r="H2612" s="102"/>
      <c r="I2612" s="91"/>
      <c r="J2612" s="95"/>
      <c r="K2612" s="95"/>
      <c r="L2612" s="104"/>
      <c r="M2612" s="91"/>
      <c r="N2612" s="95"/>
      <c r="O2612" s="95"/>
      <c r="S2612" s="91" t="n">
        <v>0.04</v>
      </c>
      <c r="T2612" s="79" t="n">
        <f aca="false">B2612*$AI$23/$AI$2613</f>
        <v>0</v>
      </c>
      <c r="U2612" s="79" t="n">
        <f aca="false">C2612*$AI$23/$AI$2613</f>
        <v>45918.8</v>
      </c>
      <c r="V2612" s="84"/>
      <c r="W2612" s="1"/>
      <c r="Z2612" s="80"/>
      <c r="AA2612" s="91"/>
      <c r="AB2612" s="79"/>
      <c r="AC2612" s="79"/>
      <c r="AD2612" s="105"/>
      <c r="AE2612" s="91"/>
      <c r="AF2612" s="79"/>
      <c r="AG2612" s="79"/>
      <c r="AH2612" s="1" t="str">
        <f aca="false">IF(AC2610="But Not Over",Y2607,"")</f>
        <v/>
      </c>
      <c r="AI2612" s="81" t="str">
        <f aca="false">IF(AC2610="But Not Over",VLOOKUP(AH2612,'CPI Data'!$A$19:$N$117,14),"")</f>
        <v/>
      </c>
    </row>
    <row r="2613" customFormat="false" ht="12" hidden="false" customHeight="false" outlineLevel="0" collapsed="false">
      <c r="A2613" s="91" t="n">
        <v>0.08</v>
      </c>
      <c r="B2613" s="95" t="n">
        <v>4000</v>
      </c>
      <c r="C2613" s="95" t="n">
        <v>5000</v>
      </c>
      <c r="D2613" s="95"/>
      <c r="E2613" s="64"/>
      <c r="F2613" s="74" t="s">
        <v>55</v>
      </c>
      <c r="H2613" s="102"/>
      <c r="I2613" s="64"/>
      <c r="J2613" s="74" t="s">
        <v>55</v>
      </c>
      <c r="L2613" s="104"/>
      <c r="M2613" s="64"/>
      <c r="N2613" s="74" t="s">
        <v>55</v>
      </c>
      <c r="S2613" s="91" t="n">
        <v>0.08</v>
      </c>
      <c r="T2613" s="79" t="n">
        <f aca="false">B2613*$AI$23/$AI$2613</f>
        <v>45918.8</v>
      </c>
      <c r="U2613" s="79" t="n">
        <f aca="false">C2613*$AI$23/$AI$2613</f>
        <v>57398.5</v>
      </c>
      <c r="V2613" s="84"/>
      <c r="W2613" s="64"/>
      <c r="X2613" s="77" t="s">
        <v>55</v>
      </c>
      <c r="Z2613" s="80"/>
      <c r="AA2613" s="64"/>
      <c r="AB2613" s="77" t="s">
        <v>55</v>
      </c>
      <c r="AD2613" s="105"/>
      <c r="AE2613" s="64"/>
      <c r="AF2613" s="77" t="s">
        <v>55</v>
      </c>
      <c r="AH2613" s="1" t="n">
        <f aca="false">IF(AC2611="But Not Over",Y2608,"")</f>
        <v>1920</v>
      </c>
      <c r="AI2613" s="81" t="n">
        <f aca="false">IF(AC2611="But Not Over",VLOOKUP(AH2613,'CPI Data'!$A$19:$N$117,14),"")</f>
        <v>20</v>
      </c>
    </row>
    <row r="2614" customFormat="false" ht="12" hidden="false" customHeight="false" outlineLevel="0" collapsed="false">
      <c r="A2614" s="91" t="n">
        <v>0.09</v>
      </c>
      <c r="B2614" s="95" t="n">
        <v>5000</v>
      </c>
      <c r="C2614" s="95" t="n">
        <v>6000</v>
      </c>
      <c r="D2614" s="95"/>
      <c r="E2614" s="64"/>
      <c r="F2614" s="74" t="s">
        <v>56</v>
      </c>
      <c r="H2614" s="102"/>
      <c r="I2614" s="64"/>
      <c r="J2614" s="74" t="s">
        <v>56</v>
      </c>
      <c r="L2614" s="104"/>
      <c r="M2614" s="64"/>
      <c r="N2614" s="74" t="s">
        <v>56</v>
      </c>
      <c r="S2614" s="91" t="n">
        <v>0.09</v>
      </c>
      <c r="T2614" s="79" t="n">
        <f aca="false">B2614*$AI$23/$AI$2613</f>
        <v>57398.5</v>
      </c>
      <c r="U2614" s="79" t="n">
        <f aca="false">C2614*$AI$23/$AI$2613</f>
        <v>68878.2</v>
      </c>
      <c r="V2614" s="84"/>
      <c r="W2614" s="64"/>
      <c r="X2614" s="77" t="s">
        <v>56</v>
      </c>
      <c r="Z2614" s="80"/>
      <c r="AA2614" s="64"/>
      <c r="AB2614" s="77" t="s">
        <v>56</v>
      </c>
      <c r="AD2614" s="105"/>
      <c r="AE2614" s="64"/>
      <c r="AF2614" s="77" t="s">
        <v>56</v>
      </c>
      <c r="AH2614" s="1" t="str">
        <f aca="false">IF(AC2612="But Not Over",Y2609,"")</f>
        <v/>
      </c>
      <c r="AI2614" s="81" t="str">
        <f aca="false">IF(AC2612="But Not Over",VLOOKUP(AH2614,'CPI Data'!$A$19:$N$117,14),"")</f>
        <v/>
      </c>
    </row>
    <row r="2615" customFormat="false" ht="12" hidden="false" customHeight="false" outlineLevel="0" collapsed="false">
      <c r="A2615" s="91" t="n">
        <v>0.1</v>
      </c>
      <c r="B2615" s="95" t="n">
        <v>6000</v>
      </c>
      <c r="C2615" s="95" t="n">
        <v>8000</v>
      </c>
      <c r="D2615" s="95"/>
      <c r="H2615" s="102"/>
      <c r="I2615" s="91"/>
      <c r="J2615" s="95"/>
      <c r="K2615" s="95"/>
      <c r="L2615" s="104"/>
      <c r="M2615" s="91"/>
      <c r="N2615" s="95"/>
      <c r="O2615" s="95"/>
      <c r="S2615" s="91" t="n">
        <v>0.1</v>
      </c>
      <c r="T2615" s="79" t="n">
        <f aca="false">B2615*$AI$23/$AI$2613</f>
        <v>68878.2</v>
      </c>
      <c r="U2615" s="79" t="n">
        <f aca="false">C2615*$AI$23/$AI$2613</f>
        <v>91837.6</v>
      </c>
      <c r="V2615" s="84"/>
      <c r="W2615" s="1"/>
      <c r="Z2615" s="80"/>
      <c r="AA2615" s="91"/>
      <c r="AB2615" s="79"/>
      <c r="AC2615" s="79"/>
      <c r="AD2615" s="105"/>
      <c r="AE2615" s="91"/>
      <c r="AF2615" s="79"/>
      <c r="AG2615" s="79"/>
      <c r="AH2615" s="1" t="str">
        <f aca="false">IF(AC2613="But Not Over",Y2610,"")</f>
        <v/>
      </c>
      <c r="AI2615" s="81" t="str">
        <f aca="false">IF(AC2613="But Not Over",VLOOKUP(AH2615,'CPI Data'!$A$19:$N$117,14),"")</f>
        <v/>
      </c>
    </row>
    <row r="2616" customFormat="false" ht="12" hidden="false" customHeight="false" outlineLevel="0" collapsed="false">
      <c r="A2616" s="91" t="n">
        <v>0.11</v>
      </c>
      <c r="B2616" s="95" t="n">
        <v>8000</v>
      </c>
      <c r="C2616" s="95" t="n">
        <v>10000</v>
      </c>
      <c r="D2616" s="95"/>
      <c r="H2616" s="102"/>
      <c r="I2616" s="91"/>
      <c r="J2616" s="95"/>
      <c r="K2616" s="95"/>
      <c r="L2616" s="104"/>
      <c r="M2616" s="91"/>
      <c r="N2616" s="95"/>
      <c r="O2616" s="95"/>
      <c r="S2616" s="91" t="n">
        <v>0.11</v>
      </c>
      <c r="T2616" s="79" t="n">
        <f aca="false">B2616*$AI$23/$AI$2613</f>
        <v>91837.6</v>
      </c>
      <c r="U2616" s="79" t="n">
        <f aca="false">C2616*$AI$23/$AI$2613</f>
        <v>114797</v>
      </c>
      <c r="V2616" s="84"/>
      <c r="W2616" s="1"/>
      <c r="Z2616" s="80"/>
      <c r="AA2616" s="91"/>
      <c r="AB2616" s="79"/>
      <c r="AC2616" s="79"/>
      <c r="AD2616" s="105"/>
      <c r="AE2616" s="91"/>
      <c r="AF2616" s="79"/>
      <c r="AG2616" s="79"/>
      <c r="AH2616" s="1" t="str">
        <f aca="false">IF(AC2614="But Not Over",Y2611,"")</f>
        <v/>
      </c>
      <c r="AI2616" s="81" t="str">
        <f aca="false">IF(AC2614="But Not Over",VLOOKUP(AH2616,'CPI Data'!$A$19:$N$117,14),"")</f>
        <v/>
      </c>
    </row>
    <row r="2617" customFormat="false" ht="12" hidden="false" customHeight="false" outlineLevel="0" collapsed="false">
      <c r="A2617" s="91" t="n">
        <v>0.12</v>
      </c>
      <c r="B2617" s="95" t="n">
        <v>10000</v>
      </c>
      <c r="C2617" s="95" t="n">
        <v>12000</v>
      </c>
      <c r="D2617" s="95"/>
      <c r="H2617" s="102"/>
      <c r="I2617" s="91"/>
      <c r="J2617" s="95"/>
      <c r="K2617" s="95"/>
      <c r="L2617" s="104"/>
      <c r="M2617" s="91"/>
      <c r="N2617" s="95"/>
      <c r="O2617" s="95"/>
      <c r="S2617" s="91" t="n">
        <v>0.12</v>
      </c>
      <c r="T2617" s="79" t="n">
        <f aca="false">B2617*$AI$23/$AI$2613</f>
        <v>114797</v>
      </c>
      <c r="U2617" s="79" t="n">
        <f aca="false">C2617*$AI$23/$AI$2613</f>
        <v>137756.4</v>
      </c>
      <c r="V2617" s="84"/>
      <c r="W2617" s="1"/>
      <c r="Z2617" s="80"/>
      <c r="AA2617" s="91"/>
      <c r="AB2617" s="79"/>
      <c r="AC2617" s="79"/>
      <c r="AD2617" s="105"/>
      <c r="AE2617" s="91"/>
      <c r="AF2617" s="79"/>
      <c r="AG2617" s="79"/>
      <c r="AH2617" s="1" t="str">
        <f aca="false">IF(AC2615="But Not Over",Y2612,"")</f>
        <v/>
      </c>
      <c r="AI2617" s="81" t="str">
        <f aca="false">IF(AC2615="But Not Over",VLOOKUP(AH2617,'CPI Data'!$A$19:$N$117,14),"")</f>
        <v/>
      </c>
    </row>
    <row r="2618" customFormat="false" ht="12" hidden="false" customHeight="false" outlineLevel="0" collapsed="false">
      <c r="A2618" s="91" t="n">
        <v>0.13</v>
      </c>
      <c r="B2618" s="95" t="n">
        <v>12000</v>
      </c>
      <c r="C2618" s="95" t="n">
        <v>14000</v>
      </c>
      <c r="D2618" s="95"/>
      <c r="H2618" s="102"/>
      <c r="I2618" s="91"/>
      <c r="J2618" s="95"/>
      <c r="K2618" s="95"/>
      <c r="L2618" s="104"/>
      <c r="M2618" s="91"/>
      <c r="N2618" s="95"/>
      <c r="O2618" s="95"/>
      <c r="S2618" s="91" t="n">
        <v>0.13</v>
      </c>
      <c r="T2618" s="79" t="n">
        <f aca="false">B2618*$AI$23/$AI$2613</f>
        <v>137756.4</v>
      </c>
      <c r="U2618" s="79" t="n">
        <f aca="false">C2618*$AI$23/$AI$2613</f>
        <v>160715.8</v>
      </c>
      <c r="V2618" s="84"/>
      <c r="W2618" s="1"/>
      <c r="Z2618" s="80"/>
      <c r="AA2618" s="91"/>
      <c r="AB2618" s="79"/>
      <c r="AC2618" s="79"/>
      <c r="AD2618" s="105"/>
      <c r="AE2618" s="91"/>
      <c r="AF2618" s="79"/>
      <c r="AG2618" s="79"/>
      <c r="AH2618" s="1" t="str">
        <f aca="false">IF(AC2616="But Not Over",Y2613,"")</f>
        <v/>
      </c>
      <c r="AI2618" s="81" t="str">
        <f aca="false">IF(AC2616="But Not Over",VLOOKUP(AH2618,'CPI Data'!$A$19:$N$117,14),"")</f>
        <v/>
      </c>
    </row>
    <row r="2619" customFormat="false" ht="12" hidden="false" customHeight="false" outlineLevel="0" collapsed="false">
      <c r="A2619" s="91" t="n">
        <v>0.14</v>
      </c>
      <c r="B2619" s="95" t="n">
        <v>14000</v>
      </c>
      <c r="C2619" s="95" t="n">
        <v>16000</v>
      </c>
      <c r="D2619" s="95"/>
      <c r="H2619" s="102"/>
      <c r="I2619" s="91"/>
      <c r="J2619" s="95"/>
      <c r="K2619" s="95"/>
      <c r="L2619" s="104"/>
      <c r="M2619" s="91"/>
      <c r="N2619" s="95"/>
      <c r="O2619" s="95"/>
      <c r="S2619" s="91" t="n">
        <v>0.14</v>
      </c>
      <c r="T2619" s="79" t="n">
        <f aca="false">B2619*$AI$23/$AI$2613</f>
        <v>160715.8</v>
      </c>
      <c r="U2619" s="79" t="n">
        <f aca="false">C2619*$AI$23/$AI$2613</f>
        <v>183675.2</v>
      </c>
      <c r="V2619" s="84"/>
      <c r="W2619" s="1"/>
      <c r="Z2619" s="80"/>
      <c r="AA2619" s="91"/>
      <c r="AB2619" s="79"/>
      <c r="AC2619" s="79"/>
      <c r="AD2619" s="105"/>
      <c r="AE2619" s="91"/>
      <c r="AF2619" s="79"/>
      <c r="AG2619" s="79"/>
      <c r="AH2619" s="1" t="str">
        <f aca="false">IF(AC2617="But Not Over",Y2614,"")</f>
        <v/>
      </c>
      <c r="AI2619" s="81" t="str">
        <f aca="false">IF(AC2617="But Not Over",VLOOKUP(AH2619,'CPI Data'!$A$19:$N$117,14),"")</f>
        <v/>
      </c>
    </row>
    <row r="2620" customFormat="false" ht="12" hidden="false" customHeight="false" outlineLevel="0" collapsed="false">
      <c r="A2620" s="91" t="n">
        <v>0.15</v>
      </c>
      <c r="B2620" s="95" t="n">
        <v>16000</v>
      </c>
      <c r="C2620" s="95" t="n">
        <v>18000</v>
      </c>
      <c r="D2620" s="95"/>
      <c r="H2620" s="102"/>
      <c r="I2620" s="91"/>
      <c r="J2620" s="95"/>
      <c r="K2620" s="95"/>
      <c r="L2620" s="104"/>
      <c r="M2620" s="91"/>
      <c r="N2620" s="95"/>
      <c r="O2620" s="95"/>
      <c r="S2620" s="91" t="n">
        <v>0.15</v>
      </c>
      <c r="T2620" s="79" t="n">
        <f aca="false">B2620*$AI$23/$AI$2613</f>
        <v>183675.2</v>
      </c>
      <c r="U2620" s="79" t="n">
        <f aca="false">C2620*$AI$23/$AI$2613</f>
        <v>206634.6</v>
      </c>
      <c r="V2620" s="84"/>
      <c r="W2620" s="1"/>
      <c r="Z2620" s="80"/>
      <c r="AA2620" s="91"/>
      <c r="AB2620" s="79"/>
      <c r="AC2620" s="79"/>
      <c r="AD2620" s="105"/>
      <c r="AE2620" s="91"/>
      <c r="AF2620" s="79"/>
      <c r="AG2620" s="79"/>
      <c r="AH2620" s="1" t="str">
        <f aca="false">IF(AC2618="But Not Over",Y2615,"")</f>
        <v/>
      </c>
      <c r="AI2620" s="81" t="str">
        <f aca="false">IF(AC2618="But Not Over",VLOOKUP(AH2620,'CPI Data'!$A$19:$N$117,14),"")</f>
        <v/>
      </c>
    </row>
    <row r="2621" customFormat="false" ht="12" hidden="false" customHeight="false" outlineLevel="0" collapsed="false">
      <c r="A2621" s="91" t="n">
        <v>0.16</v>
      </c>
      <c r="B2621" s="95" t="n">
        <v>18000</v>
      </c>
      <c r="C2621" s="95" t="n">
        <v>20000</v>
      </c>
      <c r="D2621" s="95"/>
      <c r="H2621" s="102"/>
      <c r="I2621" s="91"/>
      <c r="J2621" s="95"/>
      <c r="K2621" s="95"/>
      <c r="L2621" s="104"/>
      <c r="M2621" s="91"/>
      <c r="N2621" s="95"/>
      <c r="O2621" s="95"/>
      <c r="S2621" s="91" t="n">
        <v>0.16</v>
      </c>
      <c r="T2621" s="79" t="n">
        <f aca="false">B2621*$AI$23/$AI$2613</f>
        <v>206634.6</v>
      </c>
      <c r="U2621" s="79" t="n">
        <f aca="false">C2621*$AI$23/$AI$2613</f>
        <v>229594</v>
      </c>
      <c r="V2621" s="84"/>
      <c r="W2621" s="1"/>
      <c r="Z2621" s="80"/>
      <c r="AA2621" s="91"/>
      <c r="AB2621" s="79"/>
      <c r="AC2621" s="79"/>
      <c r="AD2621" s="105"/>
      <c r="AE2621" s="91"/>
      <c r="AF2621" s="79"/>
      <c r="AG2621" s="79"/>
      <c r="AH2621" s="1" t="str">
        <f aca="false">IF(AC2619="But Not Over",Y2616,"")</f>
        <v/>
      </c>
      <c r="AI2621" s="81" t="str">
        <f aca="false">IF(AC2619="But Not Over",VLOOKUP(AH2621,'CPI Data'!$A$19:$N$117,14),"")</f>
        <v/>
      </c>
    </row>
    <row r="2622" customFormat="false" ht="12" hidden="false" customHeight="false" outlineLevel="0" collapsed="false">
      <c r="A2622" s="91" t="n">
        <v>0.17</v>
      </c>
      <c r="B2622" s="95" t="n">
        <v>20000</v>
      </c>
      <c r="C2622" s="95" t="n">
        <v>22000</v>
      </c>
      <c r="D2622" s="95"/>
      <c r="H2622" s="102"/>
      <c r="I2622" s="91"/>
      <c r="J2622" s="95"/>
      <c r="K2622" s="95"/>
      <c r="L2622" s="104"/>
      <c r="M2622" s="91"/>
      <c r="N2622" s="95"/>
      <c r="O2622" s="95"/>
      <c r="S2622" s="91" t="n">
        <v>0.17</v>
      </c>
      <c r="T2622" s="79" t="n">
        <f aca="false">B2622*$AI$23/$AI$2613</f>
        <v>229594</v>
      </c>
      <c r="U2622" s="79" t="n">
        <f aca="false">C2622*$AI$23/$AI$2613</f>
        <v>252553.4</v>
      </c>
      <c r="V2622" s="84"/>
      <c r="W2622" s="1"/>
      <c r="Z2622" s="80"/>
      <c r="AA2622" s="91"/>
      <c r="AB2622" s="79"/>
      <c r="AC2622" s="79"/>
      <c r="AD2622" s="105"/>
      <c r="AE2622" s="91"/>
      <c r="AF2622" s="79"/>
      <c r="AG2622" s="79"/>
      <c r="AH2622" s="1" t="str">
        <f aca="false">IF(AC2620="But Not Over",Y2617,"")</f>
        <v/>
      </c>
      <c r="AI2622" s="81" t="str">
        <f aca="false">IF(AC2620="But Not Over",VLOOKUP(AH2622,'CPI Data'!$A$19:$N$117,14),"")</f>
        <v/>
      </c>
    </row>
    <row r="2623" customFormat="false" ht="12" hidden="false" customHeight="false" outlineLevel="0" collapsed="false">
      <c r="A2623" s="91" t="n">
        <v>0.18</v>
      </c>
      <c r="B2623" s="95" t="n">
        <v>22000</v>
      </c>
      <c r="C2623" s="95" t="n">
        <v>24000</v>
      </c>
      <c r="D2623" s="95"/>
      <c r="H2623" s="102"/>
      <c r="I2623" s="91"/>
      <c r="J2623" s="95"/>
      <c r="K2623" s="95"/>
      <c r="L2623" s="104"/>
      <c r="M2623" s="91"/>
      <c r="N2623" s="95"/>
      <c r="O2623" s="95"/>
      <c r="S2623" s="91" t="n">
        <v>0.18</v>
      </c>
      <c r="T2623" s="79" t="n">
        <f aca="false">B2623*$AI$23/$AI$2613</f>
        <v>252553.4</v>
      </c>
      <c r="U2623" s="79" t="n">
        <f aca="false">C2623*$AI$23/$AI$2613</f>
        <v>275512.8</v>
      </c>
      <c r="V2623" s="84"/>
      <c r="W2623" s="1"/>
      <c r="Z2623" s="80"/>
      <c r="AA2623" s="91"/>
      <c r="AB2623" s="79"/>
      <c r="AC2623" s="79"/>
      <c r="AD2623" s="105"/>
      <c r="AE2623" s="91"/>
      <c r="AF2623" s="79"/>
      <c r="AG2623" s="79"/>
      <c r="AH2623" s="1" t="str">
        <f aca="false">IF(AC2621="But Not Over",Y2618,"")</f>
        <v/>
      </c>
      <c r="AI2623" s="81" t="str">
        <f aca="false">IF(AC2621="But Not Over",VLOOKUP(AH2623,'CPI Data'!$A$19:$N$117,14),"")</f>
        <v/>
      </c>
    </row>
    <row r="2624" customFormat="false" ht="12" hidden="false" customHeight="false" outlineLevel="0" collapsed="false">
      <c r="A2624" s="91" t="n">
        <v>0.19</v>
      </c>
      <c r="B2624" s="95" t="n">
        <v>24000</v>
      </c>
      <c r="C2624" s="95" t="n">
        <v>26000</v>
      </c>
      <c r="D2624" s="92"/>
      <c r="H2624" s="102"/>
      <c r="I2624" s="91"/>
      <c r="J2624" s="95"/>
      <c r="K2624" s="92"/>
      <c r="L2624" s="103"/>
      <c r="M2624" s="91"/>
      <c r="N2624" s="95"/>
      <c r="O2624" s="92"/>
      <c r="S2624" s="91" t="n">
        <v>0.19</v>
      </c>
      <c r="T2624" s="79" t="n">
        <f aca="false">B2624*$AI$23/$AI$2613</f>
        <v>275512.8</v>
      </c>
      <c r="U2624" s="79" t="n">
        <f aca="false">C2624*$AI$23/$AI$2613</f>
        <v>298472.2</v>
      </c>
      <c r="W2624" s="1"/>
      <c r="Z2624" s="80"/>
      <c r="AA2624" s="91"/>
      <c r="AB2624" s="79"/>
      <c r="AD2624" s="98"/>
      <c r="AE2624" s="91"/>
      <c r="AF2624" s="79"/>
      <c r="AH2624" s="1" t="str">
        <f aca="false">IF(AC2622="But Not Over",Y2619,"")</f>
        <v/>
      </c>
      <c r="AI2624" s="81" t="str">
        <f aca="false">IF(AC2622="But Not Over",VLOOKUP(AH2624,'CPI Data'!$A$19:$N$117,14),"")</f>
        <v/>
      </c>
    </row>
    <row r="2625" customFormat="false" ht="12" hidden="false" customHeight="false" outlineLevel="0" collapsed="false">
      <c r="A2625" s="91" t="n">
        <v>0.2</v>
      </c>
      <c r="B2625" s="95" t="n">
        <v>26000</v>
      </c>
      <c r="C2625" s="95" t="n">
        <v>28000</v>
      </c>
      <c r="D2625" s="92"/>
      <c r="H2625" s="102"/>
      <c r="I2625" s="91"/>
      <c r="J2625" s="92"/>
      <c r="K2625" s="92"/>
      <c r="L2625" s="103"/>
      <c r="M2625" s="91"/>
      <c r="N2625" s="92"/>
      <c r="O2625" s="92"/>
      <c r="S2625" s="91" t="n">
        <v>0.2</v>
      </c>
      <c r="T2625" s="79" t="n">
        <f aca="false">B2625*$AI$23/$AI$2613</f>
        <v>298472.2</v>
      </c>
      <c r="U2625" s="79" t="n">
        <f aca="false">C2625*$AI$23/$AI$2613</f>
        <v>321431.6</v>
      </c>
      <c r="W2625" s="1"/>
      <c r="Z2625" s="80"/>
      <c r="AA2625" s="91"/>
      <c r="AD2625" s="98"/>
      <c r="AE2625" s="91"/>
      <c r="AH2625" s="1" t="str">
        <f aca="false">IF(AC2623="But Not Over",Y2620,"")</f>
        <v/>
      </c>
      <c r="AI2625" s="81" t="str">
        <f aca="false">IF(AC2623="But Not Over",VLOOKUP(AH2625,'CPI Data'!$A$19:$N$117,14),"")</f>
        <v/>
      </c>
    </row>
    <row r="2626" customFormat="false" ht="12" hidden="false" customHeight="false" outlineLevel="0" collapsed="false">
      <c r="A2626" s="91" t="n">
        <v>0.21</v>
      </c>
      <c r="B2626" s="95" t="n">
        <v>28000</v>
      </c>
      <c r="C2626" s="95" t="n">
        <v>30000</v>
      </c>
      <c r="D2626" s="92"/>
      <c r="H2626" s="102"/>
      <c r="I2626" s="91"/>
      <c r="J2626" s="92"/>
      <c r="K2626" s="92"/>
      <c r="L2626" s="103"/>
      <c r="M2626" s="91"/>
      <c r="N2626" s="92"/>
      <c r="O2626" s="92"/>
      <c r="S2626" s="91" t="n">
        <v>0.21</v>
      </c>
      <c r="T2626" s="79" t="n">
        <f aca="false">B2626*$AI$23/$AI$2613</f>
        <v>321431.6</v>
      </c>
      <c r="U2626" s="79" t="n">
        <f aca="false">C2626*$AI$23/$AI$2613</f>
        <v>344391</v>
      </c>
      <c r="W2626" s="1"/>
      <c r="Z2626" s="80"/>
      <c r="AA2626" s="91"/>
      <c r="AD2626" s="98"/>
      <c r="AE2626" s="91"/>
      <c r="AH2626" s="1" t="str">
        <f aca="false">IF(AC2624="But Not Over",Y2621,"")</f>
        <v/>
      </c>
      <c r="AI2626" s="81" t="str">
        <f aca="false">IF(AC2624="But Not Over",VLOOKUP(AH2626,'CPI Data'!$A$19:$N$117,14),"")</f>
        <v/>
      </c>
    </row>
    <row r="2627" customFormat="false" ht="12" hidden="false" customHeight="false" outlineLevel="0" collapsed="false">
      <c r="A2627" s="91" t="n">
        <v>0.22</v>
      </c>
      <c r="B2627" s="95" t="n">
        <v>30000</v>
      </c>
      <c r="C2627" s="95" t="n">
        <v>32000</v>
      </c>
      <c r="D2627" s="95"/>
      <c r="H2627" s="64"/>
      <c r="I2627" s="91"/>
      <c r="J2627" s="92"/>
      <c r="K2627" s="92"/>
      <c r="L2627" s="104"/>
      <c r="M2627" s="91"/>
      <c r="N2627" s="92"/>
      <c r="O2627" s="92"/>
      <c r="S2627" s="91" t="n">
        <v>0.22</v>
      </c>
      <c r="T2627" s="79" t="n">
        <f aca="false">B2627*$AI$23/$AI$2613</f>
        <v>344391</v>
      </c>
      <c r="U2627" s="79" t="n">
        <f aca="false">C2627*$AI$23/$AI$2613</f>
        <v>367350.4</v>
      </c>
      <c r="V2627" s="84"/>
      <c r="W2627" s="1"/>
      <c r="Z2627" s="80"/>
      <c r="AA2627" s="91"/>
      <c r="AD2627" s="105"/>
      <c r="AE2627" s="91"/>
      <c r="AH2627" s="1" t="str">
        <f aca="false">IF(AC2625="But Not Over",Y2622,"")</f>
        <v/>
      </c>
      <c r="AI2627" s="81" t="str">
        <f aca="false">IF(AC2625="But Not Over",VLOOKUP(AH2627,'CPI Data'!$A$19:$N$117,14),"")</f>
        <v/>
      </c>
    </row>
    <row r="2628" customFormat="false" ht="12" hidden="false" customHeight="false" outlineLevel="0" collapsed="false">
      <c r="A2628" s="91" t="n">
        <v>0.23</v>
      </c>
      <c r="B2628" s="95" t="n">
        <v>32000</v>
      </c>
      <c r="C2628" s="95" t="n">
        <v>34000</v>
      </c>
      <c r="H2628" s="64"/>
      <c r="I2628" s="91"/>
      <c r="J2628" s="92"/>
      <c r="K2628" s="92"/>
      <c r="L2628" s="97"/>
      <c r="M2628" s="91"/>
      <c r="N2628" s="92"/>
      <c r="O2628" s="92"/>
      <c r="S2628" s="91" t="n">
        <v>0.23</v>
      </c>
      <c r="T2628" s="79" t="n">
        <f aca="false">B2628*$AI$23/$AI$2613</f>
        <v>367350.4</v>
      </c>
      <c r="U2628" s="79" t="n">
        <f aca="false">C2628*$AI$23/$AI$2613</f>
        <v>390309.8</v>
      </c>
      <c r="W2628" s="1"/>
      <c r="Z2628" s="80"/>
      <c r="AA2628" s="91"/>
      <c r="AD2628" s="98"/>
      <c r="AE2628" s="91"/>
      <c r="AH2628" s="1" t="str">
        <f aca="false">IF(AC2626="But Not Over",Y2623,"")</f>
        <v/>
      </c>
      <c r="AI2628" s="81" t="str">
        <f aca="false">IF(AC2626="But Not Over",VLOOKUP(AH2628,'CPI Data'!$A$19:$N$117,14),"")</f>
        <v/>
      </c>
    </row>
    <row r="2629" customFormat="false" ht="12" hidden="false" customHeight="false" outlineLevel="0" collapsed="false">
      <c r="A2629" s="91" t="n">
        <v>0.24</v>
      </c>
      <c r="B2629" s="95" t="n">
        <v>34000</v>
      </c>
      <c r="C2629" s="95" t="n">
        <v>36000</v>
      </c>
      <c r="H2629" s="64"/>
      <c r="I2629" s="91"/>
      <c r="J2629" s="92"/>
      <c r="K2629" s="92"/>
      <c r="L2629" s="97"/>
      <c r="M2629" s="91"/>
      <c r="N2629" s="92"/>
      <c r="O2629" s="92"/>
      <c r="S2629" s="91" t="n">
        <v>0.24</v>
      </c>
      <c r="T2629" s="79" t="n">
        <f aca="false">B2629*$AI$23/$AI$2613</f>
        <v>390309.8</v>
      </c>
      <c r="U2629" s="79" t="n">
        <f aca="false">C2629*$AI$23/$AI$2613</f>
        <v>413269.2</v>
      </c>
      <c r="W2629" s="1"/>
      <c r="Z2629" s="80"/>
      <c r="AA2629" s="91"/>
      <c r="AD2629" s="98"/>
      <c r="AE2629" s="91"/>
      <c r="AH2629" s="1" t="str">
        <f aca="false">IF(AC2627="But Not Over",Y2624,"")</f>
        <v/>
      </c>
      <c r="AI2629" s="81" t="str">
        <f aca="false">IF(AC2627="But Not Over",VLOOKUP(AH2629,'CPI Data'!$A$19:$N$117,14),"")</f>
        <v/>
      </c>
    </row>
    <row r="2630" customFormat="false" ht="12" hidden="false" customHeight="false" outlineLevel="0" collapsed="false">
      <c r="A2630" s="91" t="n">
        <v>0.25</v>
      </c>
      <c r="B2630" s="95" t="n">
        <v>36000</v>
      </c>
      <c r="C2630" s="95" t="n">
        <v>38000</v>
      </c>
      <c r="H2630" s="64"/>
      <c r="I2630" s="91"/>
      <c r="J2630" s="92"/>
      <c r="K2630" s="92"/>
      <c r="L2630" s="97"/>
      <c r="M2630" s="91"/>
      <c r="N2630" s="92"/>
      <c r="O2630" s="92"/>
      <c r="S2630" s="91" t="n">
        <v>0.25</v>
      </c>
      <c r="T2630" s="79" t="n">
        <f aca="false">B2630*$AI$23/$AI$2613</f>
        <v>413269.2</v>
      </c>
      <c r="U2630" s="79" t="n">
        <f aca="false">C2630*$AI$23/$AI$2613</f>
        <v>436228.6</v>
      </c>
      <c r="W2630" s="1"/>
      <c r="Z2630" s="80"/>
      <c r="AA2630" s="91"/>
      <c r="AD2630" s="98"/>
      <c r="AE2630" s="91"/>
      <c r="AH2630" s="1" t="str">
        <f aca="false">IF(AC2628="But Not Over",Y2625,"")</f>
        <v/>
      </c>
      <c r="AI2630" s="81" t="str">
        <f aca="false">IF(AC2628="But Not Over",VLOOKUP(AH2630,'CPI Data'!$A$19:$N$117,14),"")</f>
        <v/>
      </c>
    </row>
    <row r="2631" customFormat="false" ht="12" hidden="false" customHeight="false" outlineLevel="0" collapsed="false">
      <c r="A2631" s="91" t="n">
        <v>0.26</v>
      </c>
      <c r="B2631" s="95" t="n">
        <v>38000</v>
      </c>
      <c r="C2631" s="95" t="n">
        <v>40000</v>
      </c>
      <c r="H2631" s="64"/>
      <c r="I2631" s="91"/>
      <c r="J2631" s="92"/>
      <c r="K2631" s="92"/>
      <c r="L2631" s="97"/>
      <c r="M2631" s="91"/>
      <c r="N2631" s="92"/>
      <c r="O2631" s="92"/>
      <c r="S2631" s="91" t="n">
        <v>0.26</v>
      </c>
      <c r="T2631" s="79" t="n">
        <f aca="false">B2631*$AI$23/$AI$2613</f>
        <v>436228.6</v>
      </c>
      <c r="U2631" s="79" t="n">
        <f aca="false">C2631*$AI$23/$AI$2613</f>
        <v>459188</v>
      </c>
      <c r="W2631" s="1"/>
      <c r="Z2631" s="80"/>
      <c r="AA2631" s="91"/>
      <c r="AD2631" s="98"/>
      <c r="AE2631" s="91"/>
      <c r="AH2631" s="1" t="str">
        <f aca="false">IF(AC2629="But Not Over",Y2626,"")</f>
        <v/>
      </c>
      <c r="AI2631" s="81" t="str">
        <f aca="false">IF(AC2629="But Not Over",VLOOKUP(AH2631,'CPI Data'!$A$19:$N$117,14),"")</f>
        <v/>
      </c>
    </row>
    <row r="2632" customFormat="false" ht="12" hidden="false" customHeight="false" outlineLevel="0" collapsed="false">
      <c r="A2632" s="91" t="n">
        <v>0.27</v>
      </c>
      <c r="B2632" s="95" t="n">
        <v>40000</v>
      </c>
      <c r="C2632" s="95" t="n">
        <v>42000</v>
      </c>
      <c r="H2632" s="64"/>
      <c r="I2632" s="91"/>
      <c r="J2632" s="92"/>
      <c r="K2632" s="92"/>
      <c r="L2632" s="97"/>
      <c r="M2632" s="91"/>
      <c r="N2632" s="92"/>
      <c r="O2632" s="92"/>
      <c r="S2632" s="91" t="n">
        <v>0.27</v>
      </c>
      <c r="T2632" s="79" t="n">
        <f aca="false">B2632*$AI$23/$AI$2613</f>
        <v>459188</v>
      </c>
      <c r="U2632" s="79" t="n">
        <f aca="false">C2632*$AI$23/$AI$2613</f>
        <v>482147.4</v>
      </c>
      <c r="W2632" s="1"/>
      <c r="Z2632" s="80"/>
      <c r="AA2632" s="91"/>
      <c r="AD2632" s="98"/>
      <c r="AE2632" s="91"/>
      <c r="AH2632" s="1" t="str">
        <f aca="false">IF(AC2630="But Not Over",Y2627,"")</f>
        <v/>
      </c>
      <c r="AI2632" s="81" t="str">
        <f aca="false">IF(AC2630="But Not Over",VLOOKUP(AH2632,'CPI Data'!$A$19:$N$117,14),"")</f>
        <v/>
      </c>
    </row>
    <row r="2633" customFormat="false" ht="12" hidden="false" customHeight="false" outlineLevel="0" collapsed="false">
      <c r="A2633" s="91" t="n">
        <v>0.28</v>
      </c>
      <c r="B2633" s="95" t="n">
        <v>42000</v>
      </c>
      <c r="C2633" s="95" t="n">
        <v>44000</v>
      </c>
      <c r="H2633" s="64"/>
      <c r="I2633" s="91"/>
      <c r="J2633" s="92"/>
      <c r="K2633" s="92"/>
      <c r="L2633" s="97"/>
      <c r="M2633" s="91"/>
      <c r="N2633" s="92"/>
      <c r="O2633" s="92"/>
      <c r="S2633" s="91" t="n">
        <v>0.28</v>
      </c>
      <c r="T2633" s="79" t="n">
        <f aca="false">B2633*$AI$23/$AI$2613</f>
        <v>482147.4</v>
      </c>
      <c r="U2633" s="79" t="n">
        <f aca="false">C2633*$AI$23/$AI$2613</f>
        <v>505106.8</v>
      </c>
      <c r="W2633" s="1"/>
      <c r="Z2633" s="80"/>
      <c r="AA2633" s="91"/>
      <c r="AD2633" s="98"/>
      <c r="AE2633" s="91"/>
      <c r="AH2633" s="1" t="str">
        <f aca="false">IF(AC2631="But Not Over",Y2628,"")</f>
        <v/>
      </c>
      <c r="AI2633" s="81" t="str">
        <f aca="false">IF(AC2631="But Not Over",VLOOKUP(AH2633,'CPI Data'!$A$19:$N$117,14),"")</f>
        <v/>
      </c>
    </row>
    <row r="2634" customFormat="false" ht="12" hidden="false" customHeight="false" outlineLevel="0" collapsed="false">
      <c r="A2634" s="91" t="n">
        <v>0.29</v>
      </c>
      <c r="B2634" s="95" t="n">
        <v>44000</v>
      </c>
      <c r="C2634" s="95" t="n">
        <v>46000</v>
      </c>
      <c r="H2634" s="64"/>
      <c r="I2634" s="91"/>
      <c r="J2634" s="92"/>
      <c r="K2634" s="92"/>
      <c r="L2634" s="97"/>
      <c r="M2634" s="91"/>
      <c r="N2634" s="92"/>
      <c r="O2634" s="92"/>
      <c r="S2634" s="91" t="n">
        <v>0.29</v>
      </c>
      <c r="T2634" s="79" t="n">
        <f aca="false">B2634*$AI$23/$AI$2613</f>
        <v>505106.8</v>
      </c>
      <c r="U2634" s="79" t="n">
        <f aca="false">C2634*$AI$23/$AI$2613</f>
        <v>528066.2</v>
      </c>
      <c r="W2634" s="1"/>
      <c r="Z2634" s="80"/>
      <c r="AA2634" s="91"/>
      <c r="AD2634" s="98"/>
      <c r="AE2634" s="91"/>
      <c r="AH2634" s="1" t="str">
        <f aca="false">IF(AC2632="But Not Over",Y2629,"")</f>
        <v/>
      </c>
      <c r="AI2634" s="81" t="str">
        <f aca="false">IF(AC2632="But Not Over",VLOOKUP(AH2634,'CPI Data'!$A$19:$N$117,14),"")</f>
        <v/>
      </c>
    </row>
    <row r="2635" customFormat="false" ht="12" hidden="false" customHeight="false" outlineLevel="0" collapsed="false">
      <c r="A2635" s="91" t="n">
        <v>0.3</v>
      </c>
      <c r="B2635" s="95" t="n">
        <v>46000</v>
      </c>
      <c r="C2635" s="92" t="n">
        <v>48000</v>
      </c>
      <c r="H2635" s="64"/>
      <c r="I2635" s="91"/>
      <c r="J2635" s="92"/>
      <c r="K2635" s="92"/>
      <c r="L2635" s="97"/>
      <c r="M2635" s="91"/>
      <c r="N2635" s="92"/>
      <c r="O2635" s="92"/>
      <c r="S2635" s="91" t="n">
        <v>0.3</v>
      </c>
      <c r="T2635" s="79" t="n">
        <f aca="false">B2635*$AI$23/$AI$2613</f>
        <v>528066.2</v>
      </c>
      <c r="U2635" s="79" t="n">
        <f aca="false">C2635*$AI$23/$AI$2613</f>
        <v>551025.6</v>
      </c>
      <c r="W2635" s="1"/>
      <c r="Z2635" s="80"/>
      <c r="AA2635" s="91"/>
      <c r="AD2635" s="98"/>
      <c r="AE2635" s="91"/>
      <c r="AH2635" s="1" t="str">
        <f aca="false">IF(AC2633="But Not Over",Y2630,"")</f>
        <v/>
      </c>
      <c r="AI2635" s="81" t="str">
        <f aca="false">IF(AC2633="But Not Over",VLOOKUP(AH2635,'CPI Data'!$A$19:$N$117,14),"")</f>
        <v/>
      </c>
    </row>
    <row r="2636" customFormat="false" ht="12" hidden="false" customHeight="false" outlineLevel="0" collapsed="false">
      <c r="A2636" s="91" t="n">
        <v>0.31</v>
      </c>
      <c r="B2636" s="92" t="n">
        <v>48000</v>
      </c>
      <c r="C2636" s="92" t="n">
        <v>50000</v>
      </c>
      <c r="H2636" s="64"/>
      <c r="I2636" s="64"/>
      <c r="L2636" s="97"/>
      <c r="M2636" s="64"/>
      <c r="S2636" s="91" t="n">
        <v>0.31</v>
      </c>
      <c r="T2636" s="79" t="n">
        <f aca="false">B2636*$AI$23/$AI$2613</f>
        <v>551025.6</v>
      </c>
      <c r="U2636" s="79" t="n">
        <f aca="false">C2636*$AI$23/$AI$2613</f>
        <v>573985</v>
      </c>
      <c r="W2636" s="1"/>
      <c r="Z2636" s="80"/>
      <c r="AA2636" s="64"/>
      <c r="AD2636" s="98"/>
      <c r="AE2636" s="64"/>
      <c r="AH2636" s="1" t="str">
        <f aca="false">IF(AC2634="But Not Over",Y2631,"")</f>
        <v/>
      </c>
      <c r="AI2636" s="81" t="str">
        <f aca="false">IF(AC2634="But Not Over",VLOOKUP(AH2636,'CPI Data'!$A$19:$N$117,14),"")</f>
        <v/>
      </c>
    </row>
    <row r="2637" customFormat="false" ht="12" hidden="false" customHeight="false" outlineLevel="0" collapsed="false">
      <c r="A2637" s="91" t="n">
        <v>0.32</v>
      </c>
      <c r="B2637" s="92" t="n">
        <v>50000</v>
      </c>
      <c r="C2637" s="92" t="n">
        <v>52000</v>
      </c>
      <c r="H2637" s="64"/>
      <c r="I2637" s="64"/>
      <c r="L2637" s="97"/>
      <c r="M2637" s="64"/>
      <c r="S2637" s="91" t="n">
        <v>0.32</v>
      </c>
      <c r="T2637" s="79" t="n">
        <f aca="false">B2637*$AI$23/$AI$2613</f>
        <v>573985</v>
      </c>
      <c r="U2637" s="79" t="n">
        <f aca="false">C2637*$AI$23/$AI$2613</f>
        <v>596944.4</v>
      </c>
      <c r="W2637" s="1"/>
      <c r="Z2637" s="80"/>
      <c r="AA2637" s="64"/>
      <c r="AD2637" s="98"/>
      <c r="AE2637" s="64"/>
      <c r="AH2637" s="1" t="str">
        <f aca="false">IF(AC2635="But Not Over",Y2632,"")</f>
        <v/>
      </c>
      <c r="AI2637" s="81" t="str">
        <f aca="false">IF(AC2635="But Not Over",VLOOKUP(AH2637,'CPI Data'!$A$19:$N$117,14),"")</f>
        <v/>
      </c>
    </row>
    <row r="2638" customFormat="false" ht="12" hidden="false" customHeight="false" outlineLevel="0" collapsed="false">
      <c r="A2638" s="91" t="n">
        <v>0.33</v>
      </c>
      <c r="B2638" s="92" t="n">
        <v>52000</v>
      </c>
      <c r="C2638" s="92" t="n">
        <v>54000</v>
      </c>
      <c r="H2638" s="64"/>
      <c r="I2638" s="64"/>
      <c r="L2638" s="97"/>
      <c r="M2638" s="64"/>
      <c r="S2638" s="91" t="n">
        <v>0.33</v>
      </c>
      <c r="T2638" s="79" t="n">
        <f aca="false">B2638*$AI$23/$AI$2613</f>
        <v>596944.4</v>
      </c>
      <c r="U2638" s="79" t="n">
        <f aca="false">C2638*$AI$23/$AI$2613</f>
        <v>619903.8</v>
      </c>
      <c r="W2638" s="1"/>
      <c r="Z2638" s="80"/>
      <c r="AA2638" s="64"/>
      <c r="AD2638" s="98"/>
      <c r="AE2638" s="64"/>
      <c r="AH2638" s="1" t="str">
        <f aca="false">IF(AC2636="But Not Over",Y2633,"")</f>
        <v/>
      </c>
      <c r="AI2638" s="81" t="str">
        <f aca="false">IF(AC2636="But Not Over",VLOOKUP(AH2638,'CPI Data'!$A$19:$N$117,14),"")</f>
        <v/>
      </c>
    </row>
    <row r="2639" customFormat="false" ht="12" hidden="false" customHeight="false" outlineLevel="0" collapsed="false">
      <c r="A2639" s="91" t="n">
        <v>0.34</v>
      </c>
      <c r="B2639" s="92" t="n">
        <v>54000</v>
      </c>
      <c r="C2639" s="92" t="n">
        <v>56000</v>
      </c>
      <c r="H2639" s="64"/>
      <c r="I2639" s="64"/>
      <c r="L2639" s="97"/>
      <c r="M2639" s="64"/>
      <c r="S2639" s="91" t="n">
        <v>0.34</v>
      </c>
      <c r="T2639" s="79" t="n">
        <f aca="false">B2639*$AI$23/$AI$2613</f>
        <v>619903.8</v>
      </c>
      <c r="U2639" s="79" t="n">
        <f aca="false">C2639*$AI$23/$AI$2613</f>
        <v>642863.2</v>
      </c>
      <c r="W2639" s="1"/>
      <c r="Z2639" s="80"/>
      <c r="AA2639" s="64"/>
      <c r="AD2639" s="98"/>
      <c r="AE2639" s="64"/>
      <c r="AH2639" s="1" t="str">
        <f aca="false">IF(AC2637="But Not Over",Y2634,"")</f>
        <v/>
      </c>
      <c r="AI2639" s="81" t="str">
        <f aca="false">IF(AC2637="But Not Over",VLOOKUP(AH2639,'CPI Data'!$A$19:$N$117,14),"")</f>
        <v/>
      </c>
    </row>
    <row r="2640" customFormat="false" ht="12" hidden="false" customHeight="false" outlineLevel="0" collapsed="false">
      <c r="A2640" s="91" t="n">
        <v>0.35</v>
      </c>
      <c r="B2640" s="92" t="n">
        <v>56000</v>
      </c>
      <c r="C2640" s="92" t="n">
        <v>58000</v>
      </c>
      <c r="H2640" s="64"/>
      <c r="I2640" s="64"/>
      <c r="L2640" s="97"/>
      <c r="M2640" s="64"/>
      <c r="S2640" s="91" t="n">
        <v>0.35</v>
      </c>
      <c r="T2640" s="79" t="n">
        <f aca="false">B2640*$AI$23/$AI$2613</f>
        <v>642863.2</v>
      </c>
      <c r="U2640" s="79" t="n">
        <f aca="false">C2640*$AI$23/$AI$2613</f>
        <v>665822.6</v>
      </c>
      <c r="W2640" s="1"/>
      <c r="Z2640" s="80"/>
      <c r="AA2640" s="64"/>
      <c r="AD2640" s="98"/>
      <c r="AE2640" s="64"/>
      <c r="AH2640" s="1" t="str">
        <f aca="false">IF(AC2638="But Not Over",Y2635,"")</f>
        <v/>
      </c>
      <c r="AI2640" s="81" t="str">
        <f aca="false">IF(AC2638="But Not Over",VLOOKUP(AH2640,'CPI Data'!$A$19:$N$117,14),"")</f>
        <v/>
      </c>
    </row>
    <row r="2641" customFormat="false" ht="12" hidden="false" customHeight="false" outlineLevel="0" collapsed="false">
      <c r="A2641" s="91" t="n">
        <v>0.36</v>
      </c>
      <c r="B2641" s="92" t="n">
        <v>58000</v>
      </c>
      <c r="C2641" s="92" t="n">
        <v>60000</v>
      </c>
      <c r="H2641" s="64"/>
      <c r="I2641" s="64"/>
      <c r="L2641" s="97"/>
      <c r="M2641" s="64"/>
      <c r="S2641" s="91" t="n">
        <v>0.36</v>
      </c>
      <c r="T2641" s="79" t="n">
        <f aca="false">B2641*$AI$23/$AI$2613</f>
        <v>665822.6</v>
      </c>
      <c r="U2641" s="79" t="n">
        <f aca="false">C2641*$AI$23/$AI$2613</f>
        <v>688782</v>
      </c>
      <c r="W2641" s="1"/>
      <c r="Z2641" s="80"/>
      <c r="AA2641" s="64"/>
      <c r="AD2641" s="98"/>
      <c r="AE2641" s="64"/>
      <c r="AH2641" s="1" t="str">
        <f aca="false">IF(AC2639="But Not Over",Y2636,"")</f>
        <v/>
      </c>
      <c r="AI2641" s="81" t="str">
        <f aca="false">IF(AC2639="But Not Over",VLOOKUP(AH2641,'CPI Data'!$A$19:$N$117,14),"")</f>
        <v/>
      </c>
    </row>
    <row r="2642" customFormat="false" ht="12" hidden="false" customHeight="false" outlineLevel="0" collapsed="false">
      <c r="A2642" s="91" t="n">
        <v>0.37</v>
      </c>
      <c r="B2642" s="92" t="n">
        <v>60000</v>
      </c>
      <c r="C2642" s="92" t="n">
        <v>62000</v>
      </c>
      <c r="H2642" s="64"/>
      <c r="I2642" s="64"/>
      <c r="L2642" s="97"/>
      <c r="M2642" s="64"/>
      <c r="S2642" s="91" t="n">
        <v>0.37</v>
      </c>
      <c r="T2642" s="79" t="n">
        <f aca="false">B2642*$AI$23/$AI$2613</f>
        <v>688782</v>
      </c>
      <c r="U2642" s="79" t="n">
        <f aca="false">C2642*$AI$23/$AI$2613</f>
        <v>711741.4</v>
      </c>
      <c r="W2642" s="1"/>
      <c r="Z2642" s="80"/>
      <c r="AA2642" s="64"/>
      <c r="AD2642" s="98"/>
      <c r="AE2642" s="64"/>
      <c r="AH2642" s="1" t="str">
        <f aca="false">IF(AC2640="But Not Over",Y2637,"")</f>
        <v/>
      </c>
      <c r="AI2642" s="81" t="str">
        <f aca="false">IF(AC2640="But Not Over",VLOOKUP(AH2642,'CPI Data'!$A$19:$N$117,14),"")</f>
        <v/>
      </c>
    </row>
    <row r="2643" customFormat="false" ht="12" hidden="false" customHeight="false" outlineLevel="0" collapsed="false">
      <c r="A2643" s="91" t="n">
        <v>0.38</v>
      </c>
      <c r="B2643" s="92" t="n">
        <v>62000</v>
      </c>
      <c r="C2643" s="92" t="n">
        <v>64000</v>
      </c>
      <c r="H2643" s="64"/>
      <c r="I2643" s="64"/>
      <c r="L2643" s="97"/>
      <c r="M2643" s="64"/>
      <c r="S2643" s="91" t="n">
        <v>0.38</v>
      </c>
      <c r="T2643" s="79" t="n">
        <f aca="false">B2643*$AI$23/$AI$2613</f>
        <v>711741.4</v>
      </c>
      <c r="U2643" s="79" t="n">
        <f aca="false">C2643*$AI$23/$AI$2613</f>
        <v>734700.8</v>
      </c>
      <c r="W2643" s="1"/>
      <c r="Z2643" s="80"/>
      <c r="AA2643" s="64"/>
      <c r="AD2643" s="98"/>
      <c r="AE2643" s="64"/>
      <c r="AH2643" s="1" t="str">
        <f aca="false">IF(AC2641="But Not Over",Y2638,"")</f>
        <v/>
      </c>
      <c r="AI2643" s="81" t="str">
        <f aca="false">IF(AC2641="But Not Over",VLOOKUP(AH2643,'CPI Data'!$A$19:$N$117,14),"")</f>
        <v/>
      </c>
    </row>
    <row r="2644" customFormat="false" ht="12" hidden="false" customHeight="false" outlineLevel="0" collapsed="false">
      <c r="A2644" s="91" t="n">
        <v>0.39</v>
      </c>
      <c r="B2644" s="92" t="n">
        <v>64000</v>
      </c>
      <c r="C2644" s="92" t="n">
        <v>66000</v>
      </c>
      <c r="H2644" s="64"/>
      <c r="I2644" s="64"/>
      <c r="L2644" s="97"/>
      <c r="M2644" s="64"/>
      <c r="S2644" s="91" t="n">
        <v>0.39</v>
      </c>
      <c r="T2644" s="79" t="n">
        <f aca="false">B2644*$AI$23/$AI$2613</f>
        <v>734700.8</v>
      </c>
      <c r="U2644" s="79" t="n">
        <f aca="false">C2644*$AI$23/$AI$2613</f>
        <v>757660.2</v>
      </c>
      <c r="W2644" s="1"/>
      <c r="Z2644" s="80"/>
      <c r="AA2644" s="64"/>
      <c r="AD2644" s="98"/>
      <c r="AE2644" s="64"/>
      <c r="AH2644" s="1" t="str">
        <f aca="false">IF(AC2642="But Not Over",Y2639,"")</f>
        <v/>
      </c>
      <c r="AI2644" s="81" t="str">
        <f aca="false">IF(AC2642="But Not Over",VLOOKUP(AH2644,'CPI Data'!$A$19:$N$117,14),"")</f>
        <v/>
      </c>
    </row>
    <row r="2645" customFormat="false" ht="12" hidden="false" customHeight="false" outlineLevel="0" collapsed="false">
      <c r="A2645" s="91" t="n">
        <v>0.4</v>
      </c>
      <c r="B2645" s="92" t="n">
        <v>66000</v>
      </c>
      <c r="C2645" s="92" t="n">
        <v>68000</v>
      </c>
      <c r="H2645" s="64"/>
      <c r="I2645" s="64"/>
      <c r="L2645" s="97"/>
      <c r="M2645" s="64"/>
      <c r="S2645" s="91" t="n">
        <v>0.4</v>
      </c>
      <c r="T2645" s="79" t="n">
        <f aca="false">B2645*$AI$23/$AI$2613</f>
        <v>757660.2</v>
      </c>
      <c r="U2645" s="79" t="n">
        <f aca="false">C2645*$AI$23/$AI$2613</f>
        <v>780619.6</v>
      </c>
      <c r="W2645" s="1"/>
      <c r="Z2645" s="80"/>
      <c r="AA2645" s="64"/>
      <c r="AD2645" s="98"/>
      <c r="AE2645" s="64"/>
      <c r="AH2645" s="1" t="str">
        <f aca="false">IF(AC2643="But Not Over",Y2640,"")</f>
        <v/>
      </c>
      <c r="AI2645" s="81" t="str">
        <f aca="false">IF(AC2643="But Not Over",VLOOKUP(AH2645,'CPI Data'!$A$19:$N$117,14),"")</f>
        <v/>
      </c>
    </row>
    <row r="2646" customFormat="false" ht="12" hidden="false" customHeight="false" outlineLevel="0" collapsed="false">
      <c r="A2646" s="91" t="n">
        <v>0.41</v>
      </c>
      <c r="B2646" s="92" t="n">
        <v>68000</v>
      </c>
      <c r="C2646" s="92" t="n">
        <v>70000</v>
      </c>
      <c r="H2646" s="64"/>
      <c r="I2646" s="64"/>
      <c r="L2646" s="97"/>
      <c r="M2646" s="64"/>
      <c r="S2646" s="91" t="n">
        <v>0.41</v>
      </c>
      <c r="T2646" s="79" t="n">
        <f aca="false">B2646*$AI$23/$AI$2613</f>
        <v>780619.6</v>
      </c>
      <c r="U2646" s="79" t="n">
        <f aca="false">C2646*$AI$23/$AI$2613</f>
        <v>803579</v>
      </c>
      <c r="W2646" s="1"/>
      <c r="Z2646" s="80"/>
      <c r="AA2646" s="64"/>
      <c r="AD2646" s="98"/>
      <c r="AE2646" s="64"/>
      <c r="AH2646" s="1" t="str">
        <f aca="false">IF(AC2644="But Not Over",Y2641,"")</f>
        <v/>
      </c>
      <c r="AI2646" s="81" t="str">
        <f aca="false">IF(AC2644="But Not Over",VLOOKUP(AH2646,'CPI Data'!$A$19:$N$117,14),"")</f>
        <v/>
      </c>
    </row>
    <row r="2647" customFormat="false" ht="12" hidden="false" customHeight="false" outlineLevel="0" collapsed="false">
      <c r="A2647" s="91" t="n">
        <v>0.42</v>
      </c>
      <c r="B2647" s="92" t="n">
        <v>70000</v>
      </c>
      <c r="C2647" s="92" t="n">
        <v>72000</v>
      </c>
      <c r="H2647" s="64"/>
      <c r="I2647" s="64"/>
      <c r="L2647" s="97"/>
      <c r="M2647" s="64"/>
      <c r="S2647" s="91" t="n">
        <v>0.42</v>
      </c>
      <c r="T2647" s="79" t="n">
        <f aca="false">B2647*$AI$23/$AI$2613</f>
        <v>803579</v>
      </c>
      <c r="U2647" s="79" t="n">
        <f aca="false">C2647*$AI$23/$AI$2613</f>
        <v>826538.4</v>
      </c>
      <c r="W2647" s="1"/>
      <c r="Z2647" s="80"/>
      <c r="AA2647" s="64"/>
      <c r="AD2647" s="98"/>
      <c r="AE2647" s="64"/>
      <c r="AH2647" s="1" t="str">
        <f aca="false">IF(AC2645="But Not Over",Y2642,"")</f>
        <v/>
      </c>
      <c r="AI2647" s="81" t="str">
        <f aca="false">IF(AC2645="But Not Over",VLOOKUP(AH2647,'CPI Data'!$A$19:$N$117,14),"")</f>
        <v/>
      </c>
    </row>
    <row r="2648" customFormat="false" ht="12" hidden="false" customHeight="false" outlineLevel="0" collapsed="false">
      <c r="A2648" s="91" t="n">
        <v>0.43</v>
      </c>
      <c r="B2648" s="92" t="n">
        <v>72000</v>
      </c>
      <c r="C2648" s="92" t="n">
        <v>74000</v>
      </c>
      <c r="H2648" s="64"/>
      <c r="I2648" s="64"/>
      <c r="L2648" s="97"/>
      <c r="M2648" s="64"/>
      <c r="S2648" s="91" t="n">
        <v>0.43</v>
      </c>
      <c r="T2648" s="79" t="n">
        <f aca="false">B2648*$AI$23/$AI$2613</f>
        <v>826538.4</v>
      </c>
      <c r="U2648" s="79" t="n">
        <f aca="false">C2648*$AI$23/$AI$2613</f>
        <v>849497.8</v>
      </c>
      <c r="W2648" s="1"/>
      <c r="Z2648" s="80"/>
      <c r="AA2648" s="64"/>
      <c r="AD2648" s="98"/>
      <c r="AE2648" s="64"/>
      <c r="AH2648" s="1" t="str">
        <f aca="false">IF(AC2646="But Not Over",Y2643,"")</f>
        <v/>
      </c>
      <c r="AI2648" s="81" t="str">
        <f aca="false">IF(AC2646="But Not Over",VLOOKUP(AH2648,'CPI Data'!$A$19:$N$117,14),"")</f>
        <v/>
      </c>
    </row>
    <row r="2649" customFormat="false" ht="12" hidden="false" customHeight="false" outlineLevel="0" collapsed="false">
      <c r="A2649" s="91" t="n">
        <v>0.44</v>
      </c>
      <c r="B2649" s="92" t="n">
        <v>74000</v>
      </c>
      <c r="C2649" s="92" t="n">
        <v>76000</v>
      </c>
      <c r="H2649" s="64"/>
      <c r="I2649" s="64"/>
      <c r="L2649" s="97"/>
      <c r="M2649" s="64"/>
      <c r="S2649" s="91" t="n">
        <v>0.44</v>
      </c>
      <c r="T2649" s="79" t="n">
        <f aca="false">B2649*$AI$23/$AI$2613</f>
        <v>849497.8</v>
      </c>
      <c r="U2649" s="79" t="n">
        <f aca="false">C2649*$AI$23/$AI$2613</f>
        <v>872457.2</v>
      </c>
      <c r="W2649" s="1"/>
      <c r="Z2649" s="80"/>
      <c r="AA2649" s="64"/>
      <c r="AD2649" s="98"/>
      <c r="AE2649" s="64"/>
      <c r="AH2649" s="1" t="str">
        <f aca="false">IF(AC2647="But Not Over",Y2644,"")</f>
        <v/>
      </c>
      <c r="AI2649" s="81" t="str">
        <f aca="false">IF(AC2647="But Not Over",VLOOKUP(AH2649,'CPI Data'!$A$19:$N$117,14),"")</f>
        <v/>
      </c>
    </row>
    <row r="2650" customFormat="false" ht="12" hidden="false" customHeight="false" outlineLevel="0" collapsed="false">
      <c r="A2650" s="91" t="n">
        <v>0.45</v>
      </c>
      <c r="B2650" s="92" t="n">
        <v>76000</v>
      </c>
      <c r="C2650" s="92" t="n">
        <v>78000</v>
      </c>
      <c r="H2650" s="64"/>
      <c r="I2650" s="64"/>
      <c r="L2650" s="97"/>
      <c r="M2650" s="64"/>
      <c r="S2650" s="91" t="n">
        <v>0.45</v>
      </c>
      <c r="T2650" s="79" t="n">
        <f aca="false">B2650*$AI$23/$AI$2613</f>
        <v>872457.2</v>
      </c>
      <c r="U2650" s="79" t="n">
        <f aca="false">C2650*$AI$23/$AI$2613</f>
        <v>895416.6</v>
      </c>
      <c r="W2650" s="1"/>
      <c r="Z2650" s="80"/>
      <c r="AA2650" s="64"/>
      <c r="AD2650" s="98"/>
      <c r="AE2650" s="64"/>
      <c r="AH2650" s="1" t="str">
        <f aca="false">IF(AC2648="But Not Over",Y2645,"")</f>
        <v/>
      </c>
      <c r="AI2650" s="81" t="str">
        <f aca="false">IF(AC2648="But Not Over",VLOOKUP(AH2650,'CPI Data'!$A$19:$N$117,14),"")</f>
        <v/>
      </c>
    </row>
    <row r="2651" customFormat="false" ht="12" hidden="false" customHeight="false" outlineLevel="0" collapsed="false">
      <c r="A2651" s="91" t="n">
        <v>0.46</v>
      </c>
      <c r="B2651" s="92" t="n">
        <v>78000</v>
      </c>
      <c r="C2651" s="92" t="n">
        <v>80000</v>
      </c>
      <c r="H2651" s="64"/>
      <c r="I2651" s="64"/>
      <c r="L2651" s="97"/>
      <c r="M2651" s="64"/>
      <c r="S2651" s="91" t="n">
        <v>0.46</v>
      </c>
      <c r="T2651" s="79" t="n">
        <f aca="false">B2651*$AI$23/$AI$2613</f>
        <v>895416.6</v>
      </c>
      <c r="U2651" s="79" t="n">
        <f aca="false">C2651*$AI$23/$AI$2613</f>
        <v>918376</v>
      </c>
      <c r="W2651" s="1"/>
      <c r="Z2651" s="80"/>
      <c r="AA2651" s="64"/>
      <c r="AD2651" s="98"/>
      <c r="AE2651" s="64"/>
      <c r="AH2651" s="1" t="str">
        <f aca="false">IF(AC2649="But Not Over",Y2646,"")</f>
        <v/>
      </c>
      <c r="AI2651" s="81" t="str">
        <f aca="false">IF(AC2649="But Not Over",VLOOKUP(AH2651,'CPI Data'!$A$19:$N$117,14),"")</f>
        <v/>
      </c>
    </row>
    <row r="2652" customFormat="false" ht="12" hidden="false" customHeight="false" outlineLevel="0" collapsed="false">
      <c r="A2652" s="91" t="n">
        <v>0.47</v>
      </c>
      <c r="B2652" s="92" t="n">
        <v>80000</v>
      </c>
      <c r="C2652" s="92" t="n">
        <v>82000</v>
      </c>
      <c r="H2652" s="64"/>
      <c r="I2652" s="64"/>
      <c r="L2652" s="97"/>
      <c r="M2652" s="64"/>
      <c r="S2652" s="91" t="n">
        <v>0.47</v>
      </c>
      <c r="T2652" s="79" t="n">
        <f aca="false">B2652*$AI$23/$AI$2613</f>
        <v>918376</v>
      </c>
      <c r="U2652" s="79" t="n">
        <f aca="false">C2652*$AI$23/$AI$2613</f>
        <v>941335.4</v>
      </c>
      <c r="W2652" s="1"/>
      <c r="Z2652" s="80"/>
      <c r="AA2652" s="64"/>
      <c r="AD2652" s="98"/>
      <c r="AE2652" s="64"/>
      <c r="AH2652" s="1" t="str">
        <f aca="false">IF(AC2650="But Not Over",Y2647,"")</f>
        <v/>
      </c>
      <c r="AI2652" s="81" t="str">
        <f aca="false">IF(AC2650="But Not Over",VLOOKUP(AH2652,'CPI Data'!$A$19:$N$117,14),"")</f>
        <v/>
      </c>
    </row>
    <row r="2653" customFormat="false" ht="12" hidden="false" customHeight="false" outlineLevel="0" collapsed="false">
      <c r="A2653" s="91" t="n">
        <v>0.48</v>
      </c>
      <c r="B2653" s="92" t="n">
        <v>82000</v>
      </c>
      <c r="C2653" s="92" t="n">
        <v>84000</v>
      </c>
      <c r="H2653" s="64"/>
      <c r="I2653" s="64"/>
      <c r="L2653" s="97"/>
      <c r="M2653" s="64"/>
      <c r="S2653" s="91" t="n">
        <v>0.48</v>
      </c>
      <c r="T2653" s="79" t="n">
        <f aca="false">B2653*$AI$23/$AI$2613</f>
        <v>941335.4</v>
      </c>
      <c r="U2653" s="79" t="n">
        <f aca="false">C2653*$AI$23/$AI$2613</f>
        <v>964294.8</v>
      </c>
      <c r="W2653" s="1"/>
      <c r="Z2653" s="80"/>
      <c r="AA2653" s="64"/>
      <c r="AD2653" s="98"/>
      <c r="AE2653" s="64"/>
      <c r="AH2653" s="1" t="str">
        <f aca="false">IF(AC2651="But Not Over",Y2648,"")</f>
        <v/>
      </c>
      <c r="AI2653" s="81" t="str">
        <f aca="false">IF(AC2651="But Not Over",VLOOKUP(AH2653,'CPI Data'!$A$19:$N$117,14),"")</f>
        <v/>
      </c>
    </row>
    <row r="2654" customFormat="false" ht="12" hidden="false" customHeight="false" outlineLevel="0" collapsed="false">
      <c r="A2654" s="91" t="n">
        <v>0.49</v>
      </c>
      <c r="B2654" s="92" t="n">
        <v>84000</v>
      </c>
      <c r="C2654" s="92" t="n">
        <v>86000</v>
      </c>
      <c r="H2654" s="64"/>
      <c r="I2654" s="64"/>
      <c r="L2654" s="97"/>
      <c r="M2654" s="64"/>
      <c r="S2654" s="91" t="n">
        <v>0.49</v>
      </c>
      <c r="T2654" s="79" t="n">
        <f aca="false">B2654*$AI$23/$AI$2613</f>
        <v>964294.8</v>
      </c>
      <c r="U2654" s="79" t="n">
        <f aca="false">C2654*$AI$23/$AI$2613</f>
        <v>987254.2</v>
      </c>
      <c r="W2654" s="1"/>
      <c r="Z2654" s="80"/>
      <c r="AA2654" s="64"/>
      <c r="AD2654" s="98"/>
      <c r="AE2654" s="64"/>
      <c r="AH2654" s="1" t="str">
        <f aca="false">IF(AC2652="But Not Over",Y2649,"")</f>
        <v/>
      </c>
      <c r="AI2654" s="81" t="str">
        <f aca="false">IF(AC2652="But Not Over",VLOOKUP(AH2654,'CPI Data'!$A$19:$N$117,14),"")</f>
        <v/>
      </c>
    </row>
    <row r="2655" customFormat="false" ht="12" hidden="false" customHeight="false" outlineLevel="0" collapsed="false">
      <c r="A2655" s="91" t="n">
        <v>0.5</v>
      </c>
      <c r="B2655" s="92" t="n">
        <v>86000</v>
      </c>
      <c r="C2655" s="92" t="n">
        <v>88000</v>
      </c>
      <c r="H2655" s="64"/>
      <c r="I2655" s="64"/>
      <c r="L2655" s="97"/>
      <c r="M2655" s="64"/>
      <c r="S2655" s="91" t="n">
        <v>0.5</v>
      </c>
      <c r="T2655" s="79" t="n">
        <f aca="false">B2655*$AI$23/$AI$2613</f>
        <v>987254.2</v>
      </c>
      <c r="U2655" s="125" t="n">
        <f aca="false">C2655*$AI$23/$AI$2613</f>
        <v>1010213.6</v>
      </c>
      <c r="W2655" s="1"/>
      <c r="Z2655" s="80"/>
      <c r="AA2655" s="64"/>
      <c r="AD2655" s="98"/>
      <c r="AE2655" s="64"/>
      <c r="AH2655" s="1" t="str">
        <f aca="false">IF(AC2653="But Not Over",Y2650,"")</f>
        <v/>
      </c>
      <c r="AI2655" s="81" t="str">
        <f aca="false">IF(AC2653="But Not Over",VLOOKUP(AH2655,'CPI Data'!$A$19:$N$117,14),"")</f>
        <v/>
      </c>
    </row>
    <row r="2656" customFormat="false" ht="12" hidden="false" customHeight="false" outlineLevel="0" collapsed="false">
      <c r="A2656" s="91" t="n">
        <v>0.51</v>
      </c>
      <c r="B2656" s="92" t="n">
        <v>88000</v>
      </c>
      <c r="C2656" s="92" t="n">
        <v>90000</v>
      </c>
      <c r="H2656" s="64"/>
      <c r="I2656" s="64"/>
      <c r="L2656" s="97"/>
      <c r="M2656" s="64"/>
      <c r="S2656" s="91" t="n">
        <v>0.51</v>
      </c>
      <c r="T2656" s="79" t="n">
        <f aca="false">B2656*$AI$23/$AI$2613</f>
        <v>1010213.6</v>
      </c>
      <c r="U2656" s="125" t="n">
        <f aca="false">C2656*$AI$23/$AI$2613</f>
        <v>1033173</v>
      </c>
      <c r="W2656" s="1"/>
      <c r="Z2656" s="80"/>
      <c r="AA2656" s="64"/>
      <c r="AD2656" s="98"/>
      <c r="AE2656" s="64"/>
      <c r="AH2656" s="1" t="str">
        <f aca="false">IF(AC2654="But Not Over",Y2651,"")</f>
        <v/>
      </c>
      <c r="AI2656" s="81" t="str">
        <f aca="false">IF(AC2654="But Not Over",VLOOKUP(AH2656,'CPI Data'!$A$19:$N$117,14),"")</f>
        <v/>
      </c>
    </row>
    <row r="2657" customFormat="false" ht="12" hidden="false" customHeight="false" outlineLevel="0" collapsed="false">
      <c r="A2657" s="91" t="n">
        <v>0.52</v>
      </c>
      <c r="B2657" s="92" t="n">
        <v>90000</v>
      </c>
      <c r="C2657" s="92" t="n">
        <v>92000</v>
      </c>
      <c r="H2657" s="64"/>
      <c r="I2657" s="64"/>
      <c r="L2657" s="97"/>
      <c r="M2657" s="64"/>
      <c r="S2657" s="91" t="n">
        <v>0.52</v>
      </c>
      <c r="T2657" s="79" t="n">
        <f aca="false">B2657*$AI$23/$AI$2613</f>
        <v>1033173</v>
      </c>
      <c r="U2657" s="125" t="n">
        <f aca="false">C2657*$AI$23/$AI$2613</f>
        <v>1056132.4</v>
      </c>
      <c r="W2657" s="1"/>
      <c r="Z2657" s="80"/>
      <c r="AA2657" s="64"/>
      <c r="AD2657" s="98"/>
      <c r="AE2657" s="64"/>
      <c r="AH2657" s="1" t="str">
        <f aca="false">IF(AC2655="But Not Over",Y2652,"")</f>
        <v/>
      </c>
      <c r="AI2657" s="81" t="str">
        <f aca="false">IF(AC2655="But Not Over",VLOOKUP(AH2657,'CPI Data'!$A$19:$N$117,14),"")</f>
        <v/>
      </c>
    </row>
    <row r="2658" customFormat="false" ht="12" hidden="false" customHeight="false" outlineLevel="0" collapsed="false">
      <c r="A2658" s="91" t="n">
        <v>0.53</v>
      </c>
      <c r="B2658" s="92" t="n">
        <v>92000</v>
      </c>
      <c r="C2658" s="92" t="n">
        <v>94000</v>
      </c>
      <c r="H2658" s="64"/>
      <c r="I2658" s="64"/>
      <c r="L2658" s="97"/>
      <c r="M2658" s="64"/>
      <c r="S2658" s="91" t="n">
        <v>0.53</v>
      </c>
      <c r="T2658" s="79" t="n">
        <f aca="false">B2658*$AI$23/$AI$2613</f>
        <v>1056132.4</v>
      </c>
      <c r="U2658" s="125" t="n">
        <f aca="false">C2658*$AI$23/$AI$2613</f>
        <v>1079091.8</v>
      </c>
      <c r="W2658" s="1"/>
      <c r="Z2658" s="80"/>
      <c r="AA2658" s="64"/>
      <c r="AD2658" s="98"/>
      <c r="AE2658" s="64"/>
      <c r="AH2658" s="1" t="str">
        <f aca="false">IF(AC2656="But Not Over",Y2653,"")</f>
        <v/>
      </c>
      <c r="AI2658" s="81" t="str">
        <f aca="false">IF(AC2656="But Not Over",VLOOKUP(AH2658,'CPI Data'!$A$19:$N$117,14),"")</f>
        <v/>
      </c>
    </row>
    <row r="2659" customFormat="false" ht="12" hidden="false" customHeight="false" outlineLevel="0" collapsed="false">
      <c r="A2659" s="91" t="n">
        <v>0.54</v>
      </c>
      <c r="B2659" s="92" t="n">
        <v>94000</v>
      </c>
      <c r="C2659" s="92" t="n">
        <v>96000</v>
      </c>
      <c r="H2659" s="64"/>
      <c r="I2659" s="64"/>
      <c r="L2659" s="97"/>
      <c r="M2659" s="64"/>
      <c r="S2659" s="91" t="n">
        <v>0.54</v>
      </c>
      <c r="T2659" s="79" t="n">
        <f aca="false">B2659*$AI$23/$AI$2613</f>
        <v>1079091.8</v>
      </c>
      <c r="U2659" s="125" t="n">
        <f aca="false">C2659*$AI$23/$AI$2613</f>
        <v>1102051.2</v>
      </c>
      <c r="W2659" s="1"/>
      <c r="Z2659" s="80"/>
      <c r="AA2659" s="64"/>
      <c r="AD2659" s="98"/>
      <c r="AE2659" s="64"/>
      <c r="AH2659" s="1" t="str">
        <f aca="false">IF(AC2657="But Not Over",Y2654,"")</f>
        <v/>
      </c>
      <c r="AI2659" s="81" t="str">
        <f aca="false">IF(AC2657="But Not Over",VLOOKUP(AH2659,'CPI Data'!$A$19:$N$117,14),"")</f>
        <v/>
      </c>
    </row>
    <row r="2660" customFormat="false" ht="12" hidden="false" customHeight="false" outlineLevel="0" collapsed="false">
      <c r="A2660" s="91" t="n">
        <v>0.55</v>
      </c>
      <c r="B2660" s="92" t="n">
        <v>96000</v>
      </c>
      <c r="C2660" s="92" t="n">
        <v>98000</v>
      </c>
      <c r="H2660" s="64"/>
      <c r="I2660" s="64"/>
      <c r="L2660" s="97"/>
      <c r="M2660" s="64"/>
      <c r="S2660" s="91" t="n">
        <v>0.55</v>
      </c>
      <c r="T2660" s="79" t="n">
        <f aca="false">B2660*$AI$23/$AI$2613</f>
        <v>1102051.2</v>
      </c>
      <c r="U2660" s="125" t="n">
        <f aca="false">C2660*$AI$23/$AI$2613</f>
        <v>1125010.6</v>
      </c>
      <c r="W2660" s="1"/>
      <c r="Z2660" s="80"/>
      <c r="AA2660" s="64"/>
      <c r="AD2660" s="98"/>
      <c r="AE2660" s="64"/>
      <c r="AH2660" s="1" t="str">
        <f aca="false">IF(AC2658="But Not Over",Y2655,"")</f>
        <v/>
      </c>
      <c r="AI2660" s="81" t="str">
        <f aca="false">IF(AC2658="But Not Over",VLOOKUP(AH2660,'CPI Data'!$A$19:$N$117,14),"")</f>
        <v/>
      </c>
    </row>
    <row r="2661" customFormat="false" ht="12" hidden="false" customHeight="false" outlineLevel="0" collapsed="false">
      <c r="A2661" s="91" t="n">
        <v>0.56</v>
      </c>
      <c r="B2661" s="92" t="n">
        <v>98000</v>
      </c>
      <c r="C2661" s="92" t="n">
        <v>100000</v>
      </c>
      <c r="H2661" s="64"/>
      <c r="I2661" s="64"/>
      <c r="L2661" s="97"/>
      <c r="M2661" s="64"/>
      <c r="S2661" s="91" t="n">
        <v>0.56</v>
      </c>
      <c r="T2661" s="79" t="n">
        <f aca="false">B2661*$AI$23/$AI$2613</f>
        <v>1125010.6</v>
      </c>
      <c r="U2661" s="125" t="n">
        <f aca="false">C2661*$AI$23/$AI$2613</f>
        <v>1147970</v>
      </c>
      <c r="W2661" s="1"/>
      <c r="Z2661" s="80"/>
      <c r="AA2661" s="64"/>
      <c r="AD2661" s="98"/>
      <c r="AE2661" s="64"/>
      <c r="AH2661" s="1" t="str">
        <f aca="false">IF(AC2659="But Not Over",Y2656,"")</f>
        <v/>
      </c>
      <c r="AI2661" s="81" t="str">
        <f aca="false">IF(AC2659="But Not Over",VLOOKUP(AH2661,'CPI Data'!$A$19:$N$117,14),"")</f>
        <v/>
      </c>
    </row>
    <row r="2662" customFormat="false" ht="12" hidden="false" customHeight="false" outlineLevel="0" collapsed="false">
      <c r="A2662" s="91" t="n">
        <v>0.6</v>
      </c>
      <c r="B2662" s="92" t="n">
        <v>100000</v>
      </c>
      <c r="C2662" s="92" t="n">
        <v>150000</v>
      </c>
      <c r="H2662" s="64"/>
      <c r="I2662" s="64"/>
      <c r="L2662" s="97"/>
      <c r="M2662" s="64"/>
      <c r="S2662" s="91" t="n">
        <v>0.6</v>
      </c>
      <c r="T2662" s="79" t="n">
        <f aca="false">B2662*$AI$23/$AI$2613</f>
        <v>1147970</v>
      </c>
      <c r="U2662" s="125" t="n">
        <f aca="false">C2662*$AI$23/$AI$2613</f>
        <v>1721955</v>
      </c>
      <c r="W2662" s="1"/>
      <c r="Z2662" s="80"/>
      <c r="AA2662" s="64"/>
      <c r="AD2662" s="98"/>
      <c r="AE2662" s="64"/>
      <c r="AH2662" s="1" t="str">
        <f aca="false">IF(AC2660="But Not Over",Y2657,"")</f>
        <v/>
      </c>
      <c r="AI2662" s="81" t="str">
        <f aca="false">IF(AC2660="But Not Over",VLOOKUP(AH2662,'CPI Data'!$A$19:$N$117,14),"")</f>
        <v/>
      </c>
    </row>
    <row r="2663" customFormat="false" ht="12" hidden="false" customHeight="false" outlineLevel="0" collapsed="false">
      <c r="A2663" s="91" t="n">
        <v>0.64</v>
      </c>
      <c r="B2663" s="92" t="n">
        <v>150000</v>
      </c>
      <c r="C2663" s="92" t="n">
        <v>200000</v>
      </c>
      <c r="H2663" s="64"/>
      <c r="I2663" s="64"/>
      <c r="L2663" s="97"/>
      <c r="M2663" s="64"/>
      <c r="S2663" s="91" t="n">
        <v>0.64</v>
      </c>
      <c r="T2663" s="79" t="n">
        <f aca="false">B2663*$AI$23/$AI$2613</f>
        <v>1721955</v>
      </c>
      <c r="U2663" s="125" t="n">
        <f aca="false">C2663*$AI$23/$AI$2613</f>
        <v>2295940</v>
      </c>
      <c r="W2663" s="1"/>
      <c r="Z2663" s="80"/>
      <c r="AA2663" s="64"/>
      <c r="AD2663" s="98"/>
      <c r="AE2663" s="64"/>
      <c r="AH2663" s="1" t="str">
        <f aca="false">IF(AC2661="But Not Over",Y2658,"")</f>
        <v/>
      </c>
      <c r="AI2663" s="81" t="str">
        <f aca="false">IF(AC2661="But Not Over",VLOOKUP(AH2663,'CPI Data'!$A$19:$N$117,14),"")</f>
        <v/>
      </c>
    </row>
    <row r="2664" customFormat="false" ht="12" hidden="false" customHeight="false" outlineLevel="0" collapsed="false">
      <c r="A2664" s="91" t="n">
        <v>0.68</v>
      </c>
      <c r="B2664" s="92" t="n">
        <v>200000</v>
      </c>
      <c r="C2664" s="92" t="n">
        <v>300000</v>
      </c>
      <c r="H2664" s="64"/>
      <c r="I2664" s="64"/>
      <c r="L2664" s="97"/>
      <c r="M2664" s="64"/>
      <c r="S2664" s="91" t="n">
        <v>0.68</v>
      </c>
      <c r="T2664" s="79" t="n">
        <f aca="false">B2664*$AI$23/$AI$2613</f>
        <v>2295940</v>
      </c>
      <c r="U2664" s="125" t="n">
        <f aca="false">C2664*$AI$23/$AI$2613</f>
        <v>3443910</v>
      </c>
      <c r="W2664" s="1"/>
      <c r="Z2664" s="80"/>
      <c r="AA2664" s="64"/>
      <c r="AD2664" s="98"/>
      <c r="AE2664" s="64"/>
      <c r="AH2664" s="1" t="str">
        <f aca="false">IF(AC2662="But Not Over",Y2659,"")</f>
        <v/>
      </c>
      <c r="AI2664" s="81" t="str">
        <f aca="false">IF(AC2662="But Not Over",VLOOKUP(AH2664,'CPI Data'!$A$19:$N$117,14),"")</f>
        <v/>
      </c>
    </row>
    <row r="2665" customFormat="false" ht="12" hidden="false" customHeight="false" outlineLevel="0" collapsed="false">
      <c r="A2665" s="91" t="n">
        <v>0.71</v>
      </c>
      <c r="B2665" s="92" t="n">
        <v>300000</v>
      </c>
      <c r="C2665" s="92" t="n">
        <v>500000</v>
      </c>
      <c r="H2665" s="64"/>
      <c r="I2665" s="64"/>
      <c r="L2665" s="97"/>
      <c r="M2665" s="64"/>
      <c r="S2665" s="91" t="n">
        <v>0.71</v>
      </c>
      <c r="T2665" s="79" t="n">
        <f aca="false">B2665*$AI$23/$AI$2613</f>
        <v>3443910</v>
      </c>
      <c r="U2665" s="125" t="n">
        <f aca="false">C2665*$AI$23/$AI$2613</f>
        <v>5739850</v>
      </c>
      <c r="W2665" s="1"/>
      <c r="Z2665" s="80"/>
      <c r="AA2665" s="64"/>
      <c r="AD2665" s="98"/>
      <c r="AE2665" s="64"/>
      <c r="AH2665" s="1" t="str">
        <f aca="false">IF(AC2663="But Not Over",Y2660,"")</f>
        <v/>
      </c>
      <c r="AI2665" s="81" t="str">
        <f aca="false">IF(AC2663="But Not Over",VLOOKUP(AH2665,'CPI Data'!$A$19:$N$117,14),"")</f>
        <v/>
      </c>
    </row>
    <row r="2666" customFormat="false" ht="12" hidden="false" customHeight="false" outlineLevel="0" collapsed="false">
      <c r="A2666" s="91" t="n">
        <v>0.72</v>
      </c>
      <c r="B2666" s="92" t="n">
        <v>500000</v>
      </c>
      <c r="C2666" s="92" t="n">
        <v>1000000</v>
      </c>
      <c r="H2666" s="64"/>
      <c r="I2666" s="64"/>
      <c r="L2666" s="97"/>
      <c r="M2666" s="64"/>
      <c r="S2666" s="91" t="n">
        <v>0.72</v>
      </c>
      <c r="T2666" s="79" t="n">
        <f aca="false">B2666*$AI$23/$AI$2613</f>
        <v>5739850</v>
      </c>
      <c r="U2666" s="125" t="n">
        <f aca="false">C2666*$AI$23/$AI$2613</f>
        <v>11479700</v>
      </c>
      <c r="W2666" s="1"/>
      <c r="Z2666" s="80"/>
      <c r="AA2666" s="64"/>
      <c r="AD2666" s="98"/>
      <c r="AE2666" s="64"/>
      <c r="AH2666" s="1" t="str">
        <f aca="false">IF(AC2664="But Not Over",Y2661,"")</f>
        <v/>
      </c>
      <c r="AI2666" s="81" t="str">
        <f aca="false">IF(AC2664="But Not Over",VLOOKUP(AH2666,'CPI Data'!$A$19:$N$117,14),"")</f>
        <v/>
      </c>
    </row>
    <row r="2667" customFormat="false" ht="12" hidden="false" customHeight="false" outlineLevel="0" collapsed="false">
      <c r="A2667" s="91" t="n">
        <v>0.73</v>
      </c>
      <c r="B2667" s="92" t="n">
        <v>1000000</v>
      </c>
      <c r="C2667" s="95" t="s">
        <v>18</v>
      </c>
      <c r="H2667" s="64"/>
      <c r="I2667" s="64"/>
      <c r="L2667" s="97"/>
      <c r="M2667" s="64"/>
      <c r="S2667" s="91" t="n">
        <v>0.73</v>
      </c>
      <c r="T2667" s="125" t="n">
        <f aca="false">B2667*$AI$23/$AI$2613</f>
        <v>11479700</v>
      </c>
      <c r="U2667" s="79" t="s">
        <v>18</v>
      </c>
      <c r="W2667" s="1"/>
      <c r="Z2667" s="80"/>
      <c r="AA2667" s="64"/>
      <c r="AD2667" s="98"/>
      <c r="AE2667" s="64"/>
      <c r="AH2667" s="1" t="str">
        <f aca="false">IF(AC2665="But Not Over",Y2662,"")</f>
        <v/>
      </c>
      <c r="AI2667" s="81" t="str">
        <f aca="false">IF(AC2665="But Not Over",VLOOKUP(AH2667,'CPI Data'!$A$19:$N$117,14),"")</f>
        <v/>
      </c>
    </row>
    <row r="2668" customFormat="false" ht="12" hidden="false" customHeight="true" outlineLevel="0" collapsed="false">
      <c r="A2668" s="109" t="s">
        <v>79</v>
      </c>
      <c r="B2668" s="109"/>
      <c r="C2668" s="109"/>
      <c r="D2668" s="109"/>
      <c r="E2668" s="109"/>
      <c r="F2668" s="109"/>
      <c r="G2668" s="109"/>
      <c r="H2668" s="109"/>
      <c r="I2668" s="109"/>
      <c r="J2668" s="109"/>
      <c r="K2668" s="109"/>
      <c r="L2668" s="109"/>
      <c r="M2668" s="109"/>
      <c r="N2668" s="109"/>
      <c r="O2668" s="109"/>
      <c r="S2668" s="109" t="s">
        <v>79</v>
      </c>
      <c r="T2668" s="109"/>
      <c r="U2668" s="109"/>
      <c r="V2668" s="109"/>
      <c r="W2668" s="109"/>
      <c r="X2668" s="109"/>
      <c r="Y2668" s="109"/>
      <c r="Z2668" s="109"/>
      <c r="AA2668" s="109"/>
      <c r="AB2668" s="109"/>
      <c r="AC2668" s="109"/>
      <c r="AD2668" s="109"/>
      <c r="AE2668" s="109"/>
      <c r="AF2668" s="109"/>
      <c r="AG2668" s="109"/>
      <c r="AH2668" s="1" t="str">
        <f aca="false">IF(AC2666="But Not Over",Y2663,"")</f>
        <v/>
      </c>
      <c r="AI2668" s="81" t="str">
        <f aca="false">IF(AC2666="But Not Over",VLOOKUP(AH2668,'CPI Data'!$A$19:$N$117,14),"")</f>
        <v/>
      </c>
    </row>
    <row r="2669" customFormat="false" ht="12" hidden="false" customHeight="false" outlineLevel="0" collapsed="false">
      <c r="A2669" s="91"/>
      <c r="B2669" s="92"/>
      <c r="C2669" s="95"/>
      <c r="H2669" s="64"/>
      <c r="I2669" s="64"/>
      <c r="L2669" s="97"/>
      <c r="M2669" s="64"/>
      <c r="S2669" s="91"/>
      <c r="U2669" s="79"/>
      <c r="W2669" s="1"/>
      <c r="Z2669" s="80"/>
      <c r="AA2669" s="64"/>
      <c r="AD2669" s="98"/>
      <c r="AE2669" s="64"/>
      <c r="AH2669" s="1" t="str">
        <f aca="false">IF(AC2667="But Not Over",Y2664,"")</f>
        <v/>
      </c>
      <c r="AI2669" s="81" t="str">
        <f aca="false">IF(AC2667="But Not Over",VLOOKUP(AH2669,'CPI Data'!$A$19:$N$117,14),"")</f>
        <v/>
      </c>
    </row>
    <row r="2670" customFormat="false" ht="12.75" hidden="false" customHeight="false" outlineLevel="0" collapsed="false">
      <c r="A2670" s="64"/>
      <c r="B2670" s="74"/>
      <c r="C2670" s="43" t="s">
        <v>7</v>
      </c>
      <c r="E2670" s="64"/>
      <c r="F2670" s="74"/>
      <c r="G2670" s="75" t="n">
        <v>1919</v>
      </c>
      <c r="H2670" s="75"/>
      <c r="I2670" s="75"/>
      <c r="J2670" s="74"/>
      <c r="L2670" s="97"/>
      <c r="M2670" s="64"/>
      <c r="N2670" s="74"/>
      <c r="S2670" s="64"/>
      <c r="T2670" s="77"/>
      <c r="U2670" s="69" t="s">
        <v>21</v>
      </c>
      <c r="W2670" s="64"/>
      <c r="X2670" s="77"/>
      <c r="Y2670" s="75" t="n">
        <v>1919</v>
      </c>
      <c r="Z2670" s="75"/>
      <c r="AA2670" s="75"/>
      <c r="AB2670" s="46" t="str">
        <f aca="false">CONCATENATE("CPI: ",AI2675)</f>
        <v>CPI: 17.3</v>
      </c>
      <c r="AD2670" s="98"/>
      <c r="AE2670" s="64"/>
      <c r="AF2670" s="77"/>
      <c r="AH2670" s="1" t="str">
        <f aca="false">IF(AC2668="But Not Over",Y2665,"")</f>
        <v/>
      </c>
      <c r="AI2670" s="81" t="str">
        <f aca="false">IF(AC2668="But Not Over",VLOOKUP(AH2670,'CPI Data'!$A$19:$N$117,14),"")</f>
        <v/>
      </c>
    </row>
    <row r="2671" customFormat="false" ht="12" hidden="false" customHeight="false" outlineLevel="0" collapsed="false">
      <c r="A2671" s="49"/>
      <c r="B2671" s="49" t="s">
        <v>8</v>
      </c>
      <c r="C2671" s="50"/>
      <c r="D2671" s="50"/>
      <c r="E2671" s="49"/>
      <c r="F2671" s="49" t="s">
        <v>9</v>
      </c>
      <c r="G2671" s="50"/>
      <c r="H2671" s="49"/>
      <c r="I2671" s="49"/>
      <c r="J2671" s="49" t="s">
        <v>10</v>
      </c>
      <c r="K2671" s="48"/>
      <c r="L2671" s="48"/>
      <c r="M2671" s="48"/>
      <c r="N2671" s="49" t="s">
        <v>11</v>
      </c>
      <c r="O2671" s="50"/>
      <c r="S2671" s="49"/>
      <c r="T2671" s="51" t="s">
        <v>8</v>
      </c>
      <c r="U2671" s="99"/>
      <c r="V2671" s="53"/>
      <c r="W2671" s="49"/>
      <c r="X2671" s="51" t="s">
        <v>9</v>
      </c>
      <c r="Y2671" s="99"/>
      <c r="Z2671" s="54"/>
      <c r="AA2671" s="49"/>
      <c r="AB2671" s="51" t="s">
        <v>10</v>
      </c>
      <c r="AC2671" s="52"/>
      <c r="AD2671" s="55"/>
      <c r="AE2671" s="48"/>
      <c r="AF2671" s="51" t="s">
        <v>11</v>
      </c>
      <c r="AG2671" s="99"/>
      <c r="AH2671" s="1" t="str">
        <f aca="false">IF(AC2669="But Not Over",Y2666,"")</f>
        <v/>
      </c>
      <c r="AI2671" s="81" t="str">
        <f aca="false">IF(AC2669="But Not Over",VLOOKUP(AH2671,'CPI Data'!$A$19:$N$117,14),"")</f>
        <v/>
      </c>
    </row>
    <row r="2672" customFormat="false" ht="12" hidden="false" customHeight="false" outlineLevel="0" collapsed="false">
      <c r="A2672" s="56" t="s">
        <v>12</v>
      </c>
      <c r="B2672" s="57" t="s">
        <v>13</v>
      </c>
      <c r="C2672" s="57"/>
      <c r="D2672" s="100"/>
      <c r="E2672" s="56" t="s">
        <v>12</v>
      </c>
      <c r="F2672" s="57" t="s">
        <v>13</v>
      </c>
      <c r="G2672" s="57"/>
      <c r="H2672" s="100"/>
      <c r="I2672" s="56" t="s">
        <v>12</v>
      </c>
      <c r="J2672" s="57" t="s">
        <v>13</v>
      </c>
      <c r="K2672" s="57"/>
      <c r="L2672" s="106"/>
      <c r="M2672" s="56" t="s">
        <v>12</v>
      </c>
      <c r="N2672" s="57" t="s">
        <v>13</v>
      </c>
      <c r="O2672" s="57"/>
      <c r="S2672" s="56" t="s">
        <v>12</v>
      </c>
      <c r="T2672" s="58" t="s">
        <v>13</v>
      </c>
      <c r="U2672" s="58"/>
      <c r="V2672" s="101"/>
      <c r="W2672" s="56" t="s">
        <v>12</v>
      </c>
      <c r="X2672" s="58" t="s">
        <v>13</v>
      </c>
      <c r="Y2672" s="58"/>
      <c r="Z2672" s="101"/>
      <c r="AA2672" s="56" t="s">
        <v>12</v>
      </c>
      <c r="AB2672" s="58" t="s">
        <v>13</v>
      </c>
      <c r="AC2672" s="58"/>
      <c r="AD2672" s="107"/>
      <c r="AE2672" s="56" t="s">
        <v>12</v>
      </c>
      <c r="AF2672" s="58" t="s">
        <v>13</v>
      </c>
      <c r="AG2672" s="58"/>
      <c r="AH2672" s="1" t="str">
        <f aca="false">IF(AC2670="But Not Over",Y2667,"")</f>
        <v/>
      </c>
      <c r="AI2672" s="81" t="str">
        <f aca="false">IF(AC2670="But Not Over",VLOOKUP(AH2672,'CPI Data'!$A$19:$N$117,14),"")</f>
        <v/>
      </c>
    </row>
    <row r="2673" customFormat="false" ht="12" hidden="false" customHeight="false" outlineLevel="0" collapsed="false">
      <c r="A2673" s="59" t="s">
        <v>14</v>
      </c>
      <c r="B2673" s="60" t="s">
        <v>15</v>
      </c>
      <c r="C2673" s="60" t="s">
        <v>16</v>
      </c>
      <c r="D2673" s="100"/>
      <c r="E2673" s="59" t="s">
        <v>14</v>
      </c>
      <c r="F2673" s="60" t="s">
        <v>15</v>
      </c>
      <c r="G2673" s="60" t="s">
        <v>16</v>
      </c>
      <c r="H2673" s="100"/>
      <c r="I2673" s="59" t="s">
        <v>14</v>
      </c>
      <c r="J2673" s="60" t="s">
        <v>15</v>
      </c>
      <c r="K2673" s="60" t="s">
        <v>16</v>
      </c>
      <c r="L2673" s="106"/>
      <c r="M2673" s="59" t="s">
        <v>14</v>
      </c>
      <c r="N2673" s="60" t="s">
        <v>15</v>
      </c>
      <c r="O2673" s="60" t="s">
        <v>16</v>
      </c>
      <c r="S2673" s="59" t="s">
        <v>14</v>
      </c>
      <c r="T2673" s="61" t="s">
        <v>15</v>
      </c>
      <c r="U2673" s="61" t="s">
        <v>16</v>
      </c>
      <c r="V2673" s="101"/>
      <c r="W2673" s="59" t="s">
        <v>14</v>
      </c>
      <c r="X2673" s="61" t="s">
        <v>15</v>
      </c>
      <c r="Y2673" s="61" t="s">
        <v>16</v>
      </c>
      <c r="Z2673" s="101"/>
      <c r="AA2673" s="59" t="s">
        <v>14</v>
      </c>
      <c r="AB2673" s="61" t="s">
        <v>15</v>
      </c>
      <c r="AC2673" s="61" t="s">
        <v>16</v>
      </c>
      <c r="AD2673" s="107"/>
      <c r="AE2673" s="59" t="s">
        <v>14</v>
      </c>
      <c r="AF2673" s="61" t="s">
        <v>15</v>
      </c>
      <c r="AG2673" s="61" t="s">
        <v>16</v>
      </c>
      <c r="AH2673" s="1" t="str">
        <f aca="false">IF(AC2671="But Not Over",Y2668,"")</f>
        <v/>
      </c>
      <c r="AI2673" s="81" t="str">
        <f aca="false">IF(AC2671="But Not Over",VLOOKUP(AH2673,'CPI Data'!$A$19:$N$117,14),"")</f>
        <v/>
      </c>
    </row>
    <row r="2674" customFormat="false" ht="12" hidden="false" customHeight="false" outlineLevel="0" collapsed="false">
      <c r="A2674" s="91" t="n">
        <v>0.04</v>
      </c>
      <c r="B2674" s="95" t="n">
        <v>0</v>
      </c>
      <c r="C2674" s="95" t="n">
        <v>4000</v>
      </c>
      <c r="D2674" s="95"/>
      <c r="H2674" s="102"/>
      <c r="I2674" s="91"/>
      <c r="J2674" s="95"/>
      <c r="K2674" s="95"/>
      <c r="L2674" s="104"/>
      <c r="M2674" s="91"/>
      <c r="N2674" s="95"/>
      <c r="O2674" s="95"/>
      <c r="S2674" s="91" t="n">
        <v>0.04</v>
      </c>
      <c r="T2674" s="79" t="n">
        <f aca="false">B2674*$AI$23/$AI$2675</f>
        <v>0</v>
      </c>
      <c r="U2674" s="79" t="n">
        <f aca="false">C2674*$AI$23/$AI$2675</f>
        <v>53085.3179190751</v>
      </c>
      <c r="V2674" s="84"/>
      <c r="W2674" s="1"/>
      <c r="Z2674" s="80"/>
      <c r="AA2674" s="91"/>
      <c r="AB2674" s="79"/>
      <c r="AC2674" s="79"/>
      <c r="AD2674" s="105"/>
      <c r="AE2674" s="91"/>
      <c r="AF2674" s="79"/>
      <c r="AG2674" s="79"/>
      <c r="AH2674" s="1" t="str">
        <f aca="false">IF(AC2672="But Not Over",Y2669,"")</f>
        <v/>
      </c>
      <c r="AI2674" s="81" t="str">
        <f aca="false">IF(AC2672="But Not Over",VLOOKUP(AH2674,'CPI Data'!$A$19:$N$117,14),"")</f>
        <v/>
      </c>
    </row>
    <row r="2675" customFormat="false" ht="12" hidden="false" customHeight="false" outlineLevel="0" collapsed="false">
      <c r="A2675" s="91" t="n">
        <v>0.08</v>
      </c>
      <c r="B2675" s="95" t="n">
        <v>4000</v>
      </c>
      <c r="C2675" s="95" t="n">
        <v>5000</v>
      </c>
      <c r="D2675" s="95"/>
      <c r="E2675" s="64"/>
      <c r="F2675" s="74" t="s">
        <v>55</v>
      </c>
      <c r="H2675" s="102"/>
      <c r="I2675" s="64"/>
      <c r="J2675" s="74" t="s">
        <v>55</v>
      </c>
      <c r="L2675" s="104"/>
      <c r="M2675" s="64"/>
      <c r="N2675" s="74" t="s">
        <v>55</v>
      </c>
      <c r="S2675" s="91" t="n">
        <v>0.08</v>
      </c>
      <c r="T2675" s="79" t="n">
        <f aca="false">B2675*$AI$23/$AI$2675</f>
        <v>53085.3179190751</v>
      </c>
      <c r="U2675" s="79" t="n">
        <f aca="false">C2675*$AI$23/$AI$2675</f>
        <v>66356.6473988439</v>
      </c>
      <c r="V2675" s="84"/>
      <c r="W2675" s="64"/>
      <c r="X2675" s="77" t="s">
        <v>55</v>
      </c>
      <c r="Z2675" s="80"/>
      <c r="AA2675" s="64"/>
      <c r="AB2675" s="77" t="s">
        <v>55</v>
      </c>
      <c r="AD2675" s="105"/>
      <c r="AE2675" s="64"/>
      <c r="AF2675" s="77" t="s">
        <v>55</v>
      </c>
      <c r="AH2675" s="1" t="n">
        <f aca="false">IF(AC2673="But Not Over",Y2670,"")</f>
        <v>1919</v>
      </c>
      <c r="AI2675" s="81" t="n">
        <f aca="false">IF(AC2673="But Not Over",VLOOKUP(AH2675,'CPI Data'!$A$19:$N$117,14),"")</f>
        <v>17.3</v>
      </c>
    </row>
    <row r="2676" customFormat="false" ht="12" hidden="false" customHeight="false" outlineLevel="0" collapsed="false">
      <c r="A2676" s="91" t="n">
        <v>0.09</v>
      </c>
      <c r="B2676" s="95" t="n">
        <v>5000</v>
      </c>
      <c r="C2676" s="95" t="n">
        <v>6000</v>
      </c>
      <c r="D2676" s="95"/>
      <c r="E2676" s="64"/>
      <c r="F2676" s="74" t="s">
        <v>56</v>
      </c>
      <c r="H2676" s="102"/>
      <c r="I2676" s="64"/>
      <c r="J2676" s="74" t="s">
        <v>56</v>
      </c>
      <c r="L2676" s="104"/>
      <c r="M2676" s="64"/>
      <c r="N2676" s="74" t="s">
        <v>56</v>
      </c>
      <c r="S2676" s="91" t="n">
        <v>0.09</v>
      </c>
      <c r="T2676" s="79" t="n">
        <f aca="false">B2676*$AI$23/$AI$2675</f>
        <v>66356.6473988439</v>
      </c>
      <c r="U2676" s="79" t="n">
        <f aca="false">C2676*$AI$23/$AI$2675</f>
        <v>79627.9768786127</v>
      </c>
      <c r="V2676" s="84"/>
      <c r="W2676" s="64"/>
      <c r="X2676" s="77" t="s">
        <v>56</v>
      </c>
      <c r="Z2676" s="80"/>
      <c r="AA2676" s="64"/>
      <c r="AB2676" s="77" t="s">
        <v>56</v>
      </c>
      <c r="AD2676" s="105"/>
      <c r="AE2676" s="64"/>
      <c r="AF2676" s="77" t="s">
        <v>56</v>
      </c>
      <c r="AH2676" s="1" t="str">
        <f aca="false">IF(AC2674="But Not Over",Y2671,"")</f>
        <v/>
      </c>
      <c r="AI2676" s="81" t="str">
        <f aca="false">IF(AC2674="But Not Over",VLOOKUP(AH2676,'CPI Data'!$A$19:$N$117,14),"")</f>
        <v/>
      </c>
    </row>
    <row r="2677" customFormat="false" ht="12" hidden="false" customHeight="false" outlineLevel="0" collapsed="false">
      <c r="A2677" s="91" t="n">
        <v>0.1</v>
      </c>
      <c r="B2677" s="95" t="n">
        <v>6000</v>
      </c>
      <c r="C2677" s="95" t="n">
        <v>8000</v>
      </c>
      <c r="D2677" s="95"/>
      <c r="H2677" s="102"/>
      <c r="I2677" s="91"/>
      <c r="J2677" s="95"/>
      <c r="K2677" s="95"/>
      <c r="L2677" s="104"/>
      <c r="M2677" s="91"/>
      <c r="N2677" s="95"/>
      <c r="O2677" s="95"/>
      <c r="S2677" s="91" t="n">
        <v>0.1</v>
      </c>
      <c r="T2677" s="79" t="n">
        <f aca="false">B2677*$AI$23/$AI$2675</f>
        <v>79627.9768786127</v>
      </c>
      <c r="U2677" s="79" t="n">
        <f aca="false">C2677*$AI$23/$AI$2675</f>
        <v>106170.63583815</v>
      </c>
      <c r="V2677" s="84"/>
      <c r="W2677" s="1"/>
      <c r="Z2677" s="80"/>
      <c r="AA2677" s="91"/>
      <c r="AB2677" s="79"/>
      <c r="AC2677" s="79"/>
      <c r="AD2677" s="105"/>
      <c r="AE2677" s="91"/>
      <c r="AF2677" s="79"/>
      <c r="AG2677" s="79"/>
      <c r="AH2677" s="1" t="str">
        <f aca="false">IF(AC2675="But Not Over",Y2672,"")</f>
        <v/>
      </c>
      <c r="AI2677" s="81" t="str">
        <f aca="false">IF(AC2675="But Not Over",VLOOKUP(AH2677,'CPI Data'!$A$19:$N$117,14),"")</f>
        <v/>
      </c>
    </row>
    <row r="2678" customFormat="false" ht="12" hidden="false" customHeight="false" outlineLevel="0" collapsed="false">
      <c r="A2678" s="91" t="n">
        <v>0.11</v>
      </c>
      <c r="B2678" s="95" t="n">
        <v>8000</v>
      </c>
      <c r="C2678" s="95" t="n">
        <v>10000</v>
      </c>
      <c r="D2678" s="95"/>
      <c r="H2678" s="102"/>
      <c r="I2678" s="91"/>
      <c r="J2678" s="95"/>
      <c r="K2678" s="95"/>
      <c r="L2678" s="104"/>
      <c r="M2678" s="91"/>
      <c r="N2678" s="95"/>
      <c r="O2678" s="95"/>
      <c r="S2678" s="91" t="n">
        <v>0.11</v>
      </c>
      <c r="T2678" s="79" t="n">
        <f aca="false">B2678*$AI$23/$AI$2675</f>
        <v>106170.63583815</v>
      </c>
      <c r="U2678" s="79" t="n">
        <f aca="false">C2678*$AI$23/$AI$2675</f>
        <v>132713.294797688</v>
      </c>
      <c r="V2678" s="84"/>
      <c r="W2678" s="1"/>
      <c r="Z2678" s="80"/>
      <c r="AA2678" s="91"/>
      <c r="AB2678" s="79"/>
      <c r="AC2678" s="79"/>
      <c r="AD2678" s="105"/>
      <c r="AE2678" s="91"/>
      <c r="AF2678" s="79"/>
      <c r="AG2678" s="79"/>
      <c r="AH2678" s="1" t="str">
        <f aca="false">IF(AC2676="But Not Over",Y2673,"")</f>
        <v/>
      </c>
      <c r="AI2678" s="81" t="str">
        <f aca="false">IF(AC2676="But Not Over",VLOOKUP(AH2678,'CPI Data'!$A$19:$N$117,14),"")</f>
        <v/>
      </c>
    </row>
    <row r="2679" customFormat="false" ht="12" hidden="false" customHeight="false" outlineLevel="0" collapsed="false">
      <c r="A2679" s="91" t="n">
        <v>0.12</v>
      </c>
      <c r="B2679" s="95" t="n">
        <v>10000</v>
      </c>
      <c r="C2679" s="95" t="n">
        <v>12000</v>
      </c>
      <c r="D2679" s="95"/>
      <c r="H2679" s="102"/>
      <c r="I2679" s="91"/>
      <c r="J2679" s="95"/>
      <c r="K2679" s="95"/>
      <c r="L2679" s="104"/>
      <c r="M2679" s="91"/>
      <c r="N2679" s="95"/>
      <c r="O2679" s="95"/>
      <c r="S2679" s="91" t="n">
        <v>0.12</v>
      </c>
      <c r="T2679" s="79" t="n">
        <f aca="false">B2679*$AI$23/$AI$2675</f>
        <v>132713.294797688</v>
      </c>
      <c r="U2679" s="79" t="n">
        <f aca="false">C2679*$AI$23/$AI$2675</f>
        <v>159255.953757225</v>
      </c>
      <c r="V2679" s="84"/>
      <c r="W2679" s="1"/>
      <c r="Z2679" s="80"/>
      <c r="AA2679" s="91"/>
      <c r="AB2679" s="79"/>
      <c r="AC2679" s="79"/>
      <c r="AD2679" s="105"/>
      <c r="AE2679" s="91"/>
      <c r="AF2679" s="79"/>
      <c r="AG2679" s="79"/>
      <c r="AH2679" s="1" t="str">
        <f aca="false">IF(AC2677="But Not Over",Y2674,"")</f>
        <v/>
      </c>
      <c r="AI2679" s="81" t="str">
        <f aca="false">IF(AC2677="But Not Over",VLOOKUP(AH2679,'CPI Data'!$A$19:$N$117,14),"")</f>
        <v/>
      </c>
    </row>
    <row r="2680" customFormat="false" ht="12" hidden="false" customHeight="false" outlineLevel="0" collapsed="false">
      <c r="A2680" s="91" t="n">
        <v>0.13</v>
      </c>
      <c r="B2680" s="95" t="n">
        <v>12000</v>
      </c>
      <c r="C2680" s="95" t="n">
        <v>14000</v>
      </c>
      <c r="D2680" s="95"/>
      <c r="H2680" s="102"/>
      <c r="I2680" s="91"/>
      <c r="J2680" s="95"/>
      <c r="K2680" s="95"/>
      <c r="L2680" s="104"/>
      <c r="M2680" s="91"/>
      <c r="N2680" s="95"/>
      <c r="O2680" s="95"/>
      <c r="S2680" s="91" t="n">
        <v>0.13</v>
      </c>
      <c r="T2680" s="79" t="n">
        <f aca="false">B2680*$AI$23/$AI$2675</f>
        <v>159255.953757225</v>
      </c>
      <c r="U2680" s="79" t="n">
        <f aca="false">C2680*$AI$23/$AI$2675</f>
        <v>185798.612716763</v>
      </c>
      <c r="V2680" s="84"/>
      <c r="W2680" s="1"/>
      <c r="Z2680" s="80"/>
      <c r="AA2680" s="91"/>
      <c r="AB2680" s="79"/>
      <c r="AC2680" s="79"/>
      <c r="AD2680" s="105"/>
      <c r="AE2680" s="91"/>
      <c r="AF2680" s="79"/>
      <c r="AG2680" s="79"/>
      <c r="AH2680" s="1" t="str">
        <f aca="false">IF(AC2678="But Not Over",Y2675,"")</f>
        <v/>
      </c>
      <c r="AI2680" s="81" t="str">
        <f aca="false">IF(AC2678="But Not Over",VLOOKUP(AH2680,'CPI Data'!$A$19:$N$117,14),"")</f>
        <v/>
      </c>
    </row>
    <row r="2681" customFormat="false" ht="12" hidden="false" customHeight="false" outlineLevel="0" collapsed="false">
      <c r="A2681" s="91" t="n">
        <v>0.14</v>
      </c>
      <c r="B2681" s="95" t="n">
        <v>14000</v>
      </c>
      <c r="C2681" s="95" t="n">
        <v>16000</v>
      </c>
      <c r="D2681" s="95"/>
      <c r="H2681" s="102"/>
      <c r="I2681" s="91"/>
      <c r="J2681" s="95"/>
      <c r="K2681" s="95"/>
      <c r="L2681" s="104"/>
      <c r="M2681" s="91"/>
      <c r="N2681" s="95"/>
      <c r="O2681" s="95"/>
      <c r="S2681" s="91" t="n">
        <v>0.14</v>
      </c>
      <c r="T2681" s="79" t="n">
        <f aca="false">B2681*$AI$23/$AI$2675</f>
        <v>185798.612716763</v>
      </c>
      <c r="U2681" s="79" t="n">
        <f aca="false">C2681*$AI$23/$AI$2675</f>
        <v>212341.271676301</v>
      </c>
      <c r="V2681" s="84"/>
      <c r="W2681" s="1"/>
      <c r="Z2681" s="80"/>
      <c r="AA2681" s="91"/>
      <c r="AB2681" s="79"/>
      <c r="AC2681" s="79"/>
      <c r="AD2681" s="105"/>
      <c r="AE2681" s="91"/>
      <c r="AF2681" s="79"/>
      <c r="AG2681" s="79"/>
      <c r="AH2681" s="1" t="str">
        <f aca="false">IF(AC2679="But Not Over",Y2676,"")</f>
        <v/>
      </c>
      <c r="AI2681" s="81" t="str">
        <f aca="false">IF(AC2679="But Not Over",VLOOKUP(AH2681,'CPI Data'!$A$19:$N$117,14),"")</f>
        <v/>
      </c>
    </row>
    <row r="2682" customFormat="false" ht="12" hidden="false" customHeight="false" outlineLevel="0" collapsed="false">
      <c r="A2682" s="91" t="n">
        <v>0.15</v>
      </c>
      <c r="B2682" s="95" t="n">
        <v>16000</v>
      </c>
      <c r="C2682" s="95" t="n">
        <v>18000</v>
      </c>
      <c r="D2682" s="95"/>
      <c r="H2682" s="102"/>
      <c r="I2682" s="91"/>
      <c r="J2682" s="95"/>
      <c r="K2682" s="95"/>
      <c r="L2682" s="104"/>
      <c r="M2682" s="91"/>
      <c r="N2682" s="95"/>
      <c r="O2682" s="95"/>
      <c r="S2682" s="91" t="n">
        <v>0.15</v>
      </c>
      <c r="T2682" s="79" t="n">
        <f aca="false">B2682*$AI$23/$AI$2675</f>
        <v>212341.271676301</v>
      </c>
      <c r="U2682" s="79" t="n">
        <f aca="false">C2682*$AI$23/$AI$2675</f>
        <v>238883.930635838</v>
      </c>
      <c r="V2682" s="84"/>
      <c r="W2682" s="1"/>
      <c r="Z2682" s="80"/>
      <c r="AA2682" s="91"/>
      <c r="AB2682" s="79"/>
      <c r="AC2682" s="79"/>
      <c r="AD2682" s="105"/>
      <c r="AE2682" s="91"/>
      <c r="AF2682" s="79"/>
      <c r="AG2682" s="79"/>
      <c r="AH2682" s="1" t="str">
        <f aca="false">IF(AC2680="But Not Over",Y2677,"")</f>
        <v/>
      </c>
      <c r="AI2682" s="81" t="str">
        <f aca="false">IF(AC2680="But Not Over",VLOOKUP(AH2682,'CPI Data'!$A$19:$N$117,14),"")</f>
        <v/>
      </c>
    </row>
    <row r="2683" customFormat="false" ht="12" hidden="false" customHeight="false" outlineLevel="0" collapsed="false">
      <c r="A2683" s="91" t="n">
        <v>0.16</v>
      </c>
      <c r="B2683" s="95" t="n">
        <v>18000</v>
      </c>
      <c r="C2683" s="95" t="n">
        <v>20000</v>
      </c>
      <c r="D2683" s="95"/>
      <c r="H2683" s="102"/>
      <c r="I2683" s="91"/>
      <c r="J2683" s="95"/>
      <c r="K2683" s="95"/>
      <c r="L2683" s="104"/>
      <c r="M2683" s="91"/>
      <c r="N2683" s="95"/>
      <c r="O2683" s="95"/>
      <c r="S2683" s="91" t="n">
        <v>0.16</v>
      </c>
      <c r="T2683" s="79" t="n">
        <f aca="false">B2683*$AI$23/$AI$2675</f>
        <v>238883.930635838</v>
      </c>
      <c r="U2683" s="79" t="n">
        <f aca="false">C2683*$AI$23/$AI$2675</f>
        <v>265426.589595376</v>
      </c>
      <c r="V2683" s="84"/>
      <c r="W2683" s="1"/>
      <c r="Z2683" s="80"/>
      <c r="AA2683" s="91"/>
      <c r="AB2683" s="79"/>
      <c r="AC2683" s="79"/>
      <c r="AD2683" s="105"/>
      <c r="AE2683" s="91"/>
      <c r="AF2683" s="79"/>
      <c r="AG2683" s="79"/>
      <c r="AH2683" s="1" t="str">
        <f aca="false">IF(AC2681="But Not Over",Y2678,"")</f>
        <v/>
      </c>
      <c r="AI2683" s="81" t="str">
        <f aca="false">IF(AC2681="But Not Over",VLOOKUP(AH2683,'CPI Data'!$A$19:$N$117,14),"")</f>
        <v/>
      </c>
    </row>
    <row r="2684" customFormat="false" ht="12" hidden="false" customHeight="false" outlineLevel="0" collapsed="false">
      <c r="A2684" s="91" t="n">
        <v>0.17</v>
      </c>
      <c r="B2684" s="95" t="n">
        <v>20000</v>
      </c>
      <c r="C2684" s="95" t="n">
        <v>22000</v>
      </c>
      <c r="D2684" s="95"/>
      <c r="H2684" s="102"/>
      <c r="I2684" s="91"/>
      <c r="J2684" s="95"/>
      <c r="K2684" s="95"/>
      <c r="L2684" s="104"/>
      <c r="M2684" s="91"/>
      <c r="N2684" s="95"/>
      <c r="O2684" s="95"/>
      <c r="S2684" s="91" t="n">
        <v>0.17</v>
      </c>
      <c r="T2684" s="79" t="n">
        <f aca="false">B2684*$AI$23/$AI$2675</f>
        <v>265426.589595376</v>
      </c>
      <c r="U2684" s="79" t="n">
        <f aca="false">C2684*$AI$23/$AI$2675</f>
        <v>291969.248554913</v>
      </c>
      <c r="V2684" s="84"/>
      <c r="W2684" s="1"/>
      <c r="Z2684" s="80"/>
      <c r="AA2684" s="91"/>
      <c r="AB2684" s="79"/>
      <c r="AC2684" s="79"/>
      <c r="AD2684" s="105"/>
      <c r="AE2684" s="91"/>
      <c r="AF2684" s="79"/>
      <c r="AG2684" s="79"/>
      <c r="AH2684" s="1" t="str">
        <f aca="false">IF(AC2682="But Not Over",Y2679,"")</f>
        <v/>
      </c>
      <c r="AI2684" s="81" t="str">
        <f aca="false">IF(AC2682="But Not Over",VLOOKUP(AH2684,'CPI Data'!$A$19:$N$117,14),"")</f>
        <v/>
      </c>
    </row>
    <row r="2685" customFormat="false" ht="12" hidden="false" customHeight="false" outlineLevel="0" collapsed="false">
      <c r="A2685" s="91" t="n">
        <v>0.18</v>
      </c>
      <c r="B2685" s="95" t="n">
        <v>22000</v>
      </c>
      <c r="C2685" s="95" t="n">
        <v>24000</v>
      </c>
      <c r="D2685" s="95"/>
      <c r="H2685" s="102"/>
      <c r="I2685" s="91"/>
      <c r="J2685" s="95"/>
      <c r="K2685" s="95"/>
      <c r="L2685" s="104"/>
      <c r="M2685" s="91"/>
      <c r="N2685" s="95"/>
      <c r="O2685" s="95"/>
      <c r="S2685" s="91" t="n">
        <v>0.18</v>
      </c>
      <c r="T2685" s="79" t="n">
        <f aca="false">B2685*$AI$23/$AI$2675</f>
        <v>291969.248554913</v>
      </c>
      <c r="U2685" s="79" t="n">
        <f aca="false">C2685*$AI$23/$AI$2675</f>
        <v>318511.907514451</v>
      </c>
      <c r="V2685" s="84"/>
      <c r="W2685" s="1"/>
      <c r="Z2685" s="80"/>
      <c r="AA2685" s="91"/>
      <c r="AB2685" s="79"/>
      <c r="AC2685" s="79"/>
      <c r="AD2685" s="105"/>
      <c r="AE2685" s="91"/>
      <c r="AF2685" s="79"/>
      <c r="AG2685" s="79"/>
      <c r="AH2685" s="1" t="str">
        <f aca="false">IF(AC2683="But Not Over",Y2680,"")</f>
        <v/>
      </c>
      <c r="AI2685" s="81" t="str">
        <f aca="false">IF(AC2683="But Not Over",VLOOKUP(AH2685,'CPI Data'!$A$19:$N$117,14),"")</f>
        <v/>
      </c>
    </row>
    <row r="2686" customFormat="false" ht="12" hidden="false" customHeight="false" outlineLevel="0" collapsed="false">
      <c r="A2686" s="91" t="n">
        <v>0.19</v>
      </c>
      <c r="B2686" s="95" t="n">
        <v>24000</v>
      </c>
      <c r="C2686" s="95" t="n">
        <v>26000</v>
      </c>
      <c r="D2686" s="92"/>
      <c r="H2686" s="102"/>
      <c r="I2686" s="91"/>
      <c r="J2686" s="95"/>
      <c r="K2686" s="92"/>
      <c r="L2686" s="103"/>
      <c r="M2686" s="91"/>
      <c r="N2686" s="95"/>
      <c r="O2686" s="92"/>
      <c r="S2686" s="91" t="n">
        <v>0.19</v>
      </c>
      <c r="T2686" s="79" t="n">
        <f aca="false">B2686*$AI$23/$AI$2675</f>
        <v>318511.907514451</v>
      </c>
      <c r="U2686" s="79" t="n">
        <f aca="false">C2686*$AI$23/$AI$2675</f>
        <v>345054.566473988</v>
      </c>
      <c r="W2686" s="1"/>
      <c r="Z2686" s="80"/>
      <c r="AA2686" s="91"/>
      <c r="AB2686" s="79"/>
      <c r="AD2686" s="98"/>
      <c r="AE2686" s="91"/>
      <c r="AF2686" s="79"/>
      <c r="AH2686" s="1" t="str">
        <f aca="false">IF(AC2684="But Not Over",Y2681,"")</f>
        <v/>
      </c>
      <c r="AI2686" s="81" t="str">
        <f aca="false">IF(AC2684="But Not Over",VLOOKUP(AH2686,'CPI Data'!$A$19:$N$117,14),"")</f>
        <v/>
      </c>
    </row>
    <row r="2687" customFormat="false" ht="12" hidden="false" customHeight="false" outlineLevel="0" collapsed="false">
      <c r="A2687" s="91" t="n">
        <v>0.2</v>
      </c>
      <c r="B2687" s="95" t="n">
        <v>26000</v>
      </c>
      <c r="C2687" s="95" t="n">
        <v>28000</v>
      </c>
      <c r="D2687" s="92"/>
      <c r="H2687" s="102"/>
      <c r="I2687" s="91"/>
      <c r="J2687" s="92"/>
      <c r="K2687" s="92"/>
      <c r="L2687" s="103"/>
      <c r="M2687" s="91"/>
      <c r="N2687" s="92"/>
      <c r="O2687" s="92"/>
      <c r="S2687" s="91" t="n">
        <v>0.2</v>
      </c>
      <c r="T2687" s="79" t="n">
        <f aca="false">B2687*$AI$23/$AI$2675</f>
        <v>345054.566473988</v>
      </c>
      <c r="U2687" s="79" t="n">
        <f aca="false">C2687*$AI$23/$AI$2675</f>
        <v>371597.225433526</v>
      </c>
      <c r="W2687" s="1"/>
      <c r="Z2687" s="80"/>
      <c r="AA2687" s="91"/>
      <c r="AD2687" s="98"/>
      <c r="AE2687" s="91"/>
      <c r="AH2687" s="1" t="str">
        <f aca="false">IF(AC2685="But Not Over",Y2682,"")</f>
        <v/>
      </c>
      <c r="AI2687" s="81" t="str">
        <f aca="false">IF(AC2685="But Not Over",VLOOKUP(AH2687,'CPI Data'!$A$19:$N$117,14),"")</f>
        <v/>
      </c>
    </row>
    <row r="2688" customFormat="false" ht="12" hidden="false" customHeight="false" outlineLevel="0" collapsed="false">
      <c r="A2688" s="91" t="n">
        <v>0.21</v>
      </c>
      <c r="B2688" s="95" t="n">
        <v>28000</v>
      </c>
      <c r="C2688" s="95" t="n">
        <v>30000</v>
      </c>
      <c r="D2688" s="92"/>
      <c r="H2688" s="102"/>
      <c r="I2688" s="91"/>
      <c r="J2688" s="92"/>
      <c r="K2688" s="92"/>
      <c r="L2688" s="103"/>
      <c r="M2688" s="91"/>
      <c r="N2688" s="92"/>
      <c r="O2688" s="92"/>
      <c r="S2688" s="91" t="n">
        <v>0.21</v>
      </c>
      <c r="T2688" s="79" t="n">
        <f aca="false">B2688*$AI$23/$AI$2675</f>
        <v>371597.225433526</v>
      </c>
      <c r="U2688" s="79" t="n">
        <f aca="false">C2688*$AI$23/$AI$2675</f>
        <v>398139.884393064</v>
      </c>
      <c r="W2688" s="1"/>
      <c r="Z2688" s="80"/>
      <c r="AA2688" s="91"/>
      <c r="AD2688" s="98"/>
      <c r="AE2688" s="91"/>
      <c r="AH2688" s="1" t="str">
        <f aca="false">IF(AC2686="But Not Over",Y2683,"")</f>
        <v/>
      </c>
      <c r="AI2688" s="81" t="str">
        <f aca="false">IF(AC2686="But Not Over",VLOOKUP(AH2688,'CPI Data'!$A$19:$N$117,14),"")</f>
        <v/>
      </c>
    </row>
    <row r="2689" customFormat="false" ht="12" hidden="false" customHeight="false" outlineLevel="0" collapsed="false">
      <c r="A2689" s="91" t="n">
        <v>0.22</v>
      </c>
      <c r="B2689" s="95" t="n">
        <v>30000</v>
      </c>
      <c r="C2689" s="95" t="n">
        <v>32000</v>
      </c>
      <c r="D2689" s="95"/>
      <c r="H2689" s="64"/>
      <c r="I2689" s="91"/>
      <c r="J2689" s="92"/>
      <c r="K2689" s="92"/>
      <c r="L2689" s="104"/>
      <c r="M2689" s="91"/>
      <c r="N2689" s="92"/>
      <c r="O2689" s="92"/>
      <c r="S2689" s="91" t="n">
        <v>0.22</v>
      </c>
      <c r="T2689" s="79" t="n">
        <f aca="false">B2689*$AI$23/$AI$2675</f>
        <v>398139.884393064</v>
      </c>
      <c r="U2689" s="79" t="n">
        <f aca="false">C2689*$AI$23/$AI$2675</f>
        <v>424682.543352601</v>
      </c>
      <c r="V2689" s="84"/>
      <c r="W2689" s="1"/>
      <c r="Z2689" s="80"/>
      <c r="AA2689" s="91"/>
      <c r="AD2689" s="105"/>
      <c r="AE2689" s="91"/>
      <c r="AH2689" s="1" t="str">
        <f aca="false">IF(AC2687="But Not Over",Y2684,"")</f>
        <v/>
      </c>
      <c r="AI2689" s="81" t="str">
        <f aca="false">IF(AC2687="But Not Over",VLOOKUP(AH2689,'CPI Data'!$A$19:$N$117,14),"")</f>
        <v/>
      </c>
    </row>
    <row r="2690" customFormat="false" ht="12" hidden="false" customHeight="false" outlineLevel="0" collapsed="false">
      <c r="A2690" s="91" t="n">
        <v>0.23</v>
      </c>
      <c r="B2690" s="95" t="n">
        <v>32000</v>
      </c>
      <c r="C2690" s="95" t="n">
        <v>34000</v>
      </c>
      <c r="H2690" s="64"/>
      <c r="I2690" s="91"/>
      <c r="J2690" s="92"/>
      <c r="K2690" s="92"/>
      <c r="L2690" s="97"/>
      <c r="M2690" s="91"/>
      <c r="N2690" s="92"/>
      <c r="O2690" s="92"/>
      <c r="S2690" s="91" t="n">
        <v>0.23</v>
      </c>
      <c r="T2690" s="79" t="n">
        <f aca="false">B2690*$AI$23/$AI$2675</f>
        <v>424682.543352601</v>
      </c>
      <c r="U2690" s="79" t="n">
        <f aca="false">C2690*$AI$23/$AI$2675</f>
        <v>451225.202312139</v>
      </c>
      <c r="W2690" s="1"/>
      <c r="Z2690" s="80"/>
      <c r="AA2690" s="91"/>
      <c r="AD2690" s="98"/>
      <c r="AE2690" s="91"/>
      <c r="AH2690" s="1" t="str">
        <f aca="false">IF(AC2688="But Not Over",Y2685,"")</f>
        <v/>
      </c>
      <c r="AI2690" s="81" t="str">
        <f aca="false">IF(AC2688="But Not Over",VLOOKUP(AH2690,'CPI Data'!$A$19:$N$117,14),"")</f>
        <v/>
      </c>
    </row>
    <row r="2691" customFormat="false" ht="12" hidden="false" customHeight="false" outlineLevel="0" collapsed="false">
      <c r="A2691" s="91" t="n">
        <v>0.24</v>
      </c>
      <c r="B2691" s="95" t="n">
        <v>34000</v>
      </c>
      <c r="C2691" s="95" t="n">
        <v>36000</v>
      </c>
      <c r="H2691" s="64"/>
      <c r="I2691" s="91"/>
      <c r="J2691" s="92"/>
      <c r="K2691" s="92"/>
      <c r="L2691" s="97"/>
      <c r="M2691" s="91"/>
      <c r="N2691" s="92"/>
      <c r="O2691" s="92"/>
      <c r="S2691" s="91" t="n">
        <v>0.24</v>
      </c>
      <c r="T2691" s="79" t="n">
        <f aca="false">B2691*$AI$23/$AI$2675</f>
        <v>451225.202312139</v>
      </c>
      <c r="U2691" s="79" t="n">
        <f aca="false">C2691*$AI$23/$AI$2675</f>
        <v>477767.861271676</v>
      </c>
      <c r="W2691" s="1"/>
      <c r="Z2691" s="80"/>
      <c r="AA2691" s="91"/>
      <c r="AD2691" s="98"/>
      <c r="AE2691" s="91"/>
      <c r="AH2691" s="1" t="str">
        <f aca="false">IF(AC2689="But Not Over",Y2686,"")</f>
        <v/>
      </c>
      <c r="AI2691" s="81" t="str">
        <f aca="false">IF(AC2689="But Not Over",VLOOKUP(AH2691,'CPI Data'!$A$19:$N$117,14),"")</f>
        <v/>
      </c>
    </row>
    <row r="2692" customFormat="false" ht="12" hidden="false" customHeight="false" outlineLevel="0" collapsed="false">
      <c r="A2692" s="91" t="n">
        <v>0.25</v>
      </c>
      <c r="B2692" s="95" t="n">
        <v>36000</v>
      </c>
      <c r="C2692" s="95" t="n">
        <v>38000</v>
      </c>
      <c r="H2692" s="64"/>
      <c r="I2692" s="91"/>
      <c r="J2692" s="92"/>
      <c r="K2692" s="92"/>
      <c r="L2692" s="97"/>
      <c r="M2692" s="91"/>
      <c r="N2692" s="92"/>
      <c r="O2692" s="92"/>
      <c r="S2692" s="91" t="n">
        <v>0.25</v>
      </c>
      <c r="T2692" s="79" t="n">
        <f aca="false">B2692*$AI$23/$AI$2675</f>
        <v>477767.861271676</v>
      </c>
      <c r="U2692" s="79" t="n">
        <f aca="false">C2692*$AI$23/$AI$2675</f>
        <v>504310.520231214</v>
      </c>
      <c r="W2692" s="1"/>
      <c r="Z2692" s="80"/>
      <c r="AA2692" s="91"/>
      <c r="AD2692" s="98"/>
      <c r="AE2692" s="91"/>
      <c r="AH2692" s="1" t="str">
        <f aca="false">IF(AC2690="But Not Over",Y2687,"")</f>
        <v/>
      </c>
      <c r="AI2692" s="81" t="str">
        <f aca="false">IF(AC2690="But Not Over",VLOOKUP(AH2692,'CPI Data'!$A$19:$N$117,14),"")</f>
        <v/>
      </c>
    </row>
    <row r="2693" customFormat="false" ht="12" hidden="false" customHeight="false" outlineLevel="0" collapsed="false">
      <c r="A2693" s="91" t="n">
        <v>0.26</v>
      </c>
      <c r="B2693" s="95" t="n">
        <v>38000</v>
      </c>
      <c r="C2693" s="95" t="n">
        <v>40000</v>
      </c>
      <c r="H2693" s="64"/>
      <c r="I2693" s="91"/>
      <c r="J2693" s="92"/>
      <c r="K2693" s="92"/>
      <c r="L2693" s="97"/>
      <c r="M2693" s="91"/>
      <c r="N2693" s="92"/>
      <c r="O2693" s="92"/>
      <c r="S2693" s="91" t="n">
        <v>0.26</v>
      </c>
      <c r="T2693" s="79" t="n">
        <f aca="false">B2693*$AI$23/$AI$2675</f>
        <v>504310.520231214</v>
      </c>
      <c r="U2693" s="79" t="n">
        <f aca="false">C2693*$AI$23/$AI$2675</f>
        <v>530853.179190751</v>
      </c>
      <c r="W2693" s="1"/>
      <c r="Z2693" s="80"/>
      <c r="AA2693" s="91"/>
      <c r="AD2693" s="98"/>
      <c r="AE2693" s="91"/>
      <c r="AH2693" s="1" t="str">
        <f aca="false">IF(AC2691="But Not Over",Y2688,"")</f>
        <v/>
      </c>
      <c r="AI2693" s="81" t="str">
        <f aca="false">IF(AC2691="But Not Over",VLOOKUP(AH2693,'CPI Data'!$A$19:$N$117,14),"")</f>
        <v/>
      </c>
    </row>
    <row r="2694" customFormat="false" ht="12" hidden="false" customHeight="false" outlineLevel="0" collapsed="false">
      <c r="A2694" s="91" t="n">
        <v>0.27</v>
      </c>
      <c r="B2694" s="95" t="n">
        <v>40000</v>
      </c>
      <c r="C2694" s="95" t="n">
        <v>42000</v>
      </c>
      <c r="H2694" s="64"/>
      <c r="I2694" s="91"/>
      <c r="J2694" s="92"/>
      <c r="K2694" s="92"/>
      <c r="L2694" s="97"/>
      <c r="M2694" s="91"/>
      <c r="N2694" s="92"/>
      <c r="O2694" s="92"/>
      <c r="S2694" s="91" t="n">
        <v>0.27</v>
      </c>
      <c r="T2694" s="79" t="n">
        <f aca="false">B2694*$AI$23/$AI$2675</f>
        <v>530853.179190751</v>
      </c>
      <c r="U2694" s="79" t="n">
        <f aca="false">C2694*$AI$23/$AI$2675</f>
        <v>557395.838150289</v>
      </c>
      <c r="W2694" s="1"/>
      <c r="Z2694" s="80"/>
      <c r="AA2694" s="91"/>
      <c r="AD2694" s="98"/>
      <c r="AE2694" s="91"/>
      <c r="AH2694" s="1" t="str">
        <f aca="false">IF(AC2692="But Not Over",Y2689,"")</f>
        <v/>
      </c>
      <c r="AI2694" s="81" t="str">
        <f aca="false">IF(AC2692="But Not Over",VLOOKUP(AH2694,'CPI Data'!$A$19:$N$117,14),"")</f>
        <v/>
      </c>
    </row>
    <row r="2695" customFormat="false" ht="12" hidden="false" customHeight="false" outlineLevel="0" collapsed="false">
      <c r="A2695" s="91" t="n">
        <v>0.28</v>
      </c>
      <c r="B2695" s="95" t="n">
        <v>42000</v>
      </c>
      <c r="C2695" s="95" t="n">
        <v>44000</v>
      </c>
      <c r="H2695" s="64"/>
      <c r="I2695" s="91"/>
      <c r="J2695" s="92"/>
      <c r="K2695" s="92"/>
      <c r="L2695" s="97"/>
      <c r="M2695" s="91"/>
      <c r="N2695" s="92"/>
      <c r="O2695" s="92"/>
      <c r="S2695" s="91" t="n">
        <v>0.28</v>
      </c>
      <c r="T2695" s="79" t="n">
        <f aca="false">B2695*$AI$23/$AI$2675</f>
        <v>557395.838150289</v>
      </c>
      <c r="U2695" s="79" t="n">
        <f aca="false">C2695*$AI$23/$AI$2675</f>
        <v>583938.497109827</v>
      </c>
      <c r="W2695" s="1"/>
      <c r="Z2695" s="80"/>
      <c r="AA2695" s="91"/>
      <c r="AD2695" s="98"/>
      <c r="AE2695" s="91"/>
      <c r="AH2695" s="1" t="str">
        <f aca="false">IF(AC2693="But Not Over",Y2690,"")</f>
        <v/>
      </c>
      <c r="AI2695" s="81" t="str">
        <f aca="false">IF(AC2693="But Not Over",VLOOKUP(AH2695,'CPI Data'!$A$19:$N$117,14),"")</f>
        <v/>
      </c>
    </row>
    <row r="2696" customFormat="false" ht="12" hidden="false" customHeight="false" outlineLevel="0" collapsed="false">
      <c r="A2696" s="91" t="n">
        <v>0.29</v>
      </c>
      <c r="B2696" s="95" t="n">
        <v>44000</v>
      </c>
      <c r="C2696" s="95" t="n">
        <v>46000</v>
      </c>
      <c r="H2696" s="64"/>
      <c r="I2696" s="91"/>
      <c r="J2696" s="92"/>
      <c r="K2696" s="92"/>
      <c r="L2696" s="97"/>
      <c r="M2696" s="91"/>
      <c r="N2696" s="92"/>
      <c r="O2696" s="92"/>
      <c r="S2696" s="91" t="n">
        <v>0.29</v>
      </c>
      <c r="T2696" s="79" t="n">
        <f aca="false">B2696*$AI$23/$AI$2675</f>
        <v>583938.497109827</v>
      </c>
      <c r="U2696" s="79" t="n">
        <f aca="false">C2696*$AI$23/$AI$2675</f>
        <v>610481.156069364</v>
      </c>
      <c r="W2696" s="1"/>
      <c r="Z2696" s="80"/>
      <c r="AA2696" s="91"/>
      <c r="AD2696" s="98"/>
      <c r="AE2696" s="91"/>
      <c r="AH2696" s="1" t="str">
        <f aca="false">IF(AC2694="But Not Over",Y2691,"")</f>
        <v/>
      </c>
      <c r="AI2696" s="81" t="str">
        <f aca="false">IF(AC2694="But Not Over",VLOOKUP(AH2696,'CPI Data'!$A$19:$N$117,14),"")</f>
        <v/>
      </c>
    </row>
    <row r="2697" customFormat="false" ht="12" hidden="false" customHeight="false" outlineLevel="0" collapsed="false">
      <c r="A2697" s="91" t="n">
        <v>0.3</v>
      </c>
      <c r="B2697" s="95" t="n">
        <v>46000</v>
      </c>
      <c r="C2697" s="92" t="n">
        <v>48000</v>
      </c>
      <c r="H2697" s="64"/>
      <c r="I2697" s="91"/>
      <c r="J2697" s="92"/>
      <c r="K2697" s="92"/>
      <c r="L2697" s="97"/>
      <c r="M2697" s="91"/>
      <c r="N2697" s="92"/>
      <c r="O2697" s="92"/>
      <c r="S2697" s="91" t="n">
        <v>0.3</v>
      </c>
      <c r="T2697" s="79" t="n">
        <f aca="false">B2697*$AI$23/$AI$2675</f>
        <v>610481.156069364</v>
      </c>
      <c r="U2697" s="79" t="n">
        <f aca="false">C2697*$AI$23/$AI$2675</f>
        <v>637023.815028902</v>
      </c>
      <c r="W2697" s="1"/>
      <c r="Z2697" s="80"/>
      <c r="AA2697" s="91"/>
      <c r="AD2697" s="98"/>
      <c r="AE2697" s="91"/>
      <c r="AH2697" s="1" t="str">
        <f aca="false">IF(AC2695="But Not Over",Y2692,"")</f>
        <v/>
      </c>
      <c r="AI2697" s="81" t="str">
        <f aca="false">IF(AC2695="But Not Over",VLOOKUP(AH2697,'CPI Data'!$A$19:$N$117,14),"")</f>
        <v/>
      </c>
    </row>
    <row r="2698" customFormat="false" ht="12" hidden="false" customHeight="false" outlineLevel="0" collapsed="false">
      <c r="A2698" s="91" t="n">
        <v>0.31</v>
      </c>
      <c r="B2698" s="92" t="n">
        <v>48000</v>
      </c>
      <c r="C2698" s="92" t="n">
        <v>50000</v>
      </c>
      <c r="H2698" s="64"/>
      <c r="I2698" s="64"/>
      <c r="L2698" s="97"/>
      <c r="M2698" s="64"/>
      <c r="S2698" s="91" t="n">
        <v>0.31</v>
      </c>
      <c r="T2698" s="79" t="n">
        <f aca="false">B2698*$AI$23/$AI$2675</f>
        <v>637023.815028902</v>
      </c>
      <c r="U2698" s="79" t="n">
        <f aca="false">C2698*$AI$23/$AI$2675</f>
        <v>663566.473988439</v>
      </c>
      <c r="W2698" s="1"/>
      <c r="Z2698" s="80"/>
      <c r="AA2698" s="64"/>
      <c r="AD2698" s="98"/>
      <c r="AE2698" s="64"/>
      <c r="AH2698" s="1" t="str">
        <f aca="false">IF(AC2696="But Not Over",Y2693,"")</f>
        <v/>
      </c>
      <c r="AI2698" s="81" t="str">
        <f aca="false">IF(AC2696="But Not Over",VLOOKUP(AH2698,'CPI Data'!$A$19:$N$117,14),"")</f>
        <v/>
      </c>
    </row>
    <row r="2699" customFormat="false" ht="12" hidden="false" customHeight="false" outlineLevel="0" collapsed="false">
      <c r="A2699" s="91" t="n">
        <v>0.32</v>
      </c>
      <c r="B2699" s="92" t="n">
        <v>50000</v>
      </c>
      <c r="C2699" s="92" t="n">
        <v>52000</v>
      </c>
      <c r="H2699" s="64"/>
      <c r="I2699" s="64"/>
      <c r="L2699" s="97"/>
      <c r="M2699" s="64"/>
      <c r="S2699" s="91" t="n">
        <v>0.32</v>
      </c>
      <c r="T2699" s="79" t="n">
        <f aca="false">B2699*$AI$23/$AI$2675</f>
        <v>663566.473988439</v>
      </c>
      <c r="U2699" s="79" t="n">
        <f aca="false">C2699*$AI$23/$AI$2675</f>
        <v>690109.132947977</v>
      </c>
      <c r="W2699" s="1"/>
      <c r="Z2699" s="80"/>
      <c r="AA2699" s="64"/>
      <c r="AD2699" s="98"/>
      <c r="AE2699" s="64"/>
      <c r="AH2699" s="1" t="str">
        <f aca="false">IF(AC2697="But Not Over",Y2694,"")</f>
        <v/>
      </c>
      <c r="AI2699" s="81" t="str">
        <f aca="false">IF(AC2697="But Not Over",VLOOKUP(AH2699,'CPI Data'!$A$19:$N$117,14),"")</f>
        <v/>
      </c>
    </row>
    <row r="2700" customFormat="false" ht="12" hidden="false" customHeight="false" outlineLevel="0" collapsed="false">
      <c r="A2700" s="91" t="n">
        <v>0.33</v>
      </c>
      <c r="B2700" s="92" t="n">
        <v>52000</v>
      </c>
      <c r="C2700" s="92" t="n">
        <v>54000</v>
      </c>
      <c r="H2700" s="64"/>
      <c r="I2700" s="64"/>
      <c r="L2700" s="97"/>
      <c r="M2700" s="64"/>
      <c r="S2700" s="91" t="n">
        <v>0.33</v>
      </c>
      <c r="T2700" s="79" t="n">
        <f aca="false">B2700*$AI$23/$AI$2675</f>
        <v>690109.132947977</v>
      </c>
      <c r="U2700" s="79" t="n">
        <f aca="false">C2700*$AI$23/$AI$2675</f>
        <v>716651.791907515</v>
      </c>
      <c r="W2700" s="1"/>
      <c r="Z2700" s="80"/>
      <c r="AA2700" s="64"/>
      <c r="AD2700" s="98"/>
      <c r="AE2700" s="64"/>
      <c r="AH2700" s="1" t="str">
        <f aca="false">IF(AC2698="But Not Over",Y2695,"")</f>
        <v/>
      </c>
      <c r="AI2700" s="81" t="str">
        <f aca="false">IF(AC2698="But Not Over",VLOOKUP(AH2700,'CPI Data'!$A$19:$N$117,14),"")</f>
        <v/>
      </c>
    </row>
    <row r="2701" customFormat="false" ht="12" hidden="false" customHeight="false" outlineLevel="0" collapsed="false">
      <c r="A2701" s="91" t="n">
        <v>0.34</v>
      </c>
      <c r="B2701" s="92" t="n">
        <v>54000</v>
      </c>
      <c r="C2701" s="92" t="n">
        <v>56000</v>
      </c>
      <c r="H2701" s="64"/>
      <c r="I2701" s="64"/>
      <c r="L2701" s="97"/>
      <c r="M2701" s="64"/>
      <c r="S2701" s="91" t="n">
        <v>0.34</v>
      </c>
      <c r="T2701" s="79" t="n">
        <f aca="false">B2701*$AI$23/$AI$2675</f>
        <v>716651.791907515</v>
      </c>
      <c r="U2701" s="79" t="n">
        <f aca="false">C2701*$AI$23/$AI$2675</f>
        <v>743194.450867052</v>
      </c>
      <c r="W2701" s="1"/>
      <c r="Z2701" s="80"/>
      <c r="AA2701" s="64"/>
      <c r="AD2701" s="98"/>
      <c r="AE2701" s="64"/>
      <c r="AH2701" s="1" t="str">
        <f aca="false">IF(AC2699="But Not Over",Y2696,"")</f>
        <v/>
      </c>
      <c r="AI2701" s="81" t="str">
        <f aca="false">IF(AC2699="But Not Over",VLOOKUP(AH2701,'CPI Data'!$A$19:$N$117,14),"")</f>
        <v/>
      </c>
    </row>
    <row r="2702" customFormat="false" ht="12" hidden="false" customHeight="false" outlineLevel="0" collapsed="false">
      <c r="A2702" s="91" t="n">
        <v>0.35</v>
      </c>
      <c r="B2702" s="92" t="n">
        <v>56000</v>
      </c>
      <c r="C2702" s="92" t="n">
        <v>58000</v>
      </c>
      <c r="H2702" s="64"/>
      <c r="I2702" s="64"/>
      <c r="L2702" s="97"/>
      <c r="M2702" s="64"/>
      <c r="S2702" s="91" t="n">
        <v>0.35</v>
      </c>
      <c r="T2702" s="79" t="n">
        <f aca="false">B2702*$AI$23/$AI$2675</f>
        <v>743194.450867052</v>
      </c>
      <c r="U2702" s="79" t="n">
        <f aca="false">C2702*$AI$23/$AI$2675</f>
        <v>769737.10982659</v>
      </c>
      <c r="W2702" s="1"/>
      <c r="Z2702" s="80"/>
      <c r="AA2702" s="64"/>
      <c r="AD2702" s="98"/>
      <c r="AE2702" s="64"/>
      <c r="AH2702" s="1" t="str">
        <f aca="false">IF(AC2700="But Not Over",Y2697,"")</f>
        <v/>
      </c>
      <c r="AI2702" s="81" t="str">
        <f aca="false">IF(AC2700="But Not Over",VLOOKUP(AH2702,'CPI Data'!$A$19:$N$117,14),"")</f>
        <v/>
      </c>
    </row>
    <row r="2703" customFormat="false" ht="12" hidden="false" customHeight="false" outlineLevel="0" collapsed="false">
      <c r="A2703" s="91" t="n">
        <v>0.36</v>
      </c>
      <c r="B2703" s="92" t="n">
        <v>58000</v>
      </c>
      <c r="C2703" s="92" t="n">
        <v>60000</v>
      </c>
      <c r="H2703" s="64"/>
      <c r="I2703" s="64"/>
      <c r="L2703" s="97"/>
      <c r="M2703" s="64"/>
      <c r="S2703" s="91" t="n">
        <v>0.36</v>
      </c>
      <c r="T2703" s="79" t="n">
        <f aca="false">B2703*$AI$23/$AI$2675</f>
        <v>769737.10982659</v>
      </c>
      <c r="U2703" s="79" t="n">
        <f aca="false">C2703*$AI$23/$AI$2675</f>
        <v>796279.768786127</v>
      </c>
      <c r="W2703" s="1"/>
      <c r="Z2703" s="80"/>
      <c r="AA2703" s="64"/>
      <c r="AD2703" s="98"/>
      <c r="AE2703" s="64"/>
      <c r="AH2703" s="1" t="str">
        <f aca="false">IF(AC2701="But Not Over",Y2698,"")</f>
        <v/>
      </c>
      <c r="AI2703" s="81" t="str">
        <f aca="false">IF(AC2701="But Not Over",VLOOKUP(AH2703,'CPI Data'!$A$19:$N$117,14),"")</f>
        <v/>
      </c>
    </row>
    <row r="2704" customFormat="false" ht="12" hidden="false" customHeight="false" outlineLevel="0" collapsed="false">
      <c r="A2704" s="91" t="n">
        <v>0.37</v>
      </c>
      <c r="B2704" s="92" t="n">
        <v>60000</v>
      </c>
      <c r="C2704" s="92" t="n">
        <v>62000</v>
      </c>
      <c r="H2704" s="64"/>
      <c r="I2704" s="64"/>
      <c r="L2704" s="97"/>
      <c r="M2704" s="64"/>
      <c r="S2704" s="91" t="n">
        <v>0.37</v>
      </c>
      <c r="T2704" s="79" t="n">
        <f aca="false">B2704*$AI$23/$AI$2675</f>
        <v>796279.768786127</v>
      </c>
      <c r="U2704" s="79" t="n">
        <f aca="false">C2704*$AI$23/$AI$2675</f>
        <v>822822.427745665</v>
      </c>
      <c r="W2704" s="1"/>
      <c r="Z2704" s="80"/>
      <c r="AA2704" s="64"/>
      <c r="AD2704" s="98"/>
      <c r="AE2704" s="64"/>
      <c r="AH2704" s="1" t="str">
        <f aca="false">IF(AC2702="But Not Over",Y2699,"")</f>
        <v/>
      </c>
      <c r="AI2704" s="81" t="str">
        <f aca="false">IF(AC2702="But Not Over",VLOOKUP(AH2704,'CPI Data'!$A$19:$N$117,14),"")</f>
        <v/>
      </c>
    </row>
    <row r="2705" customFormat="false" ht="12" hidden="false" customHeight="false" outlineLevel="0" collapsed="false">
      <c r="A2705" s="91" t="n">
        <v>0.38</v>
      </c>
      <c r="B2705" s="92" t="n">
        <v>62000</v>
      </c>
      <c r="C2705" s="92" t="n">
        <v>64000</v>
      </c>
      <c r="H2705" s="64"/>
      <c r="I2705" s="64"/>
      <c r="L2705" s="97"/>
      <c r="M2705" s="64"/>
      <c r="S2705" s="91" t="n">
        <v>0.38</v>
      </c>
      <c r="T2705" s="79" t="n">
        <f aca="false">B2705*$AI$23/$AI$2675</f>
        <v>822822.427745665</v>
      </c>
      <c r="U2705" s="79" t="n">
        <f aca="false">C2705*$AI$23/$AI$2675</f>
        <v>849365.086705202</v>
      </c>
      <c r="W2705" s="1"/>
      <c r="Z2705" s="80"/>
      <c r="AA2705" s="64"/>
      <c r="AD2705" s="98"/>
      <c r="AE2705" s="64"/>
      <c r="AH2705" s="1" t="str">
        <f aca="false">IF(AC2703="But Not Over",Y2700,"")</f>
        <v/>
      </c>
      <c r="AI2705" s="81" t="str">
        <f aca="false">IF(AC2703="But Not Over",VLOOKUP(AH2705,'CPI Data'!$A$19:$N$117,14),"")</f>
        <v/>
      </c>
    </row>
    <row r="2706" customFormat="false" ht="12" hidden="false" customHeight="false" outlineLevel="0" collapsed="false">
      <c r="A2706" s="91" t="n">
        <v>0.39</v>
      </c>
      <c r="B2706" s="92" t="n">
        <v>64000</v>
      </c>
      <c r="C2706" s="92" t="n">
        <v>66000</v>
      </c>
      <c r="H2706" s="64"/>
      <c r="I2706" s="64"/>
      <c r="L2706" s="97"/>
      <c r="M2706" s="64"/>
      <c r="S2706" s="91" t="n">
        <v>0.39</v>
      </c>
      <c r="T2706" s="79" t="n">
        <f aca="false">B2706*$AI$23/$AI$2675</f>
        <v>849365.086705202</v>
      </c>
      <c r="U2706" s="79" t="n">
        <f aca="false">C2706*$AI$23/$AI$2675</f>
        <v>875907.74566474</v>
      </c>
      <c r="W2706" s="1"/>
      <c r="Z2706" s="80"/>
      <c r="AA2706" s="64"/>
      <c r="AD2706" s="98"/>
      <c r="AE2706" s="64"/>
      <c r="AH2706" s="1" t="str">
        <f aca="false">IF(AC2704="But Not Over",Y2701,"")</f>
        <v/>
      </c>
      <c r="AI2706" s="81" t="str">
        <f aca="false">IF(AC2704="But Not Over",VLOOKUP(AH2706,'CPI Data'!$A$19:$N$117,14),"")</f>
        <v/>
      </c>
    </row>
    <row r="2707" customFormat="false" ht="12" hidden="false" customHeight="false" outlineLevel="0" collapsed="false">
      <c r="A2707" s="91" t="n">
        <v>0.4</v>
      </c>
      <c r="B2707" s="92" t="n">
        <v>66000</v>
      </c>
      <c r="C2707" s="92" t="n">
        <v>68000</v>
      </c>
      <c r="H2707" s="64"/>
      <c r="I2707" s="64"/>
      <c r="L2707" s="97"/>
      <c r="M2707" s="64"/>
      <c r="S2707" s="91" t="n">
        <v>0.4</v>
      </c>
      <c r="T2707" s="79" t="n">
        <f aca="false">B2707*$AI$23/$AI$2675</f>
        <v>875907.74566474</v>
      </c>
      <c r="U2707" s="79" t="n">
        <f aca="false">C2707*$AI$23/$AI$2675</f>
        <v>902450.404624277</v>
      </c>
      <c r="W2707" s="1"/>
      <c r="Z2707" s="80"/>
      <c r="AA2707" s="64"/>
      <c r="AD2707" s="98"/>
      <c r="AE2707" s="64"/>
      <c r="AH2707" s="1" t="str">
        <f aca="false">IF(AC2705="But Not Over",Y2702,"")</f>
        <v/>
      </c>
      <c r="AI2707" s="81" t="str">
        <f aca="false">IF(AC2705="But Not Over",VLOOKUP(AH2707,'CPI Data'!$A$19:$N$117,14),"")</f>
        <v/>
      </c>
    </row>
    <row r="2708" customFormat="false" ht="12" hidden="false" customHeight="false" outlineLevel="0" collapsed="false">
      <c r="A2708" s="91" t="n">
        <v>0.41</v>
      </c>
      <c r="B2708" s="92" t="n">
        <v>68000</v>
      </c>
      <c r="C2708" s="92" t="n">
        <v>70000</v>
      </c>
      <c r="H2708" s="64"/>
      <c r="I2708" s="64"/>
      <c r="L2708" s="97"/>
      <c r="M2708" s="64"/>
      <c r="S2708" s="91" t="n">
        <v>0.41</v>
      </c>
      <c r="T2708" s="79" t="n">
        <f aca="false">B2708*$AI$23/$AI$2675</f>
        <v>902450.404624277</v>
      </c>
      <c r="U2708" s="79" t="n">
        <f aca="false">C2708*$AI$23/$AI$2675</f>
        <v>928993.063583815</v>
      </c>
      <c r="W2708" s="1"/>
      <c r="Z2708" s="80"/>
      <c r="AA2708" s="64"/>
      <c r="AD2708" s="98"/>
      <c r="AE2708" s="64"/>
      <c r="AH2708" s="1" t="str">
        <f aca="false">IF(AC2706="But Not Over",Y2703,"")</f>
        <v/>
      </c>
      <c r="AI2708" s="81" t="str">
        <f aca="false">IF(AC2706="But Not Over",VLOOKUP(AH2708,'CPI Data'!$A$19:$N$117,14),"")</f>
        <v/>
      </c>
    </row>
    <row r="2709" customFormat="false" ht="12" hidden="false" customHeight="false" outlineLevel="0" collapsed="false">
      <c r="A2709" s="91" t="n">
        <v>0.42</v>
      </c>
      <c r="B2709" s="92" t="n">
        <v>70000</v>
      </c>
      <c r="C2709" s="92" t="n">
        <v>72000</v>
      </c>
      <c r="H2709" s="64"/>
      <c r="I2709" s="64"/>
      <c r="L2709" s="97"/>
      <c r="M2709" s="64"/>
      <c r="S2709" s="91" t="n">
        <v>0.42</v>
      </c>
      <c r="T2709" s="79" t="n">
        <f aca="false">B2709*$AI$23/$AI$2675</f>
        <v>928993.063583815</v>
      </c>
      <c r="U2709" s="79" t="n">
        <f aca="false">C2709*$AI$23/$AI$2675</f>
        <v>955535.722543353</v>
      </c>
      <c r="W2709" s="1"/>
      <c r="Z2709" s="80"/>
      <c r="AA2709" s="64"/>
      <c r="AD2709" s="98"/>
      <c r="AE2709" s="64"/>
      <c r="AH2709" s="1" t="str">
        <f aca="false">IF(AC2707="But Not Over",Y2704,"")</f>
        <v/>
      </c>
      <c r="AI2709" s="81" t="str">
        <f aca="false">IF(AC2707="But Not Over",VLOOKUP(AH2709,'CPI Data'!$A$19:$N$117,14),"")</f>
        <v/>
      </c>
    </row>
    <row r="2710" customFormat="false" ht="12" hidden="false" customHeight="false" outlineLevel="0" collapsed="false">
      <c r="A2710" s="91" t="n">
        <v>0.43</v>
      </c>
      <c r="B2710" s="92" t="n">
        <v>72000</v>
      </c>
      <c r="C2710" s="92" t="n">
        <v>74000</v>
      </c>
      <c r="H2710" s="64"/>
      <c r="I2710" s="64"/>
      <c r="L2710" s="97"/>
      <c r="M2710" s="64"/>
      <c r="S2710" s="91" t="n">
        <v>0.43</v>
      </c>
      <c r="T2710" s="79" t="n">
        <f aca="false">B2710*$AI$23/$AI$2675</f>
        <v>955535.722543353</v>
      </c>
      <c r="U2710" s="79" t="n">
        <f aca="false">C2710*$AI$23/$AI$2675</f>
        <v>982078.38150289</v>
      </c>
      <c r="W2710" s="1"/>
      <c r="Z2710" s="80"/>
      <c r="AA2710" s="64"/>
      <c r="AD2710" s="98"/>
      <c r="AE2710" s="64"/>
      <c r="AH2710" s="1" t="str">
        <f aca="false">IF(AC2708="But Not Over",Y2705,"")</f>
        <v/>
      </c>
      <c r="AI2710" s="81" t="str">
        <f aca="false">IF(AC2708="But Not Over",VLOOKUP(AH2710,'CPI Data'!$A$19:$N$117,14),"")</f>
        <v/>
      </c>
    </row>
    <row r="2711" customFormat="false" ht="12" hidden="false" customHeight="false" outlineLevel="0" collapsed="false">
      <c r="A2711" s="91" t="n">
        <v>0.44</v>
      </c>
      <c r="B2711" s="92" t="n">
        <v>74000</v>
      </c>
      <c r="C2711" s="92" t="n">
        <v>76000</v>
      </c>
      <c r="H2711" s="64"/>
      <c r="I2711" s="64"/>
      <c r="L2711" s="97"/>
      <c r="M2711" s="64"/>
      <c r="S2711" s="91" t="n">
        <v>0.44</v>
      </c>
      <c r="T2711" s="79" t="n">
        <f aca="false">B2711*$AI$23/$AI$2675</f>
        <v>982078.38150289</v>
      </c>
      <c r="U2711" s="125" t="n">
        <f aca="false">C2711*$AI$23/$AI$2675</f>
        <v>1008621.04046243</v>
      </c>
      <c r="W2711" s="1"/>
      <c r="Z2711" s="80"/>
      <c r="AA2711" s="64"/>
      <c r="AD2711" s="98"/>
      <c r="AE2711" s="64"/>
      <c r="AH2711" s="1" t="str">
        <f aca="false">IF(AC2709="But Not Over",Y2706,"")</f>
        <v/>
      </c>
      <c r="AI2711" s="81" t="str">
        <f aca="false">IF(AC2709="But Not Over",VLOOKUP(AH2711,'CPI Data'!$A$19:$N$117,14),"")</f>
        <v/>
      </c>
    </row>
    <row r="2712" customFormat="false" ht="12" hidden="false" customHeight="false" outlineLevel="0" collapsed="false">
      <c r="A2712" s="91" t="n">
        <v>0.45</v>
      </c>
      <c r="B2712" s="92" t="n">
        <v>76000</v>
      </c>
      <c r="C2712" s="92" t="n">
        <v>78000</v>
      </c>
      <c r="H2712" s="64"/>
      <c r="I2712" s="64"/>
      <c r="L2712" s="97"/>
      <c r="M2712" s="64"/>
      <c r="S2712" s="91" t="n">
        <v>0.45</v>
      </c>
      <c r="T2712" s="79" t="n">
        <f aca="false">B2712*$AI$23/$AI$2675</f>
        <v>1008621.04046243</v>
      </c>
      <c r="U2712" s="125" t="n">
        <f aca="false">C2712*$AI$23/$AI$2675</f>
        <v>1035163.69942197</v>
      </c>
      <c r="W2712" s="1"/>
      <c r="Z2712" s="80"/>
      <c r="AA2712" s="64"/>
      <c r="AD2712" s="98"/>
      <c r="AE2712" s="64"/>
      <c r="AH2712" s="1" t="str">
        <f aca="false">IF(AC2710="But Not Over",Y2707,"")</f>
        <v/>
      </c>
      <c r="AI2712" s="81" t="str">
        <f aca="false">IF(AC2710="But Not Over",VLOOKUP(AH2712,'CPI Data'!$A$19:$N$117,14),"")</f>
        <v/>
      </c>
    </row>
    <row r="2713" customFormat="false" ht="12" hidden="false" customHeight="false" outlineLevel="0" collapsed="false">
      <c r="A2713" s="91" t="n">
        <v>0.46</v>
      </c>
      <c r="B2713" s="92" t="n">
        <v>78000</v>
      </c>
      <c r="C2713" s="92" t="n">
        <v>80000</v>
      </c>
      <c r="H2713" s="64"/>
      <c r="I2713" s="64"/>
      <c r="L2713" s="97"/>
      <c r="M2713" s="64"/>
      <c r="S2713" s="91" t="n">
        <v>0.46</v>
      </c>
      <c r="T2713" s="79" t="n">
        <f aca="false">B2713*$AI$23/$AI$2675</f>
        <v>1035163.69942197</v>
      </c>
      <c r="U2713" s="125" t="n">
        <f aca="false">C2713*$AI$23/$AI$2675</f>
        <v>1061706.3583815</v>
      </c>
      <c r="W2713" s="1"/>
      <c r="Z2713" s="80"/>
      <c r="AA2713" s="64"/>
      <c r="AD2713" s="98"/>
      <c r="AE2713" s="64"/>
      <c r="AH2713" s="1" t="str">
        <f aca="false">IF(AC2711="But Not Over",Y2708,"")</f>
        <v/>
      </c>
      <c r="AI2713" s="81" t="str">
        <f aca="false">IF(AC2711="But Not Over",VLOOKUP(AH2713,'CPI Data'!$A$19:$N$117,14),"")</f>
        <v/>
      </c>
    </row>
    <row r="2714" customFormat="false" ht="12" hidden="false" customHeight="false" outlineLevel="0" collapsed="false">
      <c r="A2714" s="91" t="n">
        <v>0.47</v>
      </c>
      <c r="B2714" s="92" t="n">
        <v>80000</v>
      </c>
      <c r="C2714" s="92" t="n">
        <v>82000</v>
      </c>
      <c r="H2714" s="64"/>
      <c r="I2714" s="64"/>
      <c r="L2714" s="97"/>
      <c r="M2714" s="64"/>
      <c r="S2714" s="91" t="n">
        <v>0.47</v>
      </c>
      <c r="T2714" s="79" t="n">
        <f aca="false">B2714*$AI$23/$AI$2675</f>
        <v>1061706.3583815</v>
      </c>
      <c r="U2714" s="125" t="n">
        <f aca="false">C2714*$AI$23/$AI$2675</f>
        <v>1088249.01734104</v>
      </c>
      <c r="W2714" s="1"/>
      <c r="Z2714" s="80"/>
      <c r="AA2714" s="64"/>
      <c r="AD2714" s="98"/>
      <c r="AE2714" s="64"/>
      <c r="AH2714" s="1" t="str">
        <f aca="false">IF(AC2712="But Not Over",Y2709,"")</f>
        <v/>
      </c>
      <c r="AI2714" s="81" t="str">
        <f aca="false">IF(AC2712="But Not Over",VLOOKUP(AH2714,'CPI Data'!$A$19:$N$117,14),"")</f>
        <v/>
      </c>
    </row>
    <row r="2715" customFormat="false" ht="12" hidden="false" customHeight="false" outlineLevel="0" collapsed="false">
      <c r="A2715" s="91" t="n">
        <v>0.48</v>
      </c>
      <c r="B2715" s="92" t="n">
        <v>82000</v>
      </c>
      <c r="C2715" s="92" t="n">
        <v>84000</v>
      </c>
      <c r="H2715" s="64"/>
      <c r="I2715" s="64"/>
      <c r="L2715" s="97"/>
      <c r="M2715" s="64"/>
      <c r="S2715" s="91" t="n">
        <v>0.48</v>
      </c>
      <c r="T2715" s="79" t="n">
        <f aca="false">B2715*$AI$23/$AI$2675</f>
        <v>1088249.01734104</v>
      </c>
      <c r="U2715" s="125" t="n">
        <f aca="false">C2715*$AI$23/$AI$2675</f>
        <v>1114791.67630058</v>
      </c>
      <c r="W2715" s="1"/>
      <c r="Z2715" s="80"/>
      <c r="AA2715" s="64"/>
      <c r="AD2715" s="98"/>
      <c r="AE2715" s="64"/>
      <c r="AH2715" s="1" t="str">
        <f aca="false">IF(AC2713="But Not Over",Y2710,"")</f>
        <v/>
      </c>
      <c r="AI2715" s="81" t="str">
        <f aca="false">IF(AC2713="But Not Over",VLOOKUP(AH2715,'CPI Data'!$A$19:$N$117,14),"")</f>
        <v/>
      </c>
    </row>
    <row r="2716" customFormat="false" ht="12" hidden="false" customHeight="false" outlineLevel="0" collapsed="false">
      <c r="A2716" s="91" t="n">
        <v>0.49</v>
      </c>
      <c r="B2716" s="92" t="n">
        <v>84000</v>
      </c>
      <c r="C2716" s="92" t="n">
        <v>86000</v>
      </c>
      <c r="H2716" s="64"/>
      <c r="I2716" s="64"/>
      <c r="L2716" s="97"/>
      <c r="M2716" s="64"/>
      <c r="S2716" s="91" t="n">
        <v>0.49</v>
      </c>
      <c r="T2716" s="79" t="n">
        <f aca="false">B2716*$AI$23/$AI$2675</f>
        <v>1114791.67630058</v>
      </c>
      <c r="U2716" s="125" t="n">
        <f aca="false">C2716*$AI$23/$AI$2675</f>
        <v>1141334.33526012</v>
      </c>
      <c r="W2716" s="1"/>
      <c r="Z2716" s="80"/>
      <c r="AA2716" s="64"/>
      <c r="AD2716" s="98"/>
      <c r="AE2716" s="64"/>
      <c r="AH2716" s="1" t="str">
        <f aca="false">IF(AC2714="But Not Over",Y2711,"")</f>
        <v/>
      </c>
      <c r="AI2716" s="81" t="str">
        <f aca="false">IF(AC2714="But Not Over",VLOOKUP(AH2716,'CPI Data'!$A$19:$N$117,14),"")</f>
        <v/>
      </c>
    </row>
    <row r="2717" customFormat="false" ht="12" hidden="false" customHeight="false" outlineLevel="0" collapsed="false">
      <c r="A2717" s="91" t="n">
        <v>0.5</v>
      </c>
      <c r="B2717" s="92" t="n">
        <v>86000</v>
      </c>
      <c r="C2717" s="92" t="n">
        <v>88000</v>
      </c>
      <c r="H2717" s="64"/>
      <c r="I2717" s="64"/>
      <c r="L2717" s="97"/>
      <c r="M2717" s="64"/>
      <c r="S2717" s="91" t="n">
        <v>0.5</v>
      </c>
      <c r="T2717" s="79" t="n">
        <f aca="false">B2717*$AI$23/$AI$2675</f>
        <v>1141334.33526012</v>
      </c>
      <c r="U2717" s="125" t="n">
        <f aca="false">C2717*$AI$23/$AI$2675</f>
        <v>1167876.99421965</v>
      </c>
      <c r="W2717" s="1"/>
      <c r="Z2717" s="80"/>
      <c r="AA2717" s="64"/>
      <c r="AD2717" s="98"/>
      <c r="AE2717" s="64"/>
      <c r="AH2717" s="1" t="str">
        <f aca="false">IF(AC2715="But Not Over",Y2712,"")</f>
        <v/>
      </c>
      <c r="AI2717" s="81" t="str">
        <f aca="false">IF(AC2715="But Not Over",VLOOKUP(AH2717,'CPI Data'!$A$19:$N$117,14),"")</f>
        <v/>
      </c>
    </row>
    <row r="2718" customFormat="false" ht="12" hidden="false" customHeight="false" outlineLevel="0" collapsed="false">
      <c r="A2718" s="91" t="n">
        <v>0.51</v>
      </c>
      <c r="B2718" s="92" t="n">
        <v>88000</v>
      </c>
      <c r="C2718" s="92" t="n">
        <v>90000</v>
      </c>
      <c r="H2718" s="64"/>
      <c r="I2718" s="64"/>
      <c r="L2718" s="97"/>
      <c r="M2718" s="64"/>
      <c r="S2718" s="91" t="n">
        <v>0.51</v>
      </c>
      <c r="T2718" s="79" t="n">
        <f aca="false">B2718*$AI$23/$AI$2675</f>
        <v>1167876.99421965</v>
      </c>
      <c r="U2718" s="125" t="n">
        <f aca="false">C2718*$AI$23/$AI$2675</f>
        <v>1194419.65317919</v>
      </c>
      <c r="W2718" s="1"/>
      <c r="Z2718" s="80"/>
      <c r="AA2718" s="64"/>
      <c r="AD2718" s="98"/>
      <c r="AE2718" s="64"/>
      <c r="AH2718" s="1" t="str">
        <f aca="false">IF(AC2716="But Not Over",Y2713,"")</f>
        <v/>
      </c>
      <c r="AI2718" s="81" t="str">
        <f aca="false">IF(AC2716="But Not Over",VLOOKUP(AH2718,'CPI Data'!$A$19:$N$117,14),"")</f>
        <v/>
      </c>
    </row>
    <row r="2719" customFormat="false" ht="12" hidden="false" customHeight="false" outlineLevel="0" collapsed="false">
      <c r="A2719" s="91" t="n">
        <v>0.52</v>
      </c>
      <c r="B2719" s="92" t="n">
        <v>90000</v>
      </c>
      <c r="C2719" s="92" t="n">
        <v>92000</v>
      </c>
      <c r="H2719" s="64"/>
      <c r="I2719" s="64"/>
      <c r="L2719" s="97"/>
      <c r="M2719" s="64"/>
      <c r="S2719" s="91" t="n">
        <v>0.52</v>
      </c>
      <c r="T2719" s="79" t="n">
        <f aca="false">B2719*$AI$23/$AI$2675</f>
        <v>1194419.65317919</v>
      </c>
      <c r="U2719" s="125" t="n">
        <f aca="false">C2719*$AI$23/$AI$2675</f>
        <v>1220962.31213873</v>
      </c>
      <c r="W2719" s="1"/>
      <c r="Z2719" s="80"/>
      <c r="AA2719" s="64"/>
      <c r="AD2719" s="98"/>
      <c r="AE2719" s="64"/>
      <c r="AH2719" s="1" t="str">
        <f aca="false">IF(AC2717="But Not Over",Y2714,"")</f>
        <v/>
      </c>
      <c r="AI2719" s="81" t="str">
        <f aca="false">IF(AC2717="But Not Over",VLOOKUP(AH2719,'CPI Data'!$A$19:$N$117,14),"")</f>
        <v/>
      </c>
    </row>
    <row r="2720" customFormat="false" ht="12" hidden="false" customHeight="false" outlineLevel="0" collapsed="false">
      <c r="A2720" s="91" t="n">
        <v>0.53</v>
      </c>
      <c r="B2720" s="92" t="n">
        <v>92000</v>
      </c>
      <c r="C2720" s="92" t="n">
        <v>94000</v>
      </c>
      <c r="H2720" s="64"/>
      <c r="I2720" s="64"/>
      <c r="L2720" s="97"/>
      <c r="M2720" s="64"/>
      <c r="S2720" s="91" t="n">
        <v>0.53</v>
      </c>
      <c r="T2720" s="79" t="n">
        <f aca="false">B2720*$AI$23/$AI$2675</f>
        <v>1220962.31213873</v>
      </c>
      <c r="U2720" s="125" t="n">
        <f aca="false">C2720*$AI$23/$AI$2675</f>
        <v>1247504.97109827</v>
      </c>
      <c r="W2720" s="1"/>
      <c r="Z2720" s="80"/>
      <c r="AA2720" s="64"/>
      <c r="AD2720" s="98"/>
      <c r="AE2720" s="64"/>
      <c r="AH2720" s="1" t="str">
        <f aca="false">IF(AC2718="But Not Over",Y2715,"")</f>
        <v/>
      </c>
      <c r="AI2720" s="81" t="str">
        <f aca="false">IF(AC2718="But Not Over",VLOOKUP(AH2720,'CPI Data'!$A$19:$N$117,14),"")</f>
        <v/>
      </c>
    </row>
    <row r="2721" customFormat="false" ht="12" hidden="false" customHeight="false" outlineLevel="0" collapsed="false">
      <c r="A2721" s="91" t="n">
        <v>0.54</v>
      </c>
      <c r="B2721" s="92" t="n">
        <v>94000</v>
      </c>
      <c r="C2721" s="92" t="n">
        <v>96000</v>
      </c>
      <c r="H2721" s="64"/>
      <c r="I2721" s="64"/>
      <c r="L2721" s="97"/>
      <c r="M2721" s="64"/>
      <c r="S2721" s="91" t="n">
        <v>0.54</v>
      </c>
      <c r="T2721" s="79" t="n">
        <f aca="false">B2721*$AI$23/$AI$2675</f>
        <v>1247504.97109827</v>
      </c>
      <c r="U2721" s="125" t="n">
        <f aca="false">C2721*$AI$23/$AI$2675</f>
        <v>1274047.6300578</v>
      </c>
      <c r="W2721" s="1"/>
      <c r="Z2721" s="80"/>
      <c r="AA2721" s="64"/>
      <c r="AD2721" s="98"/>
      <c r="AE2721" s="64"/>
      <c r="AH2721" s="1" t="str">
        <f aca="false">IF(AC2719="But Not Over",Y2716,"")</f>
        <v/>
      </c>
      <c r="AI2721" s="81" t="str">
        <f aca="false">IF(AC2719="But Not Over",VLOOKUP(AH2721,'CPI Data'!$A$19:$N$117,14),"")</f>
        <v/>
      </c>
    </row>
    <row r="2722" customFormat="false" ht="12" hidden="false" customHeight="false" outlineLevel="0" collapsed="false">
      <c r="A2722" s="91" t="n">
        <v>0.55</v>
      </c>
      <c r="B2722" s="92" t="n">
        <v>96000</v>
      </c>
      <c r="C2722" s="92" t="n">
        <v>98000</v>
      </c>
      <c r="H2722" s="64"/>
      <c r="I2722" s="64"/>
      <c r="L2722" s="97"/>
      <c r="M2722" s="64"/>
      <c r="S2722" s="91" t="n">
        <v>0.55</v>
      </c>
      <c r="T2722" s="79" t="n">
        <f aca="false">B2722*$AI$23/$AI$2675</f>
        <v>1274047.6300578</v>
      </c>
      <c r="U2722" s="125" t="n">
        <f aca="false">C2722*$AI$23/$AI$2675</f>
        <v>1300590.28901734</v>
      </c>
      <c r="W2722" s="1"/>
      <c r="Z2722" s="80"/>
      <c r="AA2722" s="64"/>
      <c r="AD2722" s="98"/>
      <c r="AE2722" s="64"/>
      <c r="AH2722" s="1" t="str">
        <f aca="false">IF(AC2720="But Not Over",Y2717,"")</f>
        <v/>
      </c>
      <c r="AI2722" s="81" t="str">
        <f aca="false">IF(AC2720="But Not Over",VLOOKUP(AH2722,'CPI Data'!$A$19:$N$117,14),"")</f>
        <v/>
      </c>
    </row>
    <row r="2723" customFormat="false" ht="12" hidden="false" customHeight="false" outlineLevel="0" collapsed="false">
      <c r="A2723" s="91" t="n">
        <v>0.56</v>
      </c>
      <c r="B2723" s="92" t="n">
        <v>98000</v>
      </c>
      <c r="C2723" s="92" t="n">
        <v>100000</v>
      </c>
      <c r="H2723" s="64"/>
      <c r="I2723" s="64"/>
      <c r="L2723" s="97"/>
      <c r="M2723" s="64"/>
      <c r="S2723" s="91" t="n">
        <v>0.56</v>
      </c>
      <c r="T2723" s="79" t="n">
        <f aca="false">B2723*$AI$23/$AI$2675</f>
        <v>1300590.28901734</v>
      </c>
      <c r="U2723" s="125" t="n">
        <f aca="false">C2723*$AI$23/$AI$2675</f>
        <v>1327132.94797688</v>
      </c>
      <c r="W2723" s="1"/>
      <c r="Z2723" s="80"/>
      <c r="AA2723" s="64"/>
      <c r="AD2723" s="98"/>
      <c r="AE2723" s="64"/>
      <c r="AH2723" s="1" t="str">
        <f aca="false">IF(AC2721="But Not Over",Y2718,"")</f>
        <v/>
      </c>
      <c r="AI2723" s="81" t="str">
        <f aca="false">IF(AC2721="But Not Over",VLOOKUP(AH2723,'CPI Data'!$A$19:$N$117,14),"")</f>
        <v/>
      </c>
    </row>
    <row r="2724" customFormat="false" ht="12" hidden="false" customHeight="false" outlineLevel="0" collapsed="false">
      <c r="A2724" s="91" t="n">
        <v>0.6</v>
      </c>
      <c r="B2724" s="92" t="n">
        <v>100000</v>
      </c>
      <c r="C2724" s="92" t="n">
        <v>150000</v>
      </c>
      <c r="H2724" s="64"/>
      <c r="I2724" s="64"/>
      <c r="L2724" s="97"/>
      <c r="M2724" s="64"/>
      <c r="S2724" s="91" t="n">
        <v>0.6</v>
      </c>
      <c r="T2724" s="79" t="n">
        <f aca="false">B2724*$AI$23/$AI$2675</f>
        <v>1327132.94797688</v>
      </c>
      <c r="U2724" s="125" t="n">
        <f aca="false">C2724*$AI$23/$AI$2675</f>
        <v>1990699.42196532</v>
      </c>
      <c r="W2724" s="1"/>
      <c r="Z2724" s="80"/>
      <c r="AA2724" s="64"/>
      <c r="AD2724" s="98"/>
      <c r="AE2724" s="64"/>
      <c r="AH2724" s="1" t="str">
        <f aca="false">IF(AC2722="But Not Over",Y2719,"")</f>
        <v/>
      </c>
      <c r="AI2724" s="81" t="str">
        <f aca="false">IF(AC2722="But Not Over",VLOOKUP(AH2724,'CPI Data'!$A$19:$N$117,14),"")</f>
        <v/>
      </c>
    </row>
    <row r="2725" customFormat="false" ht="12" hidden="false" customHeight="false" outlineLevel="0" collapsed="false">
      <c r="A2725" s="91" t="n">
        <v>0.64</v>
      </c>
      <c r="B2725" s="92" t="n">
        <v>150000</v>
      </c>
      <c r="C2725" s="92" t="n">
        <v>200000</v>
      </c>
      <c r="H2725" s="64"/>
      <c r="I2725" s="64"/>
      <c r="L2725" s="97"/>
      <c r="M2725" s="64"/>
      <c r="S2725" s="91" t="n">
        <v>0.64</v>
      </c>
      <c r="T2725" s="79" t="n">
        <f aca="false">B2725*$AI$23/$AI$2675</f>
        <v>1990699.42196532</v>
      </c>
      <c r="U2725" s="125" t="n">
        <f aca="false">C2725*$AI$23/$AI$2675</f>
        <v>2654265.89595376</v>
      </c>
      <c r="W2725" s="1"/>
      <c r="Z2725" s="80"/>
      <c r="AA2725" s="64"/>
      <c r="AD2725" s="98"/>
      <c r="AE2725" s="64"/>
      <c r="AH2725" s="1" t="str">
        <f aca="false">IF(AC2723="But Not Over",Y2720,"")</f>
        <v/>
      </c>
      <c r="AI2725" s="81" t="str">
        <f aca="false">IF(AC2723="But Not Over",VLOOKUP(AH2725,'CPI Data'!$A$19:$N$117,14),"")</f>
        <v/>
      </c>
    </row>
    <row r="2726" customFormat="false" ht="12" hidden="false" customHeight="false" outlineLevel="0" collapsed="false">
      <c r="A2726" s="91" t="n">
        <v>0.68</v>
      </c>
      <c r="B2726" s="92" t="n">
        <v>200000</v>
      </c>
      <c r="C2726" s="92" t="n">
        <v>300000</v>
      </c>
      <c r="H2726" s="64"/>
      <c r="I2726" s="64"/>
      <c r="L2726" s="97"/>
      <c r="M2726" s="64"/>
      <c r="S2726" s="91" t="n">
        <v>0.68</v>
      </c>
      <c r="T2726" s="79" t="n">
        <f aca="false">B2726*$AI$23/$AI$2675</f>
        <v>2654265.89595376</v>
      </c>
      <c r="U2726" s="125" t="n">
        <f aca="false">C2726*$AI$23/$AI$2675</f>
        <v>3981398.84393064</v>
      </c>
      <c r="W2726" s="1"/>
      <c r="Z2726" s="80"/>
      <c r="AA2726" s="64"/>
      <c r="AD2726" s="98"/>
      <c r="AE2726" s="64"/>
      <c r="AH2726" s="1" t="str">
        <f aca="false">IF(AC2724="But Not Over",Y2721,"")</f>
        <v/>
      </c>
      <c r="AI2726" s="81" t="str">
        <f aca="false">IF(AC2724="But Not Over",VLOOKUP(AH2726,'CPI Data'!$A$19:$N$117,14),"")</f>
        <v/>
      </c>
    </row>
    <row r="2727" customFormat="false" ht="12" hidden="false" customHeight="false" outlineLevel="0" collapsed="false">
      <c r="A2727" s="91" t="n">
        <v>0.71</v>
      </c>
      <c r="B2727" s="92" t="n">
        <v>300000</v>
      </c>
      <c r="C2727" s="92" t="n">
        <v>500000</v>
      </c>
      <c r="H2727" s="64"/>
      <c r="I2727" s="64"/>
      <c r="L2727" s="97"/>
      <c r="M2727" s="64"/>
      <c r="S2727" s="91" t="n">
        <v>0.71</v>
      </c>
      <c r="T2727" s="79" t="n">
        <f aca="false">B2727*$AI$23/$AI$2675</f>
        <v>3981398.84393064</v>
      </c>
      <c r="U2727" s="125" t="n">
        <f aca="false">C2727*$AI$23/$AI$2675</f>
        <v>6635664.73988439</v>
      </c>
      <c r="W2727" s="1"/>
      <c r="Z2727" s="80"/>
      <c r="AA2727" s="64"/>
      <c r="AD2727" s="98"/>
      <c r="AE2727" s="64"/>
      <c r="AH2727" s="1" t="str">
        <f aca="false">IF(AC2725="But Not Over",Y2722,"")</f>
        <v/>
      </c>
      <c r="AI2727" s="81" t="str">
        <f aca="false">IF(AC2725="But Not Over",VLOOKUP(AH2727,'CPI Data'!$A$19:$N$117,14),"")</f>
        <v/>
      </c>
    </row>
    <row r="2728" customFormat="false" ht="12" hidden="false" customHeight="false" outlineLevel="0" collapsed="false">
      <c r="A2728" s="91" t="n">
        <v>0.72</v>
      </c>
      <c r="B2728" s="92" t="n">
        <v>500000</v>
      </c>
      <c r="C2728" s="92" t="n">
        <v>1000000</v>
      </c>
      <c r="H2728" s="64"/>
      <c r="I2728" s="64"/>
      <c r="L2728" s="97"/>
      <c r="M2728" s="64"/>
      <c r="S2728" s="91" t="n">
        <v>0.72</v>
      </c>
      <c r="T2728" s="79" t="n">
        <f aca="false">B2728*$AI$23/$AI$2675</f>
        <v>6635664.73988439</v>
      </c>
      <c r="U2728" s="125" t="n">
        <f aca="false">C2728*$AI$23/$AI$2675</f>
        <v>13271329.4797688</v>
      </c>
      <c r="W2728" s="1"/>
      <c r="Z2728" s="80"/>
      <c r="AA2728" s="64"/>
      <c r="AD2728" s="98"/>
      <c r="AE2728" s="64"/>
      <c r="AH2728" s="1" t="str">
        <f aca="false">IF(AC2726="But Not Over",Y2723,"")</f>
        <v/>
      </c>
      <c r="AI2728" s="81" t="str">
        <f aca="false">IF(AC2726="But Not Over",VLOOKUP(AH2728,'CPI Data'!$A$19:$N$117,14),"")</f>
        <v/>
      </c>
    </row>
    <row r="2729" customFormat="false" ht="12" hidden="false" customHeight="false" outlineLevel="0" collapsed="false">
      <c r="A2729" s="91" t="n">
        <v>0.73</v>
      </c>
      <c r="B2729" s="92" t="n">
        <v>1000000</v>
      </c>
      <c r="C2729" s="95" t="s">
        <v>18</v>
      </c>
      <c r="H2729" s="64"/>
      <c r="I2729" s="64"/>
      <c r="L2729" s="97"/>
      <c r="M2729" s="64"/>
      <c r="S2729" s="91" t="n">
        <v>0.73</v>
      </c>
      <c r="T2729" s="125" t="n">
        <f aca="false">B2729*$AI$23/$AI$2675</f>
        <v>13271329.4797688</v>
      </c>
      <c r="U2729" s="79" t="s">
        <v>18</v>
      </c>
      <c r="W2729" s="1"/>
      <c r="Z2729" s="80"/>
      <c r="AA2729" s="64"/>
      <c r="AD2729" s="98"/>
      <c r="AE2729" s="64"/>
      <c r="AH2729" s="1" t="str">
        <f aca="false">IF(AC2727="But Not Over",Y2724,"")</f>
        <v/>
      </c>
      <c r="AI2729" s="81" t="str">
        <f aca="false">IF(AC2727="But Not Over",VLOOKUP(AH2729,'CPI Data'!$A$19:$N$117,14),"")</f>
        <v/>
      </c>
    </row>
    <row r="2730" customFormat="false" ht="12" hidden="false" customHeight="true" outlineLevel="0" collapsed="false">
      <c r="A2730" s="109" t="s">
        <v>79</v>
      </c>
      <c r="B2730" s="109"/>
      <c r="C2730" s="109"/>
      <c r="D2730" s="109"/>
      <c r="E2730" s="109"/>
      <c r="F2730" s="109"/>
      <c r="G2730" s="109"/>
      <c r="H2730" s="109"/>
      <c r="I2730" s="109"/>
      <c r="J2730" s="109"/>
      <c r="K2730" s="109"/>
      <c r="L2730" s="109"/>
      <c r="M2730" s="109"/>
      <c r="N2730" s="109"/>
      <c r="O2730" s="109"/>
      <c r="S2730" s="109" t="s">
        <v>79</v>
      </c>
      <c r="T2730" s="109"/>
      <c r="U2730" s="109"/>
      <c r="V2730" s="109"/>
      <c r="W2730" s="109"/>
      <c r="X2730" s="109"/>
      <c r="Y2730" s="109"/>
      <c r="Z2730" s="109"/>
      <c r="AA2730" s="109"/>
      <c r="AB2730" s="109"/>
      <c r="AC2730" s="109"/>
      <c r="AD2730" s="109"/>
      <c r="AE2730" s="109"/>
      <c r="AF2730" s="109"/>
      <c r="AG2730" s="109"/>
      <c r="AH2730" s="1" t="str">
        <f aca="false">IF(AC2728="But Not Over",Y2725,"")</f>
        <v/>
      </c>
      <c r="AI2730" s="81" t="str">
        <f aca="false">IF(AC2728="But Not Over",VLOOKUP(AH2730,'CPI Data'!$A$19:$N$117,14),"")</f>
        <v/>
      </c>
    </row>
    <row r="2731" customFormat="false" ht="12" hidden="false" customHeight="false" outlineLevel="0" collapsed="false">
      <c r="A2731" s="132"/>
      <c r="E2731" s="64"/>
      <c r="H2731" s="64"/>
      <c r="I2731" s="64"/>
      <c r="L2731" s="97"/>
      <c r="M2731" s="64"/>
      <c r="S2731" s="132"/>
      <c r="W2731" s="64"/>
      <c r="Z2731" s="80"/>
      <c r="AA2731" s="64"/>
      <c r="AD2731" s="98"/>
      <c r="AE2731" s="64"/>
      <c r="AH2731" s="1" t="str">
        <f aca="false">IF(AC2729="But Not Over",Y2726,"")</f>
        <v/>
      </c>
      <c r="AI2731" s="81" t="str">
        <f aca="false">IF(AC2729="But Not Over",VLOOKUP(AH2731,'CPI Data'!$A$19:$N$117,14),"")</f>
        <v/>
      </c>
    </row>
    <row r="2732" customFormat="false" ht="12.75" hidden="false" customHeight="false" outlineLevel="0" collapsed="false">
      <c r="A2732" s="64"/>
      <c r="B2732" s="74"/>
      <c r="C2732" s="43" t="s">
        <v>7</v>
      </c>
      <c r="E2732" s="64"/>
      <c r="F2732" s="74"/>
      <c r="G2732" s="75" t="n">
        <v>1918</v>
      </c>
      <c r="H2732" s="75"/>
      <c r="I2732" s="75"/>
      <c r="J2732" s="74"/>
      <c r="L2732" s="97"/>
      <c r="M2732" s="64"/>
      <c r="N2732" s="74"/>
      <c r="S2732" s="64"/>
      <c r="T2732" s="77"/>
      <c r="U2732" s="69" t="s">
        <v>21</v>
      </c>
      <c r="W2732" s="64"/>
      <c r="X2732" s="77"/>
      <c r="Y2732" s="75" t="n">
        <v>1918</v>
      </c>
      <c r="Z2732" s="75"/>
      <c r="AA2732" s="75"/>
      <c r="AB2732" s="46" t="str">
        <f aca="false">CONCATENATE("CPI: ",AI2737)</f>
        <v>CPI: 15.1</v>
      </c>
      <c r="AD2732" s="98"/>
      <c r="AE2732" s="64"/>
      <c r="AF2732" s="77"/>
      <c r="AH2732" s="1" t="str">
        <f aca="false">IF(AC2730="But Not Over",Y2727,"")</f>
        <v/>
      </c>
      <c r="AI2732" s="81" t="str">
        <f aca="false">IF(AC2730="But Not Over",VLOOKUP(AH2732,'CPI Data'!$A$19:$N$117,14),"")</f>
        <v/>
      </c>
    </row>
    <row r="2733" customFormat="false" ht="12" hidden="false" customHeight="false" outlineLevel="0" collapsed="false">
      <c r="A2733" s="49"/>
      <c r="B2733" s="49" t="s">
        <v>8</v>
      </c>
      <c r="C2733" s="50"/>
      <c r="D2733" s="50"/>
      <c r="E2733" s="49"/>
      <c r="F2733" s="49" t="s">
        <v>9</v>
      </c>
      <c r="G2733" s="50"/>
      <c r="H2733" s="49"/>
      <c r="I2733" s="49"/>
      <c r="J2733" s="49" t="s">
        <v>10</v>
      </c>
      <c r="K2733" s="48"/>
      <c r="L2733" s="48"/>
      <c r="M2733" s="48"/>
      <c r="N2733" s="49" t="s">
        <v>11</v>
      </c>
      <c r="O2733" s="50"/>
      <c r="S2733" s="49"/>
      <c r="T2733" s="51" t="s">
        <v>8</v>
      </c>
      <c r="U2733" s="99"/>
      <c r="V2733" s="53"/>
      <c r="W2733" s="49"/>
      <c r="X2733" s="51" t="s">
        <v>9</v>
      </c>
      <c r="Y2733" s="99"/>
      <c r="Z2733" s="54"/>
      <c r="AA2733" s="49"/>
      <c r="AB2733" s="51" t="s">
        <v>10</v>
      </c>
      <c r="AC2733" s="52"/>
      <c r="AD2733" s="55"/>
      <c r="AE2733" s="48"/>
      <c r="AF2733" s="51" t="s">
        <v>11</v>
      </c>
      <c r="AG2733" s="99"/>
      <c r="AH2733" s="1" t="str">
        <f aca="false">IF(AC2731="But Not Over",Y2728,"")</f>
        <v/>
      </c>
      <c r="AI2733" s="81" t="str">
        <f aca="false">IF(AC2731="But Not Over",VLOOKUP(AH2733,'CPI Data'!$A$19:$N$117,14),"")</f>
        <v/>
      </c>
    </row>
    <row r="2734" customFormat="false" ht="12" hidden="false" customHeight="false" outlineLevel="0" collapsed="false">
      <c r="A2734" s="56" t="s">
        <v>12</v>
      </c>
      <c r="B2734" s="57" t="s">
        <v>13</v>
      </c>
      <c r="C2734" s="57"/>
      <c r="D2734" s="100"/>
      <c r="E2734" s="56" t="s">
        <v>12</v>
      </c>
      <c r="F2734" s="57" t="s">
        <v>13</v>
      </c>
      <c r="G2734" s="57"/>
      <c r="H2734" s="100"/>
      <c r="I2734" s="56" t="s">
        <v>12</v>
      </c>
      <c r="J2734" s="57" t="s">
        <v>13</v>
      </c>
      <c r="K2734" s="57"/>
      <c r="L2734" s="106"/>
      <c r="M2734" s="56" t="s">
        <v>12</v>
      </c>
      <c r="N2734" s="57" t="s">
        <v>13</v>
      </c>
      <c r="O2734" s="57"/>
      <c r="S2734" s="56" t="s">
        <v>12</v>
      </c>
      <c r="T2734" s="58" t="s">
        <v>13</v>
      </c>
      <c r="U2734" s="58"/>
      <c r="V2734" s="101"/>
      <c r="W2734" s="56" t="s">
        <v>12</v>
      </c>
      <c r="X2734" s="58" t="s">
        <v>13</v>
      </c>
      <c r="Y2734" s="58"/>
      <c r="Z2734" s="101"/>
      <c r="AA2734" s="56" t="s">
        <v>12</v>
      </c>
      <c r="AB2734" s="58" t="s">
        <v>13</v>
      </c>
      <c r="AC2734" s="58"/>
      <c r="AD2734" s="107"/>
      <c r="AE2734" s="56" t="s">
        <v>12</v>
      </c>
      <c r="AF2734" s="58" t="s">
        <v>13</v>
      </c>
      <c r="AG2734" s="58"/>
      <c r="AH2734" s="1" t="str">
        <f aca="false">IF(AC2732="But Not Over",Y2729,"")</f>
        <v/>
      </c>
      <c r="AI2734" s="81" t="str">
        <f aca="false">IF(AC2732="But Not Over",VLOOKUP(AH2734,'CPI Data'!$A$19:$N$117,14),"")</f>
        <v/>
      </c>
    </row>
    <row r="2735" customFormat="false" ht="12" hidden="false" customHeight="false" outlineLevel="0" collapsed="false">
      <c r="A2735" s="59" t="s">
        <v>14</v>
      </c>
      <c r="B2735" s="60" t="s">
        <v>15</v>
      </c>
      <c r="C2735" s="60" t="s">
        <v>16</v>
      </c>
      <c r="D2735" s="100"/>
      <c r="E2735" s="59" t="s">
        <v>14</v>
      </c>
      <c r="F2735" s="60" t="s">
        <v>15</v>
      </c>
      <c r="G2735" s="60" t="s">
        <v>16</v>
      </c>
      <c r="H2735" s="100"/>
      <c r="I2735" s="59" t="s">
        <v>14</v>
      </c>
      <c r="J2735" s="60" t="s">
        <v>15</v>
      </c>
      <c r="K2735" s="60" t="s">
        <v>16</v>
      </c>
      <c r="L2735" s="106"/>
      <c r="M2735" s="59" t="s">
        <v>14</v>
      </c>
      <c r="N2735" s="60" t="s">
        <v>15</v>
      </c>
      <c r="O2735" s="60" t="s">
        <v>16</v>
      </c>
      <c r="S2735" s="59" t="s">
        <v>14</v>
      </c>
      <c r="T2735" s="61" t="s">
        <v>15</v>
      </c>
      <c r="U2735" s="61" t="s">
        <v>16</v>
      </c>
      <c r="V2735" s="101"/>
      <c r="W2735" s="59" t="s">
        <v>14</v>
      </c>
      <c r="X2735" s="61" t="s">
        <v>15</v>
      </c>
      <c r="Y2735" s="61" t="s">
        <v>16</v>
      </c>
      <c r="Z2735" s="101"/>
      <c r="AA2735" s="59" t="s">
        <v>14</v>
      </c>
      <c r="AB2735" s="61" t="s">
        <v>15</v>
      </c>
      <c r="AC2735" s="61" t="s">
        <v>16</v>
      </c>
      <c r="AD2735" s="107"/>
      <c r="AE2735" s="59" t="s">
        <v>14</v>
      </c>
      <c r="AF2735" s="61" t="s">
        <v>15</v>
      </c>
      <c r="AG2735" s="61" t="s">
        <v>16</v>
      </c>
      <c r="AH2735" s="1" t="str">
        <f aca="false">IF(AC2733="But Not Over",Y2730,"")</f>
        <v/>
      </c>
      <c r="AI2735" s="81" t="str">
        <f aca="false">IF(AC2733="But Not Over",VLOOKUP(AH2735,'CPI Data'!$A$19:$N$117,14),"")</f>
        <v/>
      </c>
    </row>
    <row r="2736" customFormat="false" ht="12" hidden="false" customHeight="false" outlineLevel="0" collapsed="false">
      <c r="A2736" s="91" t="n">
        <v>0.06</v>
      </c>
      <c r="B2736" s="95" t="n">
        <v>0</v>
      </c>
      <c r="C2736" s="95" t="n">
        <v>4000</v>
      </c>
      <c r="D2736" s="95"/>
      <c r="H2736" s="102"/>
      <c r="I2736" s="91"/>
      <c r="J2736" s="95"/>
      <c r="K2736" s="95"/>
      <c r="L2736" s="104"/>
      <c r="M2736" s="91"/>
      <c r="N2736" s="95"/>
      <c r="O2736" s="95"/>
      <c r="S2736" s="91" t="n">
        <v>0.06</v>
      </c>
      <c r="T2736" s="79" t="n">
        <f aca="false">B2736*$AI$23/$AI$2737</f>
        <v>0</v>
      </c>
      <c r="U2736" s="79" t="n">
        <f aca="false">C2736*$AI$23/$AI$2737</f>
        <v>60819.6026490066</v>
      </c>
      <c r="V2736" s="84"/>
      <c r="W2736" s="1"/>
      <c r="Z2736" s="80"/>
      <c r="AA2736" s="91"/>
      <c r="AB2736" s="79"/>
      <c r="AC2736" s="79"/>
      <c r="AD2736" s="105"/>
      <c r="AE2736" s="91"/>
      <c r="AF2736" s="79"/>
      <c r="AG2736" s="79"/>
      <c r="AH2736" s="1" t="str">
        <f aca="false">IF(AC2734="But Not Over",Y2731,"")</f>
        <v/>
      </c>
      <c r="AI2736" s="81" t="str">
        <f aca="false">IF(AC2734="But Not Over",VLOOKUP(AH2736,'CPI Data'!$A$19:$N$117,14),"")</f>
        <v/>
      </c>
    </row>
    <row r="2737" customFormat="false" ht="12" hidden="false" customHeight="false" outlineLevel="0" collapsed="false">
      <c r="A2737" s="91" t="n">
        <v>0.12</v>
      </c>
      <c r="B2737" s="95" t="n">
        <v>4000</v>
      </c>
      <c r="C2737" s="95" t="n">
        <v>5000</v>
      </c>
      <c r="D2737" s="95"/>
      <c r="E2737" s="64"/>
      <c r="F2737" s="74" t="s">
        <v>55</v>
      </c>
      <c r="H2737" s="102"/>
      <c r="I2737" s="64"/>
      <c r="J2737" s="74" t="s">
        <v>55</v>
      </c>
      <c r="L2737" s="104"/>
      <c r="M2737" s="64"/>
      <c r="N2737" s="74" t="s">
        <v>55</v>
      </c>
      <c r="S2737" s="91" t="n">
        <v>0.12</v>
      </c>
      <c r="T2737" s="79" t="n">
        <f aca="false">B2737*$AI$23/$AI$2737</f>
        <v>60819.6026490066</v>
      </c>
      <c r="U2737" s="79" t="n">
        <f aca="false">C2737*$AI$23/$AI$2737</f>
        <v>76024.5033112583</v>
      </c>
      <c r="V2737" s="84"/>
      <c r="W2737" s="64"/>
      <c r="X2737" s="77" t="s">
        <v>55</v>
      </c>
      <c r="Z2737" s="80"/>
      <c r="AA2737" s="64"/>
      <c r="AB2737" s="77" t="s">
        <v>55</v>
      </c>
      <c r="AD2737" s="105"/>
      <c r="AE2737" s="64"/>
      <c r="AF2737" s="77" t="s">
        <v>55</v>
      </c>
      <c r="AH2737" s="1" t="n">
        <f aca="false">IF(AC2735="But Not Over",Y2732,"")</f>
        <v>1918</v>
      </c>
      <c r="AI2737" s="81" t="n">
        <f aca="false">IF(AC2735="But Not Over",VLOOKUP(AH2737,'CPI Data'!$A$19:$N$117,14),"")</f>
        <v>15.1</v>
      </c>
    </row>
    <row r="2738" customFormat="false" ht="12" hidden="false" customHeight="false" outlineLevel="0" collapsed="false">
      <c r="A2738" s="91" t="n">
        <v>0.13</v>
      </c>
      <c r="B2738" s="95" t="n">
        <v>5000</v>
      </c>
      <c r="C2738" s="95" t="n">
        <v>6000</v>
      </c>
      <c r="D2738" s="95"/>
      <c r="E2738" s="64"/>
      <c r="F2738" s="74" t="s">
        <v>56</v>
      </c>
      <c r="H2738" s="102"/>
      <c r="I2738" s="64"/>
      <c r="J2738" s="74" t="s">
        <v>56</v>
      </c>
      <c r="L2738" s="104"/>
      <c r="M2738" s="64"/>
      <c r="N2738" s="74" t="s">
        <v>56</v>
      </c>
      <c r="S2738" s="91" t="n">
        <v>0.13</v>
      </c>
      <c r="T2738" s="79" t="n">
        <f aca="false">B2738*$AI$23/$AI$2737</f>
        <v>76024.5033112583</v>
      </c>
      <c r="U2738" s="79" t="n">
        <f aca="false">C2738*$AI$23/$AI$2737</f>
        <v>91229.4039735099</v>
      </c>
      <c r="V2738" s="84"/>
      <c r="W2738" s="64"/>
      <c r="X2738" s="77" t="s">
        <v>56</v>
      </c>
      <c r="Z2738" s="80"/>
      <c r="AA2738" s="64"/>
      <c r="AB2738" s="77" t="s">
        <v>56</v>
      </c>
      <c r="AD2738" s="105"/>
      <c r="AE2738" s="64"/>
      <c r="AF2738" s="77" t="s">
        <v>56</v>
      </c>
      <c r="AH2738" s="1" t="str">
        <f aca="false">IF(AC2736="But Not Over",Y2733,"")</f>
        <v/>
      </c>
      <c r="AI2738" s="81" t="str">
        <f aca="false">IF(AC2736="But Not Over",VLOOKUP(AH2738,'CPI Data'!$A$19:$N$117,14),"")</f>
        <v/>
      </c>
    </row>
    <row r="2739" customFormat="false" ht="12" hidden="false" customHeight="false" outlineLevel="0" collapsed="false">
      <c r="A2739" s="91" t="n">
        <v>0.14</v>
      </c>
      <c r="B2739" s="95" t="n">
        <v>6000</v>
      </c>
      <c r="C2739" s="95" t="n">
        <v>8000</v>
      </c>
      <c r="D2739" s="95"/>
      <c r="H2739" s="102"/>
      <c r="I2739" s="91"/>
      <c r="J2739" s="95"/>
      <c r="K2739" s="95"/>
      <c r="L2739" s="104"/>
      <c r="M2739" s="91"/>
      <c r="N2739" s="95"/>
      <c r="O2739" s="95"/>
      <c r="S2739" s="91" t="n">
        <v>0.14</v>
      </c>
      <c r="T2739" s="79" t="n">
        <f aca="false">B2739*$AI$23/$AI$2737</f>
        <v>91229.4039735099</v>
      </c>
      <c r="U2739" s="79" t="n">
        <f aca="false">C2739*$AI$23/$AI$2737</f>
        <v>121639.205298013</v>
      </c>
      <c r="V2739" s="84"/>
      <c r="W2739" s="1"/>
      <c r="Z2739" s="80"/>
      <c r="AA2739" s="91"/>
      <c r="AB2739" s="79"/>
      <c r="AC2739" s="79"/>
      <c r="AD2739" s="105"/>
      <c r="AE2739" s="91"/>
      <c r="AF2739" s="79"/>
      <c r="AG2739" s="79"/>
      <c r="AH2739" s="1" t="str">
        <f aca="false">IF(AC2737="But Not Over",Y2734,"")</f>
        <v/>
      </c>
      <c r="AI2739" s="81" t="str">
        <f aca="false">IF(AC2737="But Not Over",VLOOKUP(AH2739,'CPI Data'!$A$19:$N$117,14),"")</f>
        <v/>
      </c>
    </row>
    <row r="2740" customFormat="false" ht="12" hidden="false" customHeight="false" outlineLevel="0" collapsed="false">
      <c r="A2740" s="91" t="n">
        <v>0.15</v>
      </c>
      <c r="B2740" s="95" t="n">
        <v>8000</v>
      </c>
      <c r="C2740" s="95" t="n">
        <v>10000</v>
      </c>
      <c r="D2740" s="95"/>
      <c r="H2740" s="102"/>
      <c r="I2740" s="91"/>
      <c r="J2740" s="95"/>
      <c r="K2740" s="95"/>
      <c r="L2740" s="104"/>
      <c r="M2740" s="91"/>
      <c r="N2740" s="95"/>
      <c r="O2740" s="95"/>
      <c r="S2740" s="91" t="n">
        <v>0.15</v>
      </c>
      <c r="T2740" s="79" t="n">
        <f aca="false">B2740*$AI$23/$AI$2737</f>
        <v>121639.205298013</v>
      </c>
      <c r="U2740" s="79" t="n">
        <f aca="false">C2740*$AI$23/$AI$2737</f>
        <v>152049.006622517</v>
      </c>
      <c r="V2740" s="84"/>
      <c r="W2740" s="1"/>
      <c r="Z2740" s="80"/>
      <c r="AA2740" s="91"/>
      <c r="AB2740" s="79"/>
      <c r="AC2740" s="79"/>
      <c r="AD2740" s="105"/>
      <c r="AE2740" s="91"/>
      <c r="AF2740" s="79"/>
      <c r="AG2740" s="79"/>
      <c r="AH2740" s="1" t="str">
        <f aca="false">IF(AC2738="But Not Over",Y2735,"")</f>
        <v/>
      </c>
      <c r="AI2740" s="81" t="str">
        <f aca="false">IF(AC2738="But Not Over",VLOOKUP(AH2740,'CPI Data'!$A$19:$N$117,14),"")</f>
        <v/>
      </c>
    </row>
    <row r="2741" customFormat="false" ht="12" hidden="false" customHeight="false" outlineLevel="0" collapsed="false">
      <c r="A2741" s="91" t="n">
        <v>0.16</v>
      </c>
      <c r="B2741" s="95" t="n">
        <v>10000</v>
      </c>
      <c r="C2741" s="95" t="n">
        <v>12000</v>
      </c>
      <c r="D2741" s="95"/>
      <c r="H2741" s="102"/>
      <c r="I2741" s="91"/>
      <c r="J2741" s="95"/>
      <c r="K2741" s="95"/>
      <c r="L2741" s="104"/>
      <c r="M2741" s="91"/>
      <c r="N2741" s="95"/>
      <c r="O2741" s="95"/>
      <c r="S2741" s="91" t="n">
        <v>0.16</v>
      </c>
      <c r="T2741" s="79" t="n">
        <f aca="false">B2741*$AI$23/$AI$2737</f>
        <v>152049.006622517</v>
      </c>
      <c r="U2741" s="79" t="n">
        <f aca="false">C2741*$AI$23/$AI$2737</f>
        <v>182458.80794702</v>
      </c>
      <c r="V2741" s="84"/>
      <c r="W2741" s="1"/>
      <c r="Z2741" s="80"/>
      <c r="AA2741" s="91"/>
      <c r="AB2741" s="79"/>
      <c r="AC2741" s="79"/>
      <c r="AD2741" s="105"/>
      <c r="AE2741" s="91"/>
      <c r="AF2741" s="79"/>
      <c r="AG2741" s="79"/>
      <c r="AH2741" s="1" t="str">
        <f aca="false">IF(AC2739="But Not Over",Y2736,"")</f>
        <v/>
      </c>
      <c r="AI2741" s="81" t="str">
        <f aca="false">IF(AC2739="But Not Over",VLOOKUP(AH2741,'CPI Data'!$A$19:$N$117,14),"")</f>
        <v/>
      </c>
    </row>
    <row r="2742" customFormat="false" ht="12" hidden="false" customHeight="false" outlineLevel="0" collapsed="false">
      <c r="A2742" s="91" t="n">
        <v>0.17</v>
      </c>
      <c r="B2742" s="95" t="n">
        <v>12000</v>
      </c>
      <c r="C2742" s="95" t="n">
        <v>14000</v>
      </c>
      <c r="D2742" s="95"/>
      <c r="H2742" s="102"/>
      <c r="I2742" s="91"/>
      <c r="J2742" s="95"/>
      <c r="K2742" s="95"/>
      <c r="L2742" s="104"/>
      <c r="M2742" s="91"/>
      <c r="N2742" s="95"/>
      <c r="O2742" s="95"/>
      <c r="S2742" s="91" t="n">
        <v>0.17</v>
      </c>
      <c r="T2742" s="79" t="n">
        <f aca="false">B2742*$AI$23/$AI$2737</f>
        <v>182458.80794702</v>
      </c>
      <c r="U2742" s="79" t="n">
        <f aca="false">C2742*$AI$23/$AI$2737</f>
        <v>212868.609271523</v>
      </c>
      <c r="V2742" s="84"/>
      <c r="W2742" s="1"/>
      <c r="Z2742" s="80"/>
      <c r="AA2742" s="91"/>
      <c r="AB2742" s="79"/>
      <c r="AC2742" s="79"/>
      <c r="AD2742" s="105"/>
      <c r="AE2742" s="91"/>
      <c r="AF2742" s="79"/>
      <c r="AG2742" s="79"/>
      <c r="AH2742" s="1" t="str">
        <f aca="false">IF(AC2740="But Not Over",Y2737,"")</f>
        <v/>
      </c>
      <c r="AI2742" s="81" t="str">
        <f aca="false">IF(AC2740="But Not Over",VLOOKUP(AH2742,'CPI Data'!$A$19:$N$117,14),"")</f>
        <v/>
      </c>
    </row>
    <row r="2743" customFormat="false" ht="12" hidden="false" customHeight="false" outlineLevel="0" collapsed="false">
      <c r="A2743" s="91" t="n">
        <v>0.18</v>
      </c>
      <c r="B2743" s="95" t="n">
        <v>14000</v>
      </c>
      <c r="C2743" s="95" t="n">
        <v>16000</v>
      </c>
      <c r="D2743" s="95"/>
      <c r="H2743" s="102"/>
      <c r="I2743" s="91"/>
      <c r="J2743" s="95"/>
      <c r="K2743" s="95"/>
      <c r="L2743" s="104"/>
      <c r="M2743" s="91"/>
      <c r="N2743" s="95"/>
      <c r="O2743" s="95"/>
      <c r="S2743" s="91" t="n">
        <v>0.18</v>
      </c>
      <c r="T2743" s="79" t="n">
        <f aca="false">B2743*$AI$23/$AI$2737</f>
        <v>212868.609271523</v>
      </c>
      <c r="U2743" s="79" t="n">
        <f aca="false">C2743*$AI$23/$AI$2737</f>
        <v>243278.410596026</v>
      </c>
      <c r="V2743" s="84"/>
      <c r="W2743" s="1"/>
      <c r="Z2743" s="80"/>
      <c r="AA2743" s="91"/>
      <c r="AB2743" s="79"/>
      <c r="AC2743" s="79"/>
      <c r="AD2743" s="105"/>
      <c r="AE2743" s="91"/>
      <c r="AF2743" s="79"/>
      <c r="AG2743" s="79"/>
      <c r="AH2743" s="1" t="str">
        <f aca="false">IF(AC2741="But Not Over",Y2738,"")</f>
        <v/>
      </c>
      <c r="AI2743" s="81" t="str">
        <f aca="false">IF(AC2741="But Not Over",VLOOKUP(AH2743,'CPI Data'!$A$19:$N$117,14),"")</f>
        <v/>
      </c>
    </row>
    <row r="2744" customFormat="false" ht="12" hidden="false" customHeight="false" outlineLevel="0" collapsed="false">
      <c r="A2744" s="91" t="n">
        <v>0.19</v>
      </c>
      <c r="B2744" s="95" t="n">
        <v>16000</v>
      </c>
      <c r="C2744" s="95" t="n">
        <v>18000</v>
      </c>
      <c r="D2744" s="95"/>
      <c r="H2744" s="102"/>
      <c r="I2744" s="91"/>
      <c r="J2744" s="95"/>
      <c r="K2744" s="95"/>
      <c r="L2744" s="104"/>
      <c r="M2744" s="91"/>
      <c r="N2744" s="95"/>
      <c r="O2744" s="95"/>
      <c r="S2744" s="91" t="n">
        <v>0.19</v>
      </c>
      <c r="T2744" s="79" t="n">
        <f aca="false">B2744*$AI$23/$AI$2737</f>
        <v>243278.410596026</v>
      </c>
      <c r="U2744" s="79" t="n">
        <f aca="false">C2744*$AI$23/$AI$2737</f>
        <v>273688.21192053</v>
      </c>
      <c r="V2744" s="84"/>
      <c r="W2744" s="1"/>
      <c r="Z2744" s="80"/>
      <c r="AA2744" s="91"/>
      <c r="AB2744" s="79"/>
      <c r="AC2744" s="79"/>
      <c r="AD2744" s="105"/>
      <c r="AE2744" s="91"/>
      <c r="AF2744" s="79"/>
      <c r="AG2744" s="79"/>
      <c r="AH2744" s="1" t="str">
        <f aca="false">IF(AC2742="But Not Over",Y2739,"")</f>
        <v/>
      </c>
      <c r="AI2744" s="81" t="str">
        <f aca="false">IF(AC2742="But Not Over",VLOOKUP(AH2744,'CPI Data'!$A$19:$N$117,14),"")</f>
        <v/>
      </c>
    </row>
    <row r="2745" customFormat="false" ht="12" hidden="false" customHeight="false" outlineLevel="0" collapsed="false">
      <c r="A2745" s="91" t="n">
        <v>0.2</v>
      </c>
      <c r="B2745" s="95" t="n">
        <v>18000</v>
      </c>
      <c r="C2745" s="95" t="n">
        <v>20000</v>
      </c>
      <c r="D2745" s="95"/>
      <c r="H2745" s="102"/>
      <c r="I2745" s="91"/>
      <c r="J2745" s="95"/>
      <c r="K2745" s="95"/>
      <c r="L2745" s="104"/>
      <c r="M2745" s="91"/>
      <c r="N2745" s="95"/>
      <c r="O2745" s="95"/>
      <c r="S2745" s="91" t="n">
        <v>0.2</v>
      </c>
      <c r="T2745" s="79" t="n">
        <f aca="false">B2745*$AI$23/$AI$2737</f>
        <v>273688.21192053</v>
      </c>
      <c r="U2745" s="79" t="n">
        <f aca="false">C2745*$AI$23/$AI$2737</f>
        <v>304098.013245033</v>
      </c>
      <c r="V2745" s="84"/>
      <c r="W2745" s="1"/>
      <c r="Z2745" s="80"/>
      <c r="AA2745" s="91"/>
      <c r="AB2745" s="79"/>
      <c r="AC2745" s="79"/>
      <c r="AD2745" s="105"/>
      <c r="AE2745" s="91"/>
      <c r="AF2745" s="79"/>
      <c r="AG2745" s="79"/>
      <c r="AH2745" s="1" t="str">
        <f aca="false">IF(AC2743="But Not Over",Y2740,"")</f>
        <v/>
      </c>
      <c r="AI2745" s="81" t="str">
        <f aca="false">IF(AC2743="But Not Over",VLOOKUP(AH2745,'CPI Data'!$A$19:$N$117,14),"")</f>
        <v/>
      </c>
    </row>
    <row r="2746" customFormat="false" ht="12" hidden="false" customHeight="false" outlineLevel="0" collapsed="false">
      <c r="A2746" s="91" t="n">
        <v>0.21</v>
      </c>
      <c r="B2746" s="95" t="n">
        <v>20000</v>
      </c>
      <c r="C2746" s="95" t="n">
        <v>22000</v>
      </c>
      <c r="D2746" s="95"/>
      <c r="H2746" s="102"/>
      <c r="I2746" s="91"/>
      <c r="J2746" s="95"/>
      <c r="K2746" s="95"/>
      <c r="L2746" s="104"/>
      <c r="M2746" s="91"/>
      <c r="N2746" s="95"/>
      <c r="O2746" s="95"/>
      <c r="S2746" s="91" t="n">
        <v>0.21</v>
      </c>
      <c r="T2746" s="79" t="n">
        <f aca="false">B2746*$AI$23/$AI$2737</f>
        <v>304098.013245033</v>
      </c>
      <c r="U2746" s="79" t="n">
        <f aca="false">C2746*$AI$23/$AI$2737</f>
        <v>334507.814569536</v>
      </c>
      <c r="V2746" s="84"/>
      <c r="W2746" s="1"/>
      <c r="Z2746" s="80"/>
      <c r="AA2746" s="91"/>
      <c r="AB2746" s="79"/>
      <c r="AC2746" s="79"/>
      <c r="AD2746" s="105"/>
      <c r="AE2746" s="91"/>
      <c r="AF2746" s="79"/>
      <c r="AG2746" s="79"/>
      <c r="AH2746" s="1" t="str">
        <f aca="false">IF(AC2744="But Not Over",Y2741,"")</f>
        <v/>
      </c>
      <c r="AI2746" s="81" t="str">
        <f aca="false">IF(AC2744="But Not Over",VLOOKUP(AH2746,'CPI Data'!$A$19:$N$117,14),"")</f>
        <v/>
      </c>
    </row>
    <row r="2747" customFormat="false" ht="12" hidden="false" customHeight="false" outlineLevel="0" collapsed="false">
      <c r="A2747" s="91" t="n">
        <v>0.22</v>
      </c>
      <c r="B2747" s="95" t="n">
        <v>22000</v>
      </c>
      <c r="C2747" s="95" t="n">
        <v>24000</v>
      </c>
      <c r="D2747" s="95"/>
      <c r="H2747" s="102"/>
      <c r="I2747" s="91"/>
      <c r="J2747" s="95"/>
      <c r="K2747" s="95"/>
      <c r="L2747" s="104"/>
      <c r="M2747" s="91"/>
      <c r="N2747" s="95"/>
      <c r="O2747" s="95"/>
      <c r="S2747" s="91" t="n">
        <v>0.22</v>
      </c>
      <c r="T2747" s="79" t="n">
        <f aca="false">B2747*$AI$23/$AI$2737</f>
        <v>334507.814569536</v>
      </c>
      <c r="U2747" s="79" t="n">
        <f aca="false">C2747*$AI$23/$AI$2737</f>
        <v>364917.61589404</v>
      </c>
      <c r="V2747" s="84"/>
      <c r="W2747" s="1"/>
      <c r="Z2747" s="80"/>
      <c r="AA2747" s="91"/>
      <c r="AB2747" s="79"/>
      <c r="AC2747" s="79"/>
      <c r="AD2747" s="105"/>
      <c r="AE2747" s="91"/>
      <c r="AF2747" s="79"/>
      <c r="AG2747" s="79"/>
      <c r="AH2747" s="1" t="str">
        <f aca="false">IF(AC2745="But Not Over",Y2742,"")</f>
        <v/>
      </c>
      <c r="AI2747" s="81" t="str">
        <f aca="false">IF(AC2745="But Not Over",VLOOKUP(AH2747,'CPI Data'!$A$19:$N$117,14),"")</f>
        <v/>
      </c>
    </row>
    <row r="2748" customFormat="false" ht="12" hidden="false" customHeight="false" outlineLevel="0" collapsed="false">
      <c r="A2748" s="91" t="n">
        <v>0.23</v>
      </c>
      <c r="B2748" s="95" t="n">
        <v>24000</v>
      </c>
      <c r="C2748" s="95" t="n">
        <v>26000</v>
      </c>
      <c r="D2748" s="92"/>
      <c r="H2748" s="102"/>
      <c r="I2748" s="91"/>
      <c r="J2748" s="95"/>
      <c r="K2748" s="92"/>
      <c r="L2748" s="103"/>
      <c r="M2748" s="91"/>
      <c r="N2748" s="95"/>
      <c r="O2748" s="92"/>
      <c r="S2748" s="91" t="n">
        <v>0.23</v>
      </c>
      <c r="T2748" s="79" t="n">
        <f aca="false">B2748*$AI$23/$AI$2737</f>
        <v>364917.61589404</v>
      </c>
      <c r="U2748" s="79" t="n">
        <f aca="false">C2748*$AI$23/$AI$2737</f>
        <v>395327.417218543</v>
      </c>
      <c r="W2748" s="1"/>
      <c r="Z2748" s="80"/>
      <c r="AA2748" s="91"/>
      <c r="AB2748" s="79"/>
      <c r="AD2748" s="98"/>
      <c r="AE2748" s="91"/>
      <c r="AF2748" s="79"/>
      <c r="AH2748" s="1" t="str">
        <f aca="false">IF(AC2746="But Not Over",Y2743,"")</f>
        <v/>
      </c>
      <c r="AI2748" s="81" t="str">
        <f aca="false">IF(AC2746="But Not Over",VLOOKUP(AH2748,'CPI Data'!$A$19:$N$117,14),"")</f>
        <v/>
      </c>
    </row>
    <row r="2749" customFormat="false" ht="12" hidden="false" customHeight="false" outlineLevel="0" collapsed="false">
      <c r="A2749" s="91" t="n">
        <v>0.24</v>
      </c>
      <c r="B2749" s="95" t="n">
        <v>26000</v>
      </c>
      <c r="C2749" s="95" t="n">
        <v>28000</v>
      </c>
      <c r="D2749" s="92"/>
      <c r="H2749" s="102"/>
      <c r="I2749" s="91"/>
      <c r="J2749" s="92"/>
      <c r="K2749" s="92"/>
      <c r="L2749" s="103"/>
      <c r="M2749" s="91"/>
      <c r="N2749" s="92"/>
      <c r="O2749" s="92"/>
      <c r="S2749" s="91" t="n">
        <v>0.24</v>
      </c>
      <c r="T2749" s="79" t="n">
        <f aca="false">B2749*$AI$23/$AI$2737</f>
        <v>395327.417218543</v>
      </c>
      <c r="U2749" s="79" t="n">
        <f aca="false">C2749*$AI$23/$AI$2737</f>
        <v>425737.218543046</v>
      </c>
      <c r="W2749" s="1"/>
      <c r="Z2749" s="80"/>
      <c r="AA2749" s="91"/>
      <c r="AD2749" s="98"/>
      <c r="AE2749" s="91"/>
      <c r="AH2749" s="1" t="str">
        <f aca="false">IF(AC2747="But Not Over",Y2744,"")</f>
        <v/>
      </c>
      <c r="AI2749" s="81" t="str">
        <f aca="false">IF(AC2747="But Not Over",VLOOKUP(AH2749,'CPI Data'!$A$19:$N$117,14),"")</f>
        <v/>
      </c>
    </row>
    <row r="2750" customFormat="false" ht="12" hidden="false" customHeight="false" outlineLevel="0" collapsed="false">
      <c r="A2750" s="91" t="n">
        <v>0.25</v>
      </c>
      <c r="B2750" s="95" t="n">
        <v>28000</v>
      </c>
      <c r="C2750" s="95" t="n">
        <v>30000</v>
      </c>
      <c r="D2750" s="92"/>
      <c r="H2750" s="102"/>
      <c r="I2750" s="91"/>
      <c r="J2750" s="92"/>
      <c r="K2750" s="92"/>
      <c r="L2750" s="103"/>
      <c r="M2750" s="91"/>
      <c r="N2750" s="92"/>
      <c r="O2750" s="92"/>
      <c r="S2750" s="91" t="n">
        <v>0.25</v>
      </c>
      <c r="T2750" s="79" t="n">
        <f aca="false">B2750*$AI$23/$AI$2737</f>
        <v>425737.218543046</v>
      </c>
      <c r="U2750" s="79" t="n">
        <f aca="false">C2750*$AI$23/$AI$2737</f>
        <v>456147.01986755</v>
      </c>
      <c r="W2750" s="1"/>
      <c r="Z2750" s="80"/>
      <c r="AA2750" s="91"/>
      <c r="AD2750" s="98"/>
      <c r="AE2750" s="91"/>
      <c r="AH2750" s="1" t="str">
        <f aca="false">IF(AC2748="But Not Over",Y2745,"")</f>
        <v/>
      </c>
      <c r="AI2750" s="81" t="str">
        <f aca="false">IF(AC2748="But Not Over",VLOOKUP(AH2750,'CPI Data'!$A$19:$N$117,14),"")</f>
        <v/>
      </c>
    </row>
    <row r="2751" customFormat="false" ht="12" hidden="false" customHeight="false" outlineLevel="0" collapsed="false">
      <c r="A2751" s="91" t="n">
        <v>0.26</v>
      </c>
      <c r="B2751" s="95" t="n">
        <v>30000</v>
      </c>
      <c r="C2751" s="95" t="n">
        <v>32000</v>
      </c>
      <c r="D2751" s="95"/>
      <c r="H2751" s="64"/>
      <c r="I2751" s="91"/>
      <c r="J2751" s="92"/>
      <c r="K2751" s="92"/>
      <c r="L2751" s="104"/>
      <c r="M2751" s="91"/>
      <c r="N2751" s="92"/>
      <c r="O2751" s="92"/>
      <c r="S2751" s="91" t="n">
        <v>0.26</v>
      </c>
      <c r="T2751" s="79" t="n">
        <f aca="false">B2751*$AI$23/$AI$2737</f>
        <v>456147.01986755</v>
      </c>
      <c r="U2751" s="79" t="n">
        <f aca="false">C2751*$AI$23/$AI$2737</f>
        <v>486556.821192053</v>
      </c>
      <c r="V2751" s="84"/>
      <c r="W2751" s="1"/>
      <c r="Z2751" s="80"/>
      <c r="AA2751" s="91"/>
      <c r="AD2751" s="105"/>
      <c r="AE2751" s="91"/>
      <c r="AH2751" s="1" t="str">
        <f aca="false">IF(AC2749="But Not Over",Y2746,"")</f>
        <v/>
      </c>
      <c r="AI2751" s="81" t="str">
        <f aca="false">IF(AC2749="But Not Over",VLOOKUP(AH2751,'CPI Data'!$A$19:$N$117,14),"")</f>
        <v/>
      </c>
    </row>
    <row r="2752" customFormat="false" ht="12" hidden="false" customHeight="false" outlineLevel="0" collapsed="false">
      <c r="A2752" s="91" t="n">
        <v>0.27</v>
      </c>
      <c r="B2752" s="95" t="n">
        <v>32000</v>
      </c>
      <c r="C2752" s="95" t="n">
        <v>34000</v>
      </c>
      <c r="H2752" s="64"/>
      <c r="I2752" s="91"/>
      <c r="J2752" s="92"/>
      <c r="K2752" s="92"/>
      <c r="L2752" s="97"/>
      <c r="M2752" s="91"/>
      <c r="N2752" s="92"/>
      <c r="O2752" s="92"/>
      <c r="S2752" s="91" t="n">
        <v>0.27</v>
      </c>
      <c r="T2752" s="79" t="n">
        <f aca="false">B2752*$AI$23/$AI$2737</f>
        <v>486556.821192053</v>
      </c>
      <c r="U2752" s="79" t="n">
        <f aca="false">C2752*$AI$23/$AI$2737</f>
        <v>516966.622516556</v>
      </c>
      <c r="W2752" s="1"/>
      <c r="Z2752" s="80"/>
      <c r="AA2752" s="91"/>
      <c r="AD2752" s="98"/>
      <c r="AE2752" s="91"/>
      <c r="AH2752" s="1" t="str">
        <f aca="false">IF(AC2750="But Not Over",Y2747,"")</f>
        <v/>
      </c>
      <c r="AI2752" s="81" t="str">
        <f aca="false">IF(AC2750="But Not Over",VLOOKUP(AH2752,'CPI Data'!$A$19:$N$117,14),"")</f>
        <v/>
      </c>
    </row>
    <row r="2753" customFormat="false" ht="12" hidden="false" customHeight="false" outlineLevel="0" collapsed="false">
      <c r="A2753" s="91" t="n">
        <v>0.28</v>
      </c>
      <c r="B2753" s="95" t="n">
        <v>34000</v>
      </c>
      <c r="C2753" s="95" t="n">
        <v>36000</v>
      </c>
      <c r="H2753" s="64"/>
      <c r="I2753" s="91"/>
      <c r="J2753" s="92"/>
      <c r="K2753" s="92"/>
      <c r="L2753" s="97"/>
      <c r="M2753" s="91"/>
      <c r="N2753" s="92"/>
      <c r="O2753" s="92"/>
      <c r="S2753" s="91" t="n">
        <v>0.28</v>
      </c>
      <c r="T2753" s="79" t="n">
        <f aca="false">B2753*$AI$23/$AI$2737</f>
        <v>516966.622516556</v>
      </c>
      <c r="U2753" s="79" t="n">
        <f aca="false">C2753*$AI$23/$AI$2737</f>
        <v>547376.42384106</v>
      </c>
      <c r="W2753" s="1"/>
      <c r="Z2753" s="80"/>
      <c r="AA2753" s="91"/>
      <c r="AD2753" s="98"/>
      <c r="AE2753" s="91"/>
      <c r="AH2753" s="1" t="str">
        <f aca="false">IF(AC2751="But Not Over",Y2748,"")</f>
        <v/>
      </c>
      <c r="AI2753" s="81" t="str">
        <f aca="false">IF(AC2751="But Not Over",VLOOKUP(AH2753,'CPI Data'!$A$19:$N$117,14),"")</f>
        <v/>
      </c>
    </row>
    <row r="2754" customFormat="false" ht="12" hidden="false" customHeight="false" outlineLevel="0" collapsed="false">
      <c r="A2754" s="91" t="n">
        <v>0.29</v>
      </c>
      <c r="B2754" s="95" t="n">
        <v>36000</v>
      </c>
      <c r="C2754" s="95" t="n">
        <v>38000</v>
      </c>
      <c r="H2754" s="64"/>
      <c r="I2754" s="91"/>
      <c r="J2754" s="92"/>
      <c r="K2754" s="92"/>
      <c r="L2754" s="97"/>
      <c r="M2754" s="91"/>
      <c r="N2754" s="92"/>
      <c r="O2754" s="92"/>
      <c r="S2754" s="91" t="n">
        <v>0.29</v>
      </c>
      <c r="T2754" s="79" t="n">
        <f aca="false">B2754*$AI$23/$AI$2737</f>
        <v>547376.42384106</v>
      </c>
      <c r="U2754" s="79" t="n">
        <f aca="false">C2754*$AI$23/$AI$2737</f>
        <v>577786.225165563</v>
      </c>
      <c r="W2754" s="1"/>
      <c r="Z2754" s="80"/>
      <c r="AA2754" s="91"/>
      <c r="AD2754" s="98"/>
      <c r="AE2754" s="91"/>
      <c r="AH2754" s="1" t="str">
        <f aca="false">IF(AC2752="But Not Over",Y2749,"")</f>
        <v/>
      </c>
      <c r="AI2754" s="81" t="str">
        <f aca="false">IF(AC2752="But Not Over",VLOOKUP(AH2754,'CPI Data'!$A$19:$N$117,14),"")</f>
        <v/>
      </c>
    </row>
    <row r="2755" customFormat="false" ht="12" hidden="false" customHeight="false" outlineLevel="0" collapsed="false">
      <c r="A2755" s="91" t="n">
        <v>0.3</v>
      </c>
      <c r="B2755" s="95" t="n">
        <v>38000</v>
      </c>
      <c r="C2755" s="95" t="n">
        <v>40000</v>
      </c>
      <c r="H2755" s="64"/>
      <c r="I2755" s="91"/>
      <c r="J2755" s="92"/>
      <c r="K2755" s="92"/>
      <c r="L2755" s="97"/>
      <c r="M2755" s="91"/>
      <c r="N2755" s="92"/>
      <c r="O2755" s="92"/>
      <c r="S2755" s="91" t="n">
        <v>0.3</v>
      </c>
      <c r="T2755" s="79" t="n">
        <f aca="false">B2755*$AI$23/$AI$2737</f>
        <v>577786.225165563</v>
      </c>
      <c r="U2755" s="79" t="n">
        <f aca="false">C2755*$AI$23/$AI$2737</f>
        <v>608196.026490066</v>
      </c>
      <c r="W2755" s="1"/>
      <c r="Z2755" s="80"/>
      <c r="AA2755" s="91"/>
      <c r="AD2755" s="98"/>
      <c r="AE2755" s="91"/>
      <c r="AH2755" s="1" t="str">
        <f aca="false">IF(AC2753="But Not Over",Y2750,"")</f>
        <v/>
      </c>
      <c r="AI2755" s="81" t="str">
        <f aca="false">IF(AC2753="But Not Over",VLOOKUP(AH2755,'CPI Data'!$A$19:$N$117,14),"")</f>
        <v/>
      </c>
    </row>
    <row r="2756" customFormat="false" ht="12" hidden="false" customHeight="false" outlineLevel="0" collapsed="false">
      <c r="A2756" s="91" t="n">
        <v>0.31</v>
      </c>
      <c r="B2756" s="95" t="n">
        <v>40000</v>
      </c>
      <c r="C2756" s="95" t="n">
        <v>42000</v>
      </c>
      <c r="H2756" s="64"/>
      <c r="I2756" s="91"/>
      <c r="J2756" s="92"/>
      <c r="K2756" s="92"/>
      <c r="L2756" s="97"/>
      <c r="M2756" s="91"/>
      <c r="N2756" s="92"/>
      <c r="O2756" s="92"/>
      <c r="S2756" s="91" t="n">
        <v>0.31</v>
      </c>
      <c r="T2756" s="79" t="n">
        <f aca="false">B2756*$AI$23/$AI$2737</f>
        <v>608196.026490066</v>
      </c>
      <c r="U2756" s="79" t="n">
        <f aca="false">C2756*$AI$23/$AI$2737</f>
        <v>638605.82781457</v>
      </c>
      <c r="W2756" s="1"/>
      <c r="Z2756" s="80"/>
      <c r="AA2756" s="91"/>
      <c r="AD2756" s="98"/>
      <c r="AE2756" s="91"/>
      <c r="AH2756" s="1" t="str">
        <f aca="false">IF(AC2754="But Not Over",Y2751,"")</f>
        <v/>
      </c>
      <c r="AI2756" s="81" t="str">
        <f aca="false">IF(AC2754="But Not Over",VLOOKUP(AH2756,'CPI Data'!$A$19:$N$117,14),"")</f>
        <v/>
      </c>
    </row>
    <row r="2757" customFormat="false" ht="12" hidden="false" customHeight="false" outlineLevel="0" collapsed="false">
      <c r="A2757" s="91" t="n">
        <v>0.32</v>
      </c>
      <c r="B2757" s="95" t="n">
        <v>42000</v>
      </c>
      <c r="C2757" s="95" t="n">
        <v>44000</v>
      </c>
      <c r="H2757" s="64"/>
      <c r="I2757" s="91"/>
      <c r="J2757" s="92"/>
      <c r="K2757" s="92"/>
      <c r="L2757" s="97"/>
      <c r="M2757" s="91"/>
      <c r="N2757" s="92"/>
      <c r="O2757" s="92"/>
      <c r="S2757" s="91" t="n">
        <v>0.32</v>
      </c>
      <c r="T2757" s="79" t="n">
        <f aca="false">B2757*$AI$23/$AI$2737</f>
        <v>638605.82781457</v>
      </c>
      <c r="U2757" s="79" t="n">
        <f aca="false">C2757*$AI$23/$AI$2737</f>
        <v>669015.629139073</v>
      </c>
      <c r="W2757" s="1"/>
      <c r="Z2757" s="80"/>
      <c r="AA2757" s="91"/>
      <c r="AD2757" s="98"/>
      <c r="AE2757" s="91"/>
      <c r="AH2757" s="1" t="str">
        <f aca="false">IF(AC2755="But Not Over",Y2752,"")</f>
        <v/>
      </c>
      <c r="AI2757" s="81" t="str">
        <f aca="false">IF(AC2755="But Not Over",VLOOKUP(AH2757,'CPI Data'!$A$19:$N$117,14),"")</f>
        <v/>
      </c>
    </row>
    <row r="2758" customFormat="false" ht="12" hidden="false" customHeight="false" outlineLevel="0" collapsed="false">
      <c r="A2758" s="91" t="n">
        <v>0.33</v>
      </c>
      <c r="B2758" s="95" t="n">
        <v>44000</v>
      </c>
      <c r="C2758" s="95" t="n">
        <v>46000</v>
      </c>
      <c r="H2758" s="64"/>
      <c r="I2758" s="91"/>
      <c r="J2758" s="92"/>
      <c r="K2758" s="92"/>
      <c r="L2758" s="97"/>
      <c r="M2758" s="91"/>
      <c r="N2758" s="92"/>
      <c r="O2758" s="92"/>
      <c r="S2758" s="91" t="n">
        <v>0.33</v>
      </c>
      <c r="T2758" s="79" t="n">
        <f aca="false">B2758*$AI$23/$AI$2737</f>
        <v>669015.629139073</v>
      </c>
      <c r="U2758" s="79" t="n">
        <f aca="false">C2758*$AI$23/$AI$2737</f>
        <v>699425.430463576</v>
      </c>
      <c r="W2758" s="1"/>
      <c r="Z2758" s="80"/>
      <c r="AA2758" s="91"/>
      <c r="AD2758" s="98"/>
      <c r="AE2758" s="91"/>
      <c r="AH2758" s="1" t="str">
        <f aca="false">IF(AC2756="But Not Over",Y2753,"")</f>
        <v/>
      </c>
      <c r="AI2758" s="81" t="str">
        <f aca="false">IF(AC2756="But Not Over",VLOOKUP(AH2758,'CPI Data'!$A$19:$N$117,14),"")</f>
        <v/>
      </c>
    </row>
    <row r="2759" customFormat="false" ht="12" hidden="false" customHeight="false" outlineLevel="0" collapsed="false">
      <c r="A2759" s="91" t="n">
        <v>0.34</v>
      </c>
      <c r="B2759" s="95" t="n">
        <v>46000</v>
      </c>
      <c r="C2759" s="92" t="n">
        <v>48000</v>
      </c>
      <c r="H2759" s="64"/>
      <c r="I2759" s="91"/>
      <c r="J2759" s="92"/>
      <c r="K2759" s="92"/>
      <c r="L2759" s="97"/>
      <c r="M2759" s="91"/>
      <c r="N2759" s="92"/>
      <c r="O2759" s="92"/>
      <c r="S2759" s="91" t="n">
        <v>0.34</v>
      </c>
      <c r="T2759" s="79" t="n">
        <f aca="false">B2759*$AI$23/$AI$2737</f>
        <v>699425.430463576</v>
      </c>
      <c r="U2759" s="79" t="n">
        <f aca="false">C2759*$AI$23/$AI$2737</f>
        <v>729835.23178808</v>
      </c>
      <c r="W2759" s="1"/>
      <c r="Z2759" s="80"/>
      <c r="AA2759" s="91"/>
      <c r="AD2759" s="98"/>
      <c r="AE2759" s="91"/>
      <c r="AH2759" s="1" t="str">
        <f aca="false">IF(AC2757="But Not Over",Y2754,"")</f>
        <v/>
      </c>
      <c r="AI2759" s="81" t="str">
        <f aca="false">IF(AC2757="But Not Over",VLOOKUP(AH2759,'CPI Data'!$A$19:$N$117,14),"")</f>
        <v/>
      </c>
    </row>
    <row r="2760" customFormat="false" ht="12" hidden="false" customHeight="false" outlineLevel="0" collapsed="false">
      <c r="A2760" s="91" t="n">
        <v>0.35</v>
      </c>
      <c r="B2760" s="92" t="n">
        <v>48000</v>
      </c>
      <c r="C2760" s="92" t="n">
        <v>50000</v>
      </c>
      <c r="H2760" s="64"/>
      <c r="I2760" s="64"/>
      <c r="L2760" s="97"/>
      <c r="M2760" s="64"/>
      <c r="S2760" s="91" t="n">
        <v>0.35</v>
      </c>
      <c r="T2760" s="79" t="n">
        <f aca="false">B2760*$AI$23/$AI$2737</f>
        <v>729835.23178808</v>
      </c>
      <c r="U2760" s="79" t="n">
        <f aca="false">C2760*$AI$23/$AI$2737</f>
        <v>760245.033112583</v>
      </c>
      <c r="W2760" s="1"/>
      <c r="Z2760" s="80"/>
      <c r="AA2760" s="64"/>
      <c r="AD2760" s="98"/>
      <c r="AE2760" s="64"/>
      <c r="AH2760" s="1" t="str">
        <f aca="false">IF(AC2758="But Not Over",Y2755,"")</f>
        <v/>
      </c>
      <c r="AI2760" s="81" t="str">
        <f aca="false">IF(AC2758="But Not Over",VLOOKUP(AH2760,'CPI Data'!$A$19:$N$117,14),"")</f>
        <v/>
      </c>
    </row>
    <row r="2761" customFormat="false" ht="12" hidden="false" customHeight="false" outlineLevel="0" collapsed="false">
      <c r="A2761" s="91" t="n">
        <v>0.36</v>
      </c>
      <c r="B2761" s="92" t="n">
        <v>50000</v>
      </c>
      <c r="C2761" s="92" t="n">
        <v>52000</v>
      </c>
      <c r="H2761" s="64"/>
      <c r="I2761" s="64"/>
      <c r="L2761" s="97"/>
      <c r="M2761" s="64"/>
      <c r="S2761" s="91" t="n">
        <v>0.36</v>
      </c>
      <c r="T2761" s="79" t="n">
        <f aca="false">B2761*$AI$23/$AI$2737</f>
        <v>760245.033112583</v>
      </c>
      <c r="U2761" s="79" t="n">
        <f aca="false">C2761*$AI$23/$AI$2737</f>
        <v>790654.834437086</v>
      </c>
      <c r="W2761" s="1"/>
      <c r="Z2761" s="80"/>
      <c r="AA2761" s="64"/>
      <c r="AD2761" s="98"/>
      <c r="AE2761" s="64"/>
      <c r="AH2761" s="1" t="str">
        <f aca="false">IF(AC2759="But Not Over",Y2756,"")</f>
        <v/>
      </c>
      <c r="AI2761" s="81" t="str">
        <f aca="false">IF(AC2759="But Not Over",VLOOKUP(AH2761,'CPI Data'!$A$19:$N$117,14),"")</f>
        <v/>
      </c>
    </row>
    <row r="2762" customFormat="false" ht="12" hidden="false" customHeight="false" outlineLevel="0" collapsed="false">
      <c r="A2762" s="91" t="n">
        <v>0.37</v>
      </c>
      <c r="B2762" s="92" t="n">
        <v>52000</v>
      </c>
      <c r="C2762" s="92" t="n">
        <v>54000</v>
      </c>
      <c r="H2762" s="64"/>
      <c r="I2762" s="64"/>
      <c r="L2762" s="97"/>
      <c r="M2762" s="64"/>
      <c r="S2762" s="91" t="n">
        <v>0.37</v>
      </c>
      <c r="T2762" s="79" t="n">
        <f aca="false">B2762*$AI$23/$AI$2737</f>
        <v>790654.834437086</v>
      </c>
      <c r="U2762" s="79" t="n">
        <f aca="false">C2762*$AI$23/$AI$2737</f>
        <v>821064.63576159</v>
      </c>
      <c r="W2762" s="1"/>
      <c r="Z2762" s="80"/>
      <c r="AA2762" s="64"/>
      <c r="AD2762" s="98"/>
      <c r="AE2762" s="64"/>
      <c r="AH2762" s="1" t="str">
        <f aca="false">IF(AC2760="But Not Over",Y2757,"")</f>
        <v/>
      </c>
      <c r="AI2762" s="81" t="str">
        <f aca="false">IF(AC2760="But Not Over",VLOOKUP(AH2762,'CPI Data'!$A$19:$N$117,14),"")</f>
        <v/>
      </c>
    </row>
    <row r="2763" customFormat="false" ht="12" hidden="false" customHeight="false" outlineLevel="0" collapsed="false">
      <c r="A2763" s="91" t="n">
        <v>0.38</v>
      </c>
      <c r="B2763" s="92" t="n">
        <v>54000</v>
      </c>
      <c r="C2763" s="92" t="n">
        <v>56000</v>
      </c>
      <c r="H2763" s="64"/>
      <c r="I2763" s="64"/>
      <c r="L2763" s="97"/>
      <c r="M2763" s="64"/>
      <c r="S2763" s="91" t="n">
        <v>0.38</v>
      </c>
      <c r="T2763" s="79" t="n">
        <f aca="false">B2763*$AI$23/$AI$2737</f>
        <v>821064.63576159</v>
      </c>
      <c r="U2763" s="79" t="n">
        <f aca="false">C2763*$AI$23/$AI$2737</f>
        <v>851474.437086093</v>
      </c>
      <c r="W2763" s="1"/>
      <c r="Z2763" s="80"/>
      <c r="AA2763" s="64"/>
      <c r="AD2763" s="98"/>
      <c r="AE2763" s="64"/>
      <c r="AH2763" s="1" t="str">
        <f aca="false">IF(AC2761="But Not Over",Y2758,"")</f>
        <v/>
      </c>
      <c r="AI2763" s="81" t="str">
        <f aca="false">IF(AC2761="But Not Over",VLOOKUP(AH2763,'CPI Data'!$A$19:$N$117,14),"")</f>
        <v/>
      </c>
    </row>
    <row r="2764" customFormat="false" ht="12" hidden="false" customHeight="false" outlineLevel="0" collapsed="false">
      <c r="A2764" s="91" t="n">
        <v>0.39</v>
      </c>
      <c r="B2764" s="92" t="n">
        <v>56000</v>
      </c>
      <c r="C2764" s="92" t="n">
        <v>58000</v>
      </c>
      <c r="H2764" s="64"/>
      <c r="I2764" s="64"/>
      <c r="L2764" s="97"/>
      <c r="M2764" s="64"/>
      <c r="S2764" s="91" t="n">
        <v>0.39</v>
      </c>
      <c r="T2764" s="79" t="n">
        <f aca="false">B2764*$AI$23/$AI$2737</f>
        <v>851474.437086093</v>
      </c>
      <c r="U2764" s="79" t="n">
        <f aca="false">C2764*$AI$23/$AI$2737</f>
        <v>881884.238410596</v>
      </c>
      <c r="W2764" s="1"/>
      <c r="Z2764" s="80"/>
      <c r="AA2764" s="64"/>
      <c r="AD2764" s="98"/>
      <c r="AE2764" s="64"/>
      <c r="AH2764" s="1" t="str">
        <f aca="false">IF(AC2762="But Not Over",Y2759,"")</f>
        <v/>
      </c>
      <c r="AI2764" s="81" t="str">
        <f aca="false">IF(AC2762="But Not Over",VLOOKUP(AH2764,'CPI Data'!$A$19:$N$117,14),"")</f>
        <v/>
      </c>
    </row>
    <row r="2765" customFormat="false" ht="12" hidden="false" customHeight="false" outlineLevel="0" collapsed="false">
      <c r="A2765" s="91" t="n">
        <v>0.4</v>
      </c>
      <c r="B2765" s="92" t="n">
        <v>58000</v>
      </c>
      <c r="C2765" s="92" t="n">
        <v>60000</v>
      </c>
      <c r="H2765" s="64"/>
      <c r="I2765" s="64"/>
      <c r="L2765" s="97"/>
      <c r="M2765" s="64"/>
      <c r="S2765" s="91" t="n">
        <v>0.4</v>
      </c>
      <c r="T2765" s="79" t="n">
        <f aca="false">B2765*$AI$23/$AI$2737</f>
        <v>881884.238410596</v>
      </c>
      <c r="U2765" s="79" t="n">
        <f aca="false">C2765*$AI$23/$AI$2737</f>
        <v>912294.039735099</v>
      </c>
      <c r="W2765" s="1"/>
      <c r="Z2765" s="80"/>
      <c r="AA2765" s="64"/>
      <c r="AD2765" s="98"/>
      <c r="AE2765" s="64"/>
      <c r="AH2765" s="1" t="str">
        <f aca="false">IF(AC2763="But Not Over",Y2760,"")</f>
        <v/>
      </c>
      <c r="AI2765" s="81" t="str">
        <f aca="false">IF(AC2763="But Not Over",VLOOKUP(AH2765,'CPI Data'!$A$19:$N$117,14),"")</f>
        <v/>
      </c>
    </row>
    <row r="2766" customFormat="false" ht="12" hidden="false" customHeight="false" outlineLevel="0" collapsed="false">
      <c r="A2766" s="91" t="n">
        <v>0.41</v>
      </c>
      <c r="B2766" s="92" t="n">
        <v>60000</v>
      </c>
      <c r="C2766" s="92" t="n">
        <v>62000</v>
      </c>
      <c r="H2766" s="64"/>
      <c r="I2766" s="64"/>
      <c r="L2766" s="97"/>
      <c r="M2766" s="64"/>
      <c r="S2766" s="91" t="n">
        <v>0.41</v>
      </c>
      <c r="T2766" s="79" t="n">
        <f aca="false">B2766*$AI$23/$AI$2737</f>
        <v>912294.039735099</v>
      </c>
      <c r="U2766" s="79" t="n">
        <f aca="false">C2766*$AI$23/$AI$2737</f>
        <v>942703.841059603</v>
      </c>
      <c r="W2766" s="1"/>
      <c r="Z2766" s="80"/>
      <c r="AA2766" s="64"/>
      <c r="AD2766" s="98"/>
      <c r="AE2766" s="64"/>
      <c r="AH2766" s="1" t="str">
        <f aca="false">IF(AC2764="But Not Over",Y2761,"")</f>
        <v/>
      </c>
      <c r="AI2766" s="81" t="str">
        <f aca="false">IF(AC2764="But Not Over",VLOOKUP(AH2766,'CPI Data'!$A$19:$N$117,14),"")</f>
        <v/>
      </c>
    </row>
    <row r="2767" customFormat="false" ht="12" hidden="false" customHeight="false" outlineLevel="0" collapsed="false">
      <c r="A2767" s="91" t="n">
        <v>0.42</v>
      </c>
      <c r="B2767" s="92" t="n">
        <v>62000</v>
      </c>
      <c r="C2767" s="92" t="n">
        <v>64000</v>
      </c>
      <c r="H2767" s="64"/>
      <c r="I2767" s="64"/>
      <c r="L2767" s="97"/>
      <c r="M2767" s="64"/>
      <c r="S2767" s="91" t="n">
        <v>0.42</v>
      </c>
      <c r="T2767" s="79" t="n">
        <f aca="false">B2767*$AI$23/$AI$2737</f>
        <v>942703.841059603</v>
      </c>
      <c r="U2767" s="79" t="n">
        <f aca="false">C2767*$AI$23/$AI$2737</f>
        <v>973113.642384106</v>
      </c>
      <c r="W2767" s="1"/>
      <c r="Z2767" s="80"/>
      <c r="AA2767" s="64"/>
      <c r="AD2767" s="98"/>
      <c r="AE2767" s="64"/>
      <c r="AH2767" s="1" t="str">
        <f aca="false">IF(AC2765="But Not Over",Y2762,"")</f>
        <v/>
      </c>
      <c r="AI2767" s="81" t="str">
        <f aca="false">IF(AC2765="But Not Over",VLOOKUP(AH2767,'CPI Data'!$A$19:$N$117,14),"")</f>
        <v/>
      </c>
    </row>
    <row r="2768" customFormat="false" ht="12" hidden="false" customHeight="false" outlineLevel="0" collapsed="false">
      <c r="A2768" s="91" t="n">
        <v>0.43</v>
      </c>
      <c r="B2768" s="92" t="n">
        <v>64000</v>
      </c>
      <c r="C2768" s="92" t="n">
        <v>66000</v>
      </c>
      <c r="H2768" s="64"/>
      <c r="I2768" s="64"/>
      <c r="L2768" s="97"/>
      <c r="M2768" s="64"/>
      <c r="S2768" s="91" t="n">
        <v>0.43</v>
      </c>
      <c r="T2768" s="79" t="n">
        <f aca="false">B2768*$AI$23/$AI$2737</f>
        <v>973113.642384106</v>
      </c>
      <c r="U2768" s="125" t="n">
        <f aca="false">C2768*$AI$23/$AI$2737</f>
        <v>1003523.44370861</v>
      </c>
      <c r="W2768" s="1"/>
      <c r="Z2768" s="80"/>
      <c r="AA2768" s="64"/>
      <c r="AD2768" s="98"/>
      <c r="AE2768" s="64"/>
      <c r="AH2768" s="1" t="str">
        <f aca="false">IF(AC2766="But Not Over",Y2763,"")</f>
        <v/>
      </c>
      <c r="AI2768" s="81" t="str">
        <f aca="false">IF(AC2766="But Not Over",VLOOKUP(AH2768,'CPI Data'!$A$19:$N$117,14),"")</f>
        <v/>
      </c>
    </row>
    <row r="2769" customFormat="false" ht="12" hidden="false" customHeight="false" outlineLevel="0" collapsed="false">
      <c r="A2769" s="91" t="n">
        <v>0.44</v>
      </c>
      <c r="B2769" s="92" t="n">
        <v>66000</v>
      </c>
      <c r="C2769" s="92" t="n">
        <v>68000</v>
      </c>
      <c r="H2769" s="64"/>
      <c r="I2769" s="64"/>
      <c r="L2769" s="97"/>
      <c r="M2769" s="64"/>
      <c r="S2769" s="91" t="n">
        <v>0.44</v>
      </c>
      <c r="T2769" s="79" t="n">
        <f aca="false">B2769*$AI$23/$AI$2737</f>
        <v>1003523.44370861</v>
      </c>
      <c r="U2769" s="125" t="n">
        <f aca="false">C2769*$AI$23/$AI$2737</f>
        <v>1033933.24503311</v>
      </c>
      <c r="W2769" s="1"/>
      <c r="Z2769" s="80"/>
      <c r="AA2769" s="64"/>
      <c r="AD2769" s="98"/>
      <c r="AE2769" s="64"/>
      <c r="AH2769" s="1" t="str">
        <f aca="false">IF(AC2767="But Not Over",Y2764,"")</f>
        <v/>
      </c>
      <c r="AI2769" s="81" t="str">
        <f aca="false">IF(AC2767="But Not Over",VLOOKUP(AH2769,'CPI Data'!$A$19:$N$117,14),"")</f>
        <v/>
      </c>
    </row>
    <row r="2770" customFormat="false" ht="12" hidden="false" customHeight="false" outlineLevel="0" collapsed="false">
      <c r="A2770" s="91" t="n">
        <v>0.45</v>
      </c>
      <c r="B2770" s="92" t="n">
        <v>68000</v>
      </c>
      <c r="C2770" s="92" t="n">
        <v>70000</v>
      </c>
      <c r="H2770" s="64"/>
      <c r="I2770" s="64"/>
      <c r="L2770" s="97"/>
      <c r="M2770" s="64"/>
      <c r="S2770" s="91" t="n">
        <v>0.45</v>
      </c>
      <c r="T2770" s="79" t="n">
        <f aca="false">B2770*$AI$23/$AI$2737</f>
        <v>1033933.24503311</v>
      </c>
      <c r="U2770" s="125" t="n">
        <f aca="false">C2770*$AI$23/$AI$2737</f>
        <v>1064343.04635762</v>
      </c>
      <c r="W2770" s="1"/>
      <c r="Z2770" s="80"/>
      <c r="AA2770" s="64"/>
      <c r="AD2770" s="98"/>
      <c r="AE2770" s="64"/>
      <c r="AH2770" s="1" t="str">
        <f aca="false">IF(AC2768="But Not Over",Y2765,"")</f>
        <v/>
      </c>
      <c r="AI2770" s="81" t="str">
        <f aca="false">IF(AC2768="But Not Over",VLOOKUP(AH2770,'CPI Data'!$A$19:$N$117,14),"")</f>
        <v/>
      </c>
    </row>
    <row r="2771" customFormat="false" ht="12" hidden="false" customHeight="false" outlineLevel="0" collapsed="false">
      <c r="A2771" s="91" t="n">
        <v>0.46</v>
      </c>
      <c r="B2771" s="92" t="n">
        <v>70000</v>
      </c>
      <c r="C2771" s="92" t="n">
        <v>72000</v>
      </c>
      <c r="H2771" s="64"/>
      <c r="I2771" s="64"/>
      <c r="L2771" s="97"/>
      <c r="M2771" s="64"/>
      <c r="S2771" s="91" t="n">
        <v>0.46</v>
      </c>
      <c r="T2771" s="79" t="n">
        <f aca="false">B2771*$AI$23/$AI$2737</f>
        <v>1064343.04635762</v>
      </c>
      <c r="U2771" s="125" t="n">
        <f aca="false">C2771*$AI$23/$AI$2737</f>
        <v>1094752.84768212</v>
      </c>
      <c r="W2771" s="1"/>
      <c r="Z2771" s="80"/>
      <c r="AA2771" s="64"/>
      <c r="AD2771" s="98"/>
      <c r="AE2771" s="64"/>
      <c r="AH2771" s="1" t="str">
        <f aca="false">IF(AC2769="But Not Over",Y2766,"")</f>
        <v/>
      </c>
      <c r="AI2771" s="81" t="str">
        <f aca="false">IF(AC2769="But Not Over",VLOOKUP(AH2771,'CPI Data'!$A$19:$N$117,14),"")</f>
        <v/>
      </c>
    </row>
    <row r="2772" customFormat="false" ht="12" hidden="false" customHeight="false" outlineLevel="0" collapsed="false">
      <c r="A2772" s="91" t="n">
        <v>0.47</v>
      </c>
      <c r="B2772" s="92" t="n">
        <v>72000</v>
      </c>
      <c r="C2772" s="92" t="n">
        <v>74000</v>
      </c>
      <c r="H2772" s="64"/>
      <c r="I2772" s="64"/>
      <c r="L2772" s="97"/>
      <c r="M2772" s="64"/>
      <c r="S2772" s="91" t="n">
        <v>0.47</v>
      </c>
      <c r="T2772" s="79" t="n">
        <f aca="false">B2772*$AI$23/$AI$2737</f>
        <v>1094752.84768212</v>
      </c>
      <c r="U2772" s="125" t="n">
        <f aca="false">C2772*$AI$23/$AI$2737</f>
        <v>1125162.64900662</v>
      </c>
      <c r="W2772" s="1"/>
      <c r="Z2772" s="80"/>
      <c r="AA2772" s="64"/>
      <c r="AD2772" s="98"/>
      <c r="AE2772" s="64"/>
      <c r="AH2772" s="1" t="str">
        <f aca="false">IF(AC2770="But Not Over",Y2767,"")</f>
        <v/>
      </c>
      <c r="AI2772" s="81" t="str">
        <f aca="false">IF(AC2770="But Not Over",VLOOKUP(AH2772,'CPI Data'!$A$19:$N$117,14),"")</f>
        <v/>
      </c>
    </row>
    <row r="2773" customFormat="false" ht="12" hidden="false" customHeight="false" outlineLevel="0" collapsed="false">
      <c r="A2773" s="91" t="n">
        <v>0.48</v>
      </c>
      <c r="B2773" s="92" t="n">
        <v>74000</v>
      </c>
      <c r="C2773" s="92" t="n">
        <v>76000</v>
      </c>
      <c r="H2773" s="64"/>
      <c r="I2773" s="64"/>
      <c r="L2773" s="97"/>
      <c r="M2773" s="64"/>
      <c r="S2773" s="91" t="n">
        <v>0.48</v>
      </c>
      <c r="T2773" s="79" t="n">
        <f aca="false">B2773*$AI$23/$AI$2737</f>
        <v>1125162.64900662</v>
      </c>
      <c r="U2773" s="125" t="n">
        <f aca="false">C2773*$AI$23/$AI$2737</f>
        <v>1155572.45033113</v>
      </c>
      <c r="W2773" s="1"/>
      <c r="Z2773" s="80"/>
      <c r="AA2773" s="64"/>
      <c r="AD2773" s="98"/>
      <c r="AE2773" s="64"/>
      <c r="AH2773" s="1" t="str">
        <f aca="false">IF(AC2771="But Not Over",Y2768,"")</f>
        <v/>
      </c>
      <c r="AI2773" s="81" t="str">
        <f aca="false">IF(AC2771="But Not Over",VLOOKUP(AH2773,'CPI Data'!$A$19:$N$117,14),"")</f>
        <v/>
      </c>
    </row>
    <row r="2774" customFormat="false" ht="12" hidden="false" customHeight="false" outlineLevel="0" collapsed="false">
      <c r="A2774" s="91" t="n">
        <v>0.49</v>
      </c>
      <c r="B2774" s="92" t="n">
        <v>76000</v>
      </c>
      <c r="C2774" s="92" t="n">
        <v>78000</v>
      </c>
      <c r="H2774" s="64"/>
      <c r="I2774" s="64"/>
      <c r="L2774" s="97"/>
      <c r="M2774" s="64"/>
      <c r="S2774" s="91" t="n">
        <v>0.49</v>
      </c>
      <c r="T2774" s="79" t="n">
        <f aca="false">B2774*$AI$23/$AI$2737</f>
        <v>1155572.45033113</v>
      </c>
      <c r="U2774" s="125" t="n">
        <f aca="false">C2774*$AI$23/$AI$2737</f>
        <v>1185982.25165563</v>
      </c>
      <c r="W2774" s="1"/>
      <c r="Z2774" s="80"/>
      <c r="AA2774" s="64"/>
      <c r="AD2774" s="98"/>
      <c r="AE2774" s="64"/>
      <c r="AH2774" s="1" t="str">
        <f aca="false">IF(AC2772="But Not Over",Y2769,"")</f>
        <v/>
      </c>
      <c r="AI2774" s="81" t="str">
        <f aca="false">IF(AC2772="But Not Over",VLOOKUP(AH2774,'CPI Data'!$A$19:$N$117,14),"")</f>
        <v/>
      </c>
    </row>
    <row r="2775" customFormat="false" ht="12" hidden="false" customHeight="false" outlineLevel="0" collapsed="false">
      <c r="A2775" s="91" t="n">
        <v>0.5</v>
      </c>
      <c r="B2775" s="92" t="n">
        <v>78000</v>
      </c>
      <c r="C2775" s="92" t="n">
        <v>80000</v>
      </c>
      <c r="H2775" s="64"/>
      <c r="I2775" s="64"/>
      <c r="L2775" s="97"/>
      <c r="M2775" s="64"/>
      <c r="S2775" s="91" t="n">
        <v>0.5</v>
      </c>
      <c r="T2775" s="79" t="n">
        <f aca="false">B2775*$AI$23/$AI$2737</f>
        <v>1185982.25165563</v>
      </c>
      <c r="U2775" s="125" t="n">
        <f aca="false">C2775*$AI$23/$AI$2737</f>
        <v>1216392.05298013</v>
      </c>
      <c r="W2775" s="1"/>
      <c r="Z2775" s="80"/>
      <c r="AA2775" s="64"/>
      <c r="AD2775" s="98"/>
      <c r="AE2775" s="64"/>
      <c r="AH2775" s="1" t="str">
        <f aca="false">IF(AC2773="But Not Over",Y2770,"")</f>
        <v/>
      </c>
      <c r="AI2775" s="81" t="str">
        <f aca="false">IF(AC2773="But Not Over",VLOOKUP(AH2775,'CPI Data'!$A$19:$N$117,14),"")</f>
        <v/>
      </c>
    </row>
    <row r="2776" customFormat="false" ht="12" hidden="false" customHeight="false" outlineLevel="0" collapsed="false">
      <c r="A2776" s="91" t="n">
        <v>0.51</v>
      </c>
      <c r="B2776" s="92" t="n">
        <v>80000</v>
      </c>
      <c r="C2776" s="92" t="n">
        <v>82000</v>
      </c>
      <c r="H2776" s="64"/>
      <c r="I2776" s="64"/>
      <c r="L2776" s="97"/>
      <c r="M2776" s="64"/>
      <c r="S2776" s="91" t="n">
        <v>0.51</v>
      </c>
      <c r="T2776" s="79" t="n">
        <f aca="false">B2776*$AI$23/$AI$2737</f>
        <v>1216392.05298013</v>
      </c>
      <c r="U2776" s="125" t="n">
        <f aca="false">C2776*$AI$23/$AI$2737</f>
        <v>1246801.85430464</v>
      </c>
      <c r="W2776" s="1"/>
      <c r="Z2776" s="80"/>
      <c r="AA2776" s="64"/>
      <c r="AD2776" s="98"/>
      <c r="AE2776" s="64"/>
      <c r="AH2776" s="1" t="str">
        <f aca="false">IF(AC2774="But Not Over",Y2771,"")</f>
        <v/>
      </c>
      <c r="AI2776" s="81" t="str">
        <f aca="false">IF(AC2774="But Not Over",VLOOKUP(AH2776,'CPI Data'!$A$19:$N$117,14),"")</f>
        <v/>
      </c>
    </row>
    <row r="2777" customFormat="false" ht="12" hidden="false" customHeight="false" outlineLevel="0" collapsed="false">
      <c r="A2777" s="91" t="n">
        <v>0.52</v>
      </c>
      <c r="B2777" s="92" t="n">
        <v>82000</v>
      </c>
      <c r="C2777" s="92" t="n">
        <v>84000</v>
      </c>
      <c r="H2777" s="64"/>
      <c r="I2777" s="64"/>
      <c r="L2777" s="97"/>
      <c r="M2777" s="64"/>
      <c r="S2777" s="91" t="n">
        <v>0.52</v>
      </c>
      <c r="T2777" s="79" t="n">
        <f aca="false">B2777*$AI$23/$AI$2737</f>
        <v>1246801.85430464</v>
      </c>
      <c r="U2777" s="125" t="n">
        <f aca="false">C2777*$AI$23/$AI$2737</f>
        <v>1277211.65562914</v>
      </c>
      <c r="W2777" s="1"/>
      <c r="Z2777" s="80"/>
      <c r="AA2777" s="64"/>
      <c r="AD2777" s="98"/>
      <c r="AE2777" s="64"/>
      <c r="AH2777" s="1" t="str">
        <f aca="false">IF(AC2775="But Not Over",Y2772,"")</f>
        <v/>
      </c>
      <c r="AI2777" s="81" t="str">
        <f aca="false">IF(AC2775="But Not Over",VLOOKUP(AH2777,'CPI Data'!$A$19:$N$117,14),"")</f>
        <v/>
      </c>
    </row>
    <row r="2778" customFormat="false" ht="12" hidden="false" customHeight="false" outlineLevel="0" collapsed="false">
      <c r="A2778" s="91" t="n">
        <v>0.53</v>
      </c>
      <c r="B2778" s="92" t="n">
        <v>84000</v>
      </c>
      <c r="C2778" s="92" t="n">
        <v>86000</v>
      </c>
      <c r="H2778" s="64"/>
      <c r="I2778" s="64"/>
      <c r="L2778" s="97"/>
      <c r="M2778" s="64"/>
      <c r="S2778" s="91" t="n">
        <v>0.53</v>
      </c>
      <c r="T2778" s="79" t="n">
        <f aca="false">B2778*$AI$23/$AI$2737</f>
        <v>1277211.65562914</v>
      </c>
      <c r="U2778" s="125" t="n">
        <f aca="false">C2778*$AI$23/$AI$2737</f>
        <v>1307621.45695364</v>
      </c>
      <c r="W2778" s="1"/>
      <c r="Z2778" s="80"/>
      <c r="AA2778" s="64"/>
      <c r="AD2778" s="98"/>
      <c r="AE2778" s="64"/>
      <c r="AH2778" s="1" t="str">
        <f aca="false">IF(AC2776="But Not Over",Y2773,"")</f>
        <v/>
      </c>
      <c r="AI2778" s="81" t="str">
        <f aca="false">IF(AC2776="But Not Over",VLOOKUP(AH2778,'CPI Data'!$A$19:$N$117,14),"")</f>
        <v/>
      </c>
    </row>
    <row r="2779" customFormat="false" ht="12" hidden="false" customHeight="false" outlineLevel="0" collapsed="false">
      <c r="A2779" s="91" t="n">
        <v>0.54</v>
      </c>
      <c r="B2779" s="92" t="n">
        <v>86000</v>
      </c>
      <c r="C2779" s="92" t="n">
        <v>88000</v>
      </c>
      <c r="H2779" s="64"/>
      <c r="I2779" s="64"/>
      <c r="L2779" s="97"/>
      <c r="M2779" s="64"/>
      <c r="S2779" s="91" t="n">
        <v>0.54</v>
      </c>
      <c r="T2779" s="79" t="n">
        <f aca="false">B2779*$AI$23/$AI$2737</f>
        <v>1307621.45695364</v>
      </c>
      <c r="U2779" s="125" t="n">
        <f aca="false">C2779*$AI$23/$AI$2737</f>
        <v>1338031.25827815</v>
      </c>
      <c r="W2779" s="1"/>
      <c r="Z2779" s="80"/>
      <c r="AA2779" s="64"/>
      <c r="AD2779" s="98"/>
      <c r="AE2779" s="64"/>
      <c r="AH2779" s="1" t="str">
        <f aca="false">IF(AC2777="But Not Over",Y2774,"")</f>
        <v/>
      </c>
      <c r="AI2779" s="81" t="str">
        <f aca="false">IF(AC2777="But Not Over",VLOOKUP(AH2779,'CPI Data'!$A$19:$N$117,14),"")</f>
        <v/>
      </c>
    </row>
    <row r="2780" customFormat="false" ht="12" hidden="false" customHeight="false" outlineLevel="0" collapsed="false">
      <c r="A2780" s="91" t="n">
        <v>0.55</v>
      </c>
      <c r="B2780" s="92" t="n">
        <v>88000</v>
      </c>
      <c r="C2780" s="92" t="n">
        <v>90000</v>
      </c>
      <c r="H2780" s="64"/>
      <c r="I2780" s="64"/>
      <c r="L2780" s="97"/>
      <c r="M2780" s="64"/>
      <c r="S2780" s="91" t="n">
        <v>0.55</v>
      </c>
      <c r="T2780" s="79" t="n">
        <f aca="false">B2780*$AI$23/$AI$2737</f>
        <v>1338031.25827815</v>
      </c>
      <c r="U2780" s="125" t="n">
        <f aca="false">C2780*$AI$23/$AI$2737</f>
        <v>1368441.05960265</v>
      </c>
      <c r="W2780" s="1"/>
      <c r="Z2780" s="80"/>
      <c r="AA2780" s="64"/>
      <c r="AD2780" s="98"/>
      <c r="AE2780" s="64"/>
      <c r="AH2780" s="1" t="str">
        <f aca="false">IF(AC2778="But Not Over",Y2775,"")</f>
        <v/>
      </c>
      <c r="AI2780" s="81" t="str">
        <f aca="false">IF(AC2778="But Not Over",VLOOKUP(AH2780,'CPI Data'!$A$19:$N$117,14),"")</f>
        <v/>
      </c>
    </row>
    <row r="2781" customFormat="false" ht="12" hidden="false" customHeight="false" outlineLevel="0" collapsed="false">
      <c r="A2781" s="91" t="n">
        <v>0.56</v>
      </c>
      <c r="B2781" s="92" t="n">
        <v>90000</v>
      </c>
      <c r="C2781" s="92" t="n">
        <v>92000</v>
      </c>
      <c r="H2781" s="64"/>
      <c r="I2781" s="64"/>
      <c r="L2781" s="97"/>
      <c r="M2781" s="64"/>
      <c r="S2781" s="91" t="n">
        <v>0.56</v>
      </c>
      <c r="T2781" s="79" t="n">
        <f aca="false">B2781*$AI$23/$AI$2737</f>
        <v>1368441.05960265</v>
      </c>
      <c r="U2781" s="125" t="n">
        <f aca="false">C2781*$AI$23/$AI$2737</f>
        <v>1398850.86092715</v>
      </c>
      <c r="W2781" s="1"/>
      <c r="Z2781" s="80"/>
      <c r="AA2781" s="64"/>
      <c r="AD2781" s="98"/>
      <c r="AE2781" s="64"/>
      <c r="AH2781" s="1" t="str">
        <f aca="false">IF(AC2779="But Not Over",Y2776,"")</f>
        <v/>
      </c>
      <c r="AI2781" s="81" t="str">
        <f aca="false">IF(AC2779="But Not Over",VLOOKUP(AH2781,'CPI Data'!$A$19:$N$117,14),"")</f>
        <v/>
      </c>
    </row>
    <row r="2782" customFormat="false" ht="12" hidden="false" customHeight="false" outlineLevel="0" collapsed="false">
      <c r="A2782" s="91" t="n">
        <v>0.57</v>
      </c>
      <c r="B2782" s="92" t="n">
        <v>92000</v>
      </c>
      <c r="C2782" s="92" t="n">
        <v>94000</v>
      </c>
      <c r="H2782" s="64"/>
      <c r="I2782" s="64"/>
      <c r="L2782" s="97"/>
      <c r="M2782" s="64"/>
      <c r="S2782" s="91" t="n">
        <v>0.57</v>
      </c>
      <c r="T2782" s="79" t="n">
        <f aca="false">B2782*$AI$23/$AI$2737</f>
        <v>1398850.86092715</v>
      </c>
      <c r="U2782" s="125" t="n">
        <f aca="false">C2782*$AI$23/$AI$2737</f>
        <v>1429260.66225166</v>
      </c>
      <c r="W2782" s="1"/>
      <c r="Z2782" s="80"/>
      <c r="AA2782" s="64"/>
      <c r="AD2782" s="98"/>
      <c r="AE2782" s="64"/>
      <c r="AH2782" s="1" t="str">
        <f aca="false">IF(AC2780="But Not Over",Y2777,"")</f>
        <v/>
      </c>
      <c r="AI2782" s="81" t="str">
        <f aca="false">IF(AC2780="But Not Over",VLOOKUP(AH2782,'CPI Data'!$A$19:$N$117,14),"")</f>
        <v/>
      </c>
    </row>
    <row r="2783" customFormat="false" ht="12" hidden="false" customHeight="false" outlineLevel="0" collapsed="false">
      <c r="A2783" s="91" t="n">
        <v>0.58</v>
      </c>
      <c r="B2783" s="92" t="n">
        <v>94000</v>
      </c>
      <c r="C2783" s="92" t="n">
        <v>96000</v>
      </c>
      <c r="H2783" s="64"/>
      <c r="I2783" s="64"/>
      <c r="L2783" s="97"/>
      <c r="M2783" s="64"/>
      <c r="S2783" s="91" t="n">
        <v>0.58</v>
      </c>
      <c r="T2783" s="79" t="n">
        <f aca="false">B2783*$AI$23/$AI$2737</f>
        <v>1429260.66225166</v>
      </c>
      <c r="U2783" s="125" t="n">
        <f aca="false">C2783*$AI$23/$AI$2737</f>
        <v>1459670.46357616</v>
      </c>
      <c r="W2783" s="1"/>
      <c r="Z2783" s="80"/>
      <c r="AA2783" s="64"/>
      <c r="AD2783" s="98"/>
      <c r="AE2783" s="64"/>
      <c r="AH2783" s="1" t="str">
        <f aca="false">IF(AC2781="But Not Over",Y2778,"")</f>
        <v/>
      </c>
      <c r="AI2783" s="81" t="str">
        <f aca="false">IF(AC2781="But Not Over",VLOOKUP(AH2783,'CPI Data'!$A$19:$N$117,14),"")</f>
        <v/>
      </c>
    </row>
    <row r="2784" customFormat="false" ht="12" hidden="false" customHeight="false" outlineLevel="0" collapsed="false">
      <c r="A2784" s="91" t="n">
        <v>0.59</v>
      </c>
      <c r="B2784" s="92" t="n">
        <v>96000</v>
      </c>
      <c r="C2784" s="92" t="n">
        <v>98000</v>
      </c>
      <c r="H2784" s="64"/>
      <c r="I2784" s="64"/>
      <c r="L2784" s="97"/>
      <c r="M2784" s="64"/>
      <c r="S2784" s="91" t="n">
        <v>0.59</v>
      </c>
      <c r="T2784" s="79" t="n">
        <f aca="false">B2784*$AI$23/$AI$2737</f>
        <v>1459670.46357616</v>
      </c>
      <c r="U2784" s="125" t="n">
        <f aca="false">C2784*$AI$23/$AI$2737</f>
        <v>1490080.26490066</v>
      </c>
      <c r="W2784" s="1"/>
      <c r="Z2784" s="80"/>
      <c r="AA2784" s="64"/>
      <c r="AD2784" s="98"/>
      <c r="AE2784" s="64"/>
      <c r="AH2784" s="1" t="str">
        <f aca="false">IF(AC2782="But Not Over",Y2779,"")</f>
        <v/>
      </c>
      <c r="AI2784" s="81" t="str">
        <f aca="false">IF(AC2782="But Not Over",VLOOKUP(AH2784,'CPI Data'!$A$19:$N$117,14),"")</f>
        <v/>
      </c>
    </row>
    <row r="2785" customFormat="false" ht="12" hidden="false" customHeight="false" outlineLevel="0" collapsed="false">
      <c r="A2785" s="91" t="n">
        <v>0.6</v>
      </c>
      <c r="B2785" s="92" t="n">
        <v>98000</v>
      </c>
      <c r="C2785" s="92" t="n">
        <v>100000</v>
      </c>
      <c r="H2785" s="64"/>
      <c r="I2785" s="64"/>
      <c r="L2785" s="97"/>
      <c r="M2785" s="64"/>
      <c r="S2785" s="91" t="n">
        <v>0.6</v>
      </c>
      <c r="T2785" s="79" t="n">
        <f aca="false">B2785*$AI$23/$AI$2737</f>
        <v>1490080.26490066</v>
      </c>
      <c r="U2785" s="125" t="n">
        <f aca="false">C2785*$AI$23/$AI$2737</f>
        <v>1520490.06622517</v>
      </c>
      <c r="W2785" s="1"/>
      <c r="Z2785" s="80"/>
      <c r="AA2785" s="64"/>
      <c r="AD2785" s="98"/>
      <c r="AE2785" s="64"/>
      <c r="AH2785" s="1" t="str">
        <f aca="false">IF(AC2783="But Not Over",Y2780,"")</f>
        <v/>
      </c>
      <c r="AI2785" s="81" t="str">
        <f aca="false">IF(AC2783="But Not Over",VLOOKUP(AH2785,'CPI Data'!$A$19:$N$117,14),"")</f>
        <v/>
      </c>
    </row>
    <row r="2786" customFormat="false" ht="12" hidden="false" customHeight="false" outlineLevel="0" collapsed="false">
      <c r="A2786" s="91" t="n">
        <v>0.64</v>
      </c>
      <c r="B2786" s="92" t="n">
        <v>100000</v>
      </c>
      <c r="C2786" s="92" t="n">
        <v>150000</v>
      </c>
      <c r="H2786" s="64"/>
      <c r="I2786" s="64"/>
      <c r="L2786" s="97"/>
      <c r="M2786" s="64"/>
      <c r="S2786" s="91" t="n">
        <v>0.64</v>
      </c>
      <c r="T2786" s="79" t="n">
        <f aca="false">B2786*$AI$23/$AI$2737</f>
        <v>1520490.06622517</v>
      </c>
      <c r="U2786" s="125" t="n">
        <f aca="false">C2786*$AI$23/$AI$2737</f>
        <v>2280735.09933775</v>
      </c>
      <c r="W2786" s="1"/>
      <c r="Z2786" s="80"/>
      <c r="AA2786" s="64"/>
      <c r="AD2786" s="98"/>
      <c r="AE2786" s="64"/>
      <c r="AH2786" s="1" t="str">
        <f aca="false">IF(AC2784="But Not Over",Y2781,"")</f>
        <v/>
      </c>
      <c r="AI2786" s="81" t="str">
        <f aca="false">IF(AC2784="But Not Over",VLOOKUP(AH2786,'CPI Data'!$A$19:$N$117,14),"")</f>
        <v/>
      </c>
    </row>
    <row r="2787" customFormat="false" ht="12" hidden="false" customHeight="false" outlineLevel="0" collapsed="false">
      <c r="A2787" s="91" t="n">
        <v>0.68</v>
      </c>
      <c r="B2787" s="92" t="n">
        <v>150000</v>
      </c>
      <c r="C2787" s="92" t="n">
        <v>200000</v>
      </c>
      <c r="H2787" s="64"/>
      <c r="I2787" s="64"/>
      <c r="L2787" s="97"/>
      <c r="M2787" s="64"/>
      <c r="S2787" s="91" t="n">
        <v>0.68</v>
      </c>
      <c r="T2787" s="79" t="n">
        <f aca="false">B2787*$AI$23/$AI$2737</f>
        <v>2280735.09933775</v>
      </c>
      <c r="U2787" s="125" t="n">
        <f aca="false">C2787*$AI$23/$AI$2737</f>
        <v>3040980.13245033</v>
      </c>
      <c r="W2787" s="1"/>
      <c r="Z2787" s="80"/>
      <c r="AA2787" s="64"/>
      <c r="AD2787" s="98"/>
      <c r="AE2787" s="64"/>
      <c r="AH2787" s="1" t="str">
        <f aca="false">IF(AC2785="But Not Over",Y2782,"")</f>
        <v/>
      </c>
      <c r="AI2787" s="81" t="str">
        <f aca="false">IF(AC2785="But Not Over",VLOOKUP(AH2787,'CPI Data'!$A$19:$N$117,14),"")</f>
        <v/>
      </c>
    </row>
    <row r="2788" customFormat="false" ht="12" hidden="false" customHeight="false" outlineLevel="0" collapsed="false">
      <c r="A2788" s="91" t="n">
        <v>0.72</v>
      </c>
      <c r="B2788" s="92" t="n">
        <v>200000</v>
      </c>
      <c r="C2788" s="92" t="n">
        <v>300000</v>
      </c>
      <c r="H2788" s="64"/>
      <c r="I2788" s="64"/>
      <c r="L2788" s="97"/>
      <c r="M2788" s="64"/>
      <c r="S2788" s="91" t="n">
        <v>0.72</v>
      </c>
      <c r="T2788" s="79" t="n">
        <f aca="false">B2788*$AI$23/$AI$2737</f>
        <v>3040980.13245033</v>
      </c>
      <c r="U2788" s="125" t="n">
        <f aca="false">C2788*$AI$23/$AI$2737</f>
        <v>4561470.1986755</v>
      </c>
      <c r="W2788" s="1"/>
      <c r="Z2788" s="80"/>
      <c r="AA2788" s="64"/>
      <c r="AD2788" s="98"/>
      <c r="AE2788" s="64"/>
      <c r="AH2788" s="1" t="str">
        <f aca="false">IF(AC2786="But Not Over",Y2783,"")</f>
        <v/>
      </c>
      <c r="AI2788" s="81" t="str">
        <f aca="false">IF(AC2786="But Not Over",VLOOKUP(AH2788,'CPI Data'!$A$19:$N$117,14),"")</f>
        <v/>
      </c>
    </row>
    <row r="2789" customFormat="false" ht="12" hidden="false" customHeight="false" outlineLevel="0" collapsed="false">
      <c r="A2789" s="91" t="n">
        <v>0.75</v>
      </c>
      <c r="B2789" s="92" t="n">
        <v>300000</v>
      </c>
      <c r="C2789" s="92" t="n">
        <v>500000</v>
      </c>
      <c r="H2789" s="64"/>
      <c r="I2789" s="64"/>
      <c r="L2789" s="97"/>
      <c r="M2789" s="64"/>
      <c r="S2789" s="91" t="n">
        <v>0.75</v>
      </c>
      <c r="T2789" s="79" t="n">
        <f aca="false">B2789*$AI$23/$AI$2737</f>
        <v>4561470.1986755</v>
      </c>
      <c r="U2789" s="125" t="n">
        <f aca="false">C2789*$AI$23/$AI$2737</f>
        <v>7602450.33112583</v>
      </c>
      <c r="W2789" s="1"/>
      <c r="Z2789" s="80"/>
      <c r="AA2789" s="64"/>
      <c r="AD2789" s="98"/>
      <c r="AE2789" s="64"/>
      <c r="AH2789" s="1" t="str">
        <f aca="false">IF(AC2787="But Not Over",Y2784,"")</f>
        <v/>
      </c>
      <c r="AI2789" s="81" t="str">
        <f aca="false">IF(AC2787="But Not Over",VLOOKUP(AH2789,'CPI Data'!$A$19:$N$117,14),"")</f>
        <v/>
      </c>
    </row>
    <row r="2790" customFormat="false" ht="12" hidden="false" customHeight="false" outlineLevel="0" collapsed="false">
      <c r="A2790" s="91" t="n">
        <v>0.76</v>
      </c>
      <c r="B2790" s="92" t="n">
        <v>500000</v>
      </c>
      <c r="C2790" s="92" t="n">
        <v>1000000</v>
      </c>
      <c r="H2790" s="64"/>
      <c r="I2790" s="64"/>
      <c r="L2790" s="97"/>
      <c r="M2790" s="64"/>
      <c r="S2790" s="91" t="n">
        <v>0.76</v>
      </c>
      <c r="T2790" s="79" t="n">
        <f aca="false">B2790*$AI$23/$AI$2737</f>
        <v>7602450.33112583</v>
      </c>
      <c r="U2790" s="125" t="n">
        <f aca="false">C2790*$AI$23/$AI$2737</f>
        <v>15204900.6622517</v>
      </c>
      <c r="W2790" s="1"/>
      <c r="Z2790" s="80"/>
      <c r="AA2790" s="64"/>
      <c r="AD2790" s="98"/>
      <c r="AE2790" s="64"/>
      <c r="AH2790" s="1" t="str">
        <f aca="false">IF(AC2788="But Not Over",Y2785,"")</f>
        <v/>
      </c>
      <c r="AI2790" s="81" t="str">
        <f aca="false">IF(AC2788="But Not Over",VLOOKUP(AH2790,'CPI Data'!$A$19:$N$117,14),"")</f>
        <v/>
      </c>
    </row>
    <row r="2791" customFormat="false" ht="12" hidden="false" customHeight="false" outlineLevel="0" collapsed="false">
      <c r="A2791" s="91" t="n">
        <v>0.77</v>
      </c>
      <c r="B2791" s="92" t="n">
        <v>1000000</v>
      </c>
      <c r="C2791" s="95" t="s">
        <v>18</v>
      </c>
      <c r="H2791" s="64"/>
      <c r="I2791" s="64"/>
      <c r="L2791" s="97"/>
      <c r="M2791" s="64"/>
      <c r="S2791" s="91" t="n">
        <v>0.77</v>
      </c>
      <c r="T2791" s="125" t="n">
        <f aca="false">B2791*$AI$23/$AI$2737</f>
        <v>15204900.6622517</v>
      </c>
      <c r="U2791" s="79" t="s">
        <v>18</v>
      </c>
      <c r="W2791" s="1"/>
      <c r="Z2791" s="80"/>
      <c r="AA2791" s="64"/>
      <c r="AD2791" s="98"/>
      <c r="AE2791" s="64"/>
      <c r="AH2791" s="1" t="str">
        <f aca="false">IF(AC2789="But Not Over",Y2786,"")</f>
        <v/>
      </c>
      <c r="AI2791" s="81" t="str">
        <f aca="false">IF(AC2789="But Not Over",VLOOKUP(AH2791,'CPI Data'!$A$19:$N$117,14),"")</f>
        <v/>
      </c>
    </row>
    <row r="2792" customFormat="false" ht="24" hidden="false" customHeight="true" outlineLevel="0" collapsed="false">
      <c r="A2792" s="109" t="s">
        <v>80</v>
      </c>
      <c r="B2792" s="109"/>
      <c r="C2792" s="109"/>
      <c r="D2792" s="109"/>
      <c r="E2792" s="109"/>
      <c r="F2792" s="109"/>
      <c r="G2792" s="109"/>
      <c r="H2792" s="109"/>
      <c r="I2792" s="109"/>
      <c r="J2792" s="109"/>
      <c r="K2792" s="109"/>
      <c r="L2792" s="109"/>
      <c r="M2792" s="109"/>
      <c r="N2792" s="109"/>
      <c r="O2792" s="109"/>
      <c r="S2792" s="109" t="s">
        <v>80</v>
      </c>
      <c r="T2792" s="109"/>
      <c r="U2792" s="109"/>
      <c r="V2792" s="109"/>
      <c r="W2792" s="109"/>
      <c r="X2792" s="109"/>
      <c r="Y2792" s="109"/>
      <c r="Z2792" s="109"/>
      <c r="AA2792" s="109"/>
      <c r="AB2792" s="109"/>
      <c r="AC2792" s="109"/>
      <c r="AD2792" s="109"/>
      <c r="AE2792" s="109"/>
      <c r="AF2792" s="109"/>
      <c r="AG2792" s="109"/>
      <c r="AH2792" s="1" t="str">
        <f aca="false">IF(AC2790="But Not Over",Y2787,"")</f>
        <v/>
      </c>
      <c r="AI2792" s="81" t="str">
        <f aca="false">IF(AC2790="But Not Over",VLOOKUP(AH2792,'CPI Data'!$A$19:$N$117,14),"")</f>
        <v/>
      </c>
    </row>
    <row r="2793" customFormat="false" ht="12" hidden="false" customHeight="false" outlineLevel="0" collapsed="false">
      <c r="A2793" s="91"/>
      <c r="B2793" s="92"/>
      <c r="C2793" s="95"/>
      <c r="H2793" s="64"/>
      <c r="I2793" s="64"/>
      <c r="L2793" s="97"/>
      <c r="M2793" s="64"/>
      <c r="S2793" s="91"/>
      <c r="U2793" s="79"/>
      <c r="W2793" s="1"/>
      <c r="Z2793" s="80"/>
      <c r="AA2793" s="64"/>
      <c r="AD2793" s="98"/>
      <c r="AE2793" s="64"/>
      <c r="AH2793" s="1" t="str">
        <f aca="false">IF(AC2791="But Not Over",Y2788,"")</f>
        <v/>
      </c>
      <c r="AI2793" s="81" t="str">
        <f aca="false">IF(AC2791="But Not Over",VLOOKUP(AH2793,'CPI Data'!$A$19:$N$117,14),"")</f>
        <v/>
      </c>
    </row>
    <row r="2794" customFormat="false" ht="12.75" hidden="false" customHeight="false" outlineLevel="0" collapsed="false">
      <c r="A2794" s="64"/>
      <c r="B2794" s="74"/>
      <c r="C2794" s="43" t="s">
        <v>7</v>
      </c>
      <c r="E2794" s="64"/>
      <c r="F2794" s="74"/>
      <c r="G2794" s="75" t="n">
        <v>1917</v>
      </c>
      <c r="H2794" s="75"/>
      <c r="I2794" s="75"/>
      <c r="J2794" s="74"/>
      <c r="L2794" s="97"/>
      <c r="M2794" s="64"/>
      <c r="N2794" s="74"/>
      <c r="S2794" s="64"/>
      <c r="T2794" s="77"/>
      <c r="U2794" s="69" t="s">
        <v>21</v>
      </c>
      <c r="W2794" s="64"/>
      <c r="X2794" s="77"/>
      <c r="Y2794" s="75" t="n">
        <v>1917</v>
      </c>
      <c r="Z2794" s="75"/>
      <c r="AA2794" s="75"/>
      <c r="AB2794" s="46" t="str">
        <f aca="false">CONCATENATE("CPI: ",AI2799)</f>
        <v>CPI: 12.8</v>
      </c>
      <c r="AD2794" s="98"/>
      <c r="AE2794" s="64"/>
      <c r="AF2794" s="77"/>
      <c r="AH2794" s="1" t="str">
        <f aca="false">IF(AC2792="But Not Over",Y2789,"")</f>
        <v/>
      </c>
      <c r="AI2794" s="81" t="str">
        <f aca="false">IF(AC2792="But Not Over",VLOOKUP(AH2794,'CPI Data'!$A$19:$N$117,14),"")</f>
        <v/>
      </c>
    </row>
    <row r="2795" customFormat="false" ht="12" hidden="false" customHeight="false" outlineLevel="0" collapsed="false">
      <c r="A2795" s="49"/>
      <c r="B2795" s="49" t="s">
        <v>8</v>
      </c>
      <c r="C2795" s="50"/>
      <c r="D2795" s="50"/>
      <c r="E2795" s="49"/>
      <c r="F2795" s="49" t="s">
        <v>9</v>
      </c>
      <c r="G2795" s="50"/>
      <c r="H2795" s="49"/>
      <c r="I2795" s="49"/>
      <c r="J2795" s="49" t="s">
        <v>10</v>
      </c>
      <c r="K2795" s="48"/>
      <c r="L2795" s="48"/>
      <c r="M2795" s="48"/>
      <c r="N2795" s="49" t="s">
        <v>11</v>
      </c>
      <c r="O2795" s="50"/>
      <c r="S2795" s="49"/>
      <c r="T2795" s="51" t="s">
        <v>8</v>
      </c>
      <c r="U2795" s="99"/>
      <c r="V2795" s="53"/>
      <c r="W2795" s="49"/>
      <c r="X2795" s="51" t="s">
        <v>9</v>
      </c>
      <c r="Y2795" s="99"/>
      <c r="Z2795" s="54"/>
      <c r="AA2795" s="49"/>
      <c r="AB2795" s="51" t="s">
        <v>10</v>
      </c>
      <c r="AC2795" s="52"/>
      <c r="AD2795" s="55"/>
      <c r="AE2795" s="48"/>
      <c r="AF2795" s="51" t="s">
        <v>11</v>
      </c>
      <c r="AG2795" s="99"/>
      <c r="AH2795" s="1" t="str">
        <f aca="false">IF(AC2793="But Not Over",Y2790,"")</f>
        <v/>
      </c>
      <c r="AI2795" s="81" t="str">
        <f aca="false">IF(AC2793="But Not Over",VLOOKUP(AH2795,'CPI Data'!$A$19:$N$117,14),"")</f>
        <v/>
      </c>
    </row>
    <row r="2796" customFormat="false" ht="12" hidden="false" customHeight="false" outlineLevel="0" collapsed="false">
      <c r="A2796" s="56" t="s">
        <v>12</v>
      </c>
      <c r="B2796" s="57" t="s">
        <v>13</v>
      </c>
      <c r="C2796" s="57"/>
      <c r="D2796" s="100"/>
      <c r="E2796" s="56" t="s">
        <v>12</v>
      </c>
      <c r="F2796" s="57" t="s">
        <v>13</v>
      </c>
      <c r="G2796" s="57"/>
      <c r="H2796" s="100"/>
      <c r="I2796" s="56" t="s">
        <v>12</v>
      </c>
      <c r="J2796" s="57" t="s">
        <v>13</v>
      </c>
      <c r="K2796" s="57"/>
      <c r="L2796" s="106"/>
      <c r="M2796" s="56" t="s">
        <v>12</v>
      </c>
      <c r="N2796" s="57" t="s">
        <v>13</v>
      </c>
      <c r="O2796" s="57"/>
      <c r="S2796" s="56" t="s">
        <v>12</v>
      </c>
      <c r="T2796" s="58" t="s">
        <v>13</v>
      </c>
      <c r="U2796" s="58"/>
      <c r="V2796" s="101"/>
      <c r="W2796" s="56" t="s">
        <v>12</v>
      </c>
      <c r="X2796" s="58" t="s">
        <v>13</v>
      </c>
      <c r="Y2796" s="58"/>
      <c r="Z2796" s="101"/>
      <c r="AA2796" s="56" t="s">
        <v>12</v>
      </c>
      <c r="AB2796" s="58" t="s">
        <v>13</v>
      </c>
      <c r="AC2796" s="58"/>
      <c r="AD2796" s="107"/>
      <c r="AE2796" s="56" t="s">
        <v>12</v>
      </c>
      <c r="AF2796" s="58" t="s">
        <v>13</v>
      </c>
      <c r="AG2796" s="58"/>
      <c r="AH2796" s="1" t="str">
        <f aca="false">IF(AC2794="But Not Over",Y2791,"")</f>
        <v/>
      </c>
      <c r="AI2796" s="81" t="str">
        <f aca="false">IF(AC2794="But Not Over",VLOOKUP(AH2796,'CPI Data'!$A$19:$N$117,14),"")</f>
        <v/>
      </c>
    </row>
    <row r="2797" customFormat="false" ht="12" hidden="false" customHeight="false" outlineLevel="0" collapsed="false">
      <c r="A2797" s="59" t="s">
        <v>14</v>
      </c>
      <c r="B2797" s="60" t="s">
        <v>15</v>
      </c>
      <c r="C2797" s="60" t="s">
        <v>16</v>
      </c>
      <c r="D2797" s="100"/>
      <c r="E2797" s="59" t="s">
        <v>14</v>
      </c>
      <c r="F2797" s="60" t="s">
        <v>15</v>
      </c>
      <c r="G2797" s="60" t="s">
        <v>16</v>
      </c>
      <c r="H2797" s="100"/>
      <c r="I2797" s="59" t="s">
        <v>14</v>
      </c>
      <c r="J2797" s="60" t="s">
        <v>15</v>
      </c>
      <c r="K2797" s="60" t="s">
        <v>16</v>
      </c>
      <c r="L2797" s="106"/>
      <c r="M2797" s="59" t="s">
        <v>14</v>
      </c>
      <c r="N2797" s="60" t="s">
        <v>15</v>
      </c>
      <c r="O2797" s="60" t="s">
        <v>16</v>
      </c>
      <c r="S2797" s="59" t="s">
        <v>14</v>
      </c>
      <c r="T2797" s="61" t="s">
        <v>15</v>
      </c>
      <c r="U2797" s="61" t="s">
        <v>16</v>
      </c>
      <c r="V2797" s="101"/>
      <c r="W2797" s="59" t="s">
        <v>14</v>
      </c>
      <c r="X2797" s="61" t="s">
        <v>15</v>
      </c>
      <c r="Y2797" s="61" t="s">
        <v>16</v>
      </c>
      <c r="Z2797" s="101"/>
      <c r="AA2797" s="59" t="s">
        <v>14</v>
      </c>
      <c r="AB2797" s="61" t="s">
        <v>15</v>
      </c>
      <c r="AC2797" s="61" t="s">
        <v>16</v>
      </c>
      <c r="AD2797" s="107"/>
      <c r="AE2797" s="59" t="s">
        <v>14</v>
      </c>
      <c r="AF2797" s="61" t="s">
        <v>15</v>
      </c>
      <c r="AG2797" s="61" t="s">
        <v>16</v>
      </c>
      <c r="AH2797" s="1" t="str">
        <f aca="false">IF(AC2795="But Not Over",Y2792,"")</f>
        <v/>
      </c>
      <c r="AI2797" s="81" t="str">
        <f aca="false">IF(AC2795="But Not Over",VLOOKUP(AH2797,'CPI Data'!$A$19:$N$117,14),"")</f>
        <v/>
      </c>
    </row>
    <row r="2798" customFormat="false" ht="12" hidden="false" customHeight="false" outlineLevel="0" collapsed="false">
      <c r="A2798" s="91" t="n">
        <v>0.02</v>
      </c>
      <c r="B2798" s="95" t="n">
        <v>0</v>
      </c>
      <c r="C2798" s="95" t="n">
        <v>2000</v>
      </c>
      <c r="D2798" s="95"/>
      <c r="H2798" s="102"/>
      <c r="I2798" s="91"/>
      <c r="J2798" s="95"/>
      <c r="K2798" s="95"/>
      <c r="L2798" s="104"/>
      <c r="M2798" s="91"/>
      <c r="N2798" s="95"/>
      <c r="O2798" s="95"/>
      <c r="S2798" s="91" t="n">
        <v>0.02</v>
      </c>
      <c r="T2798" s="79" t="n">
        <f aca="false">B2798*$AI$23/$AI$2799</f>
        <v>0</v>
      </c>
      <c r="U2798" s="79" t="n">
        <f aca="false">C2798*$AI$23/$AI$2799</f>
        <v>35874.0625</v>
      </c>
      <c r="V2798" s="84"/>
      <c r="W2798" s="1"/>
      <c r="Z2798" s="80"/>
      <c r="AA2798" s="91"/>
      <c r="AB2798" s="79"/>
      <c r="AC2798" s="79"/>
      <c r="AD2798" s="105"/>
      <c r="AE2798" s="91"/>
      <c r="AF2798" s="79"/>
      <c r="AG2798" s="79"/>
      <c r="AH2798" s="1" t="str">
        <f aca="false">IF(AC2796="But Not Over",Y2793,"")</f>
        <v/>
      </c>
      <c r="AI2798" s="81" t="str">
        <f aca="false">IF(AC2796="But Not Over",VLOOKUP(AH2798,'CPI Data'!$A$19:$N$117,14),"")</f>
        <v/>
      </c>
    </row>
    <row r="2799" customFormat="false" ht="12" hidden="false" customHeight="false" outlineLevel="0" collapsed="false">
      <c r="A2799" s="91" t="n">
        <v>0.04</v>
      </c>
      <c r="B2799" s="95" t="n">
        <v>2000</v>
      </c>
      <c r="C2799" s="95" t="n">
        <v>5000</v>
      </c>
      <c r="D2799" s="95"/>
      <c r="E2799" s="64"/>
      <c r="F2799" s="74" t="s">
        <v>55</v>
      </c>
      <c r="H2799" s="102"/>
      <c r="I2799" s="64"/>
      <c r="J2799" s="74" t="s">
        <v>55</v>
      </c>
      <c r="L2799" s="104"/>
      <c r="M2799" s="64"/>
      <c r="N2799" s="74" t="s">
        <v>55</v>
      </c>
      <c r="S2799" s="91" t="n">
        <v>0.04</v>
      </c>
      <c r="T2799" s="79" t="n">
        <f aca="false">B2799*$AI$23/$AI$2799</f>
        <v>35874.0625</v>
      </c>
      <c r="U2799" s="79" t="n">
        <f aca="false">C2799*$AI$23/$AI$2799</f>
        <v>89685.15625</v>
      </c>
      <c r="V2799" s="84"/>
      <c r="W2799" s="64"/>
      <c r="X2799" s="77" t="s">
        <v>55</v>
      </c>
      <c r="Z2799" s="80"/>
      <c r="AA2799" s="64"/>
      <c r="AB2799" s="77" t="s">
        <v>55</v>
      </c>
      <c r="AD2799" s="105"/>
      <c r="AE2799" s="64"/>
      <c r="AF2799" s="77" t="s">
        <v>55</v>
      </c>
      <c r="AH2799" s="1" t="n">
        <f aca="false">IF(AC2797="But Not Over",Y2794,"")</f>
        <v>1917</v>
      </c>
      <c r="AI2799" s="81" t="n">
        <f aca="false">IF(AC2797="But Not Over",VLOOKUP(AH2799,'CPI Data'!$A$19:$N$117,14),"")</f>
        <v>12.8</v>
      </c>
    </row>
    <row r="2800" customFormat="false" ht="12" hidden="false" customHeight="false" outlineLevel="0" collapsed="false">
      <c r="A2800" s="91" t="n">
        <v>0.05</v>
      </c>
      <c r="B2800" s="95" t="n">
        <v>5000</v>
      </c>
      <c r="C2800" s="95" t="n">
        <v>7500</v>
      </c>
      <c r="D2800" s="95"/>
      <c r="E2800" s="64"/>
      <c r="F2800" s="74" t="s">
        <v>56</v>
      </c>
      <c r="H2800" s="102"/>
      <c r="I2800" s="64"/>
      <c r="J2800" s="74" t="s">
        <v>56</v>
      </c>
      <c r="L2800" s="104"/>
      <c r="M2800" s="64"/>
      <c r="N2800" s="74" t="s">
        <v>56</v>
      </c>
      <c r="S2800" s="91" t="n">
        <v>0.05</v>
      </c>
      <c r="T2800" s="79" t="n">
        <f aca="false">B2800*$AI$23/$AI$2799</f>
        <v>89685.15625</v>
      </c>
      <c r="U2800" s="79" t="n">
        <f aca="false">C2800*$AI$23/$AI$2799</f>
        <v>134527.734375</v>
      </c>
      <c r="V2800" s="84"/>
      <c r="W2800" s="64"/>
      <c r="X2800" s="77" t="s">
        <v>56</v>
      </c>
      <c r="Z2800" s="80"/>
      <c r="AA2800" s="64"/>
      <c r="AB2800" s="77" t="s">
        <v>56</v>
      </c>
      <c r="AD2800" s="105"/>
      <c r="AE2800" s="64"/>
      <c r="AF2800" s="77" t="s">
        <v>56</v>
      </c>
      <c r="AH2800" s="1" t="str">
        <f aca="false">IF(AC2798="But Not Over",Y2795,"")</f>
        <v/>
      </c>
      <c r="AI2800" s="81" t="str">
        <f aca="false">IF(AC2798="But Not Over",VLOOKUP(AH2800,'CPI Data'!$A$19:$N$117,14),"")</f>
        <v/>
      </c>
    </row>
    <row r="2801" customFormat="false" ht="12" hidden="false" customHeight="false" outlineLevel="0" collapsed="false">
      <c r="A2801" s="91" t="n">
        <v>0.06</v>
      </c>
      <c r="B2801" s="95" t="n">
        <v>7500</v>
      </c>
      <c r="C2801" s="95" t="n">
        <v>10000</v>
      </c>
      <c r="D2801" s="95"/>
      <c r="H2801" s="102"/>
      <c r="I2801" s="91"/>
      <c r="J2801" s="95"/>
      <c r="K2801" s="95"/>
      <c r="L2801" s="104"/>
      <c r="M2801" s="91"/>
      <c r="N2801" s="95"/>
      <c r="O2801" s="95"/>
      <c r="S2801" s="91" t="n">
        <v>0.06</v>
      </c>
      <c r="T2801" s="79" t="n">
        <f aca="false">B2801*$AI$23/$AI$2799</f>
        <v>134527.734375</v>
      </c>
      <c r="U2801" s="79" t="n">
        <f aca="false">C2801*$AI$23/$AI$2799</f>
        <v>179370.3125</v>
      </c>
      <c r="V2801" s="84"/>
      <c r="W2801" s="1"/>
      <c r="Z2801" s="80"/>
      <c r="AA2801" s="91"/>
      <c r="AB2801" s="79"/>
      <c r="AC2801" s="79"/>
      <c r="AD2801" s="105"/>
      <c r="AE2801" s="91"/>
      <c r="AF2801" s="79"/>
      <c r="AG2801" s="79"/>
      <c r="AH2801" s="1" t="str">
        <f aca="false">IF(AC2799="But Not Over",Y2796,"")</f>
        <v/>
      </c>
      <c r="AI2801" s="81" t="str">
        <f aca="false">IF(AC2799="But Not Over",VLOOKUP(AH2801,'CPI Data'!$A$19:$N$117,14),"")</f>
        <v/>
      </c>
    </row>
    <row r="2802" customFormat="false" ht="12" hidden="false" customHeight="false" outlineLevel="0" collapsed="false">
      <c r="A2802" s="91" t="n">
        <v>0.07</v>
      </c>
      <c r="B2802" s="95" t="n">
        <v>10000</v>
      </c>
      <c r="C2802" s="95" t="n">
        <v>12500</v>
      </c>
      <c r="D2802" s="95"/>
      <c r="H2802" s="102"/>
      <c r="I2802" s="91"/>
      <c r="J2802" s="95"/>
      <c r="K2802" s="95"/>
      <c r="L2802" s="104"/>
      <c r="M2802" s="91"/>
      <c r="N2802" s="95"/>
      <c r="O2802" s="95"/>
      <c r="S2802" s="91" t="n">
        <v>0.07</v>
      </c>
      <c r="T2802" s="79" t="n">
        <f aca="false">B2802*$AI$23/$AI$2799</f>
        <v>179370.3125</v>
      </c>
      <c r="U2802" s="79" t="n">
        <f aca="false">C2802*$AI$23/$AI$2799</f>
        <v>224212.890625</v>
      </c>
      <c r="V2802" s="84"/>
      <c r="W2802" s="1"/>
      <c r="Z2802" s="80"/>
      <c r="AA2802" s="91"/>
      <c r="AB2802" s="79"/>
      <c r="AC2802" s="79"/>
      <c r="AD2802" s="105"/>
      <c r="AE2802" s="91"/>
      <c r="AF2802" s="79"/>
      <c r="AG2802" s="79"/>
      <c r="AH2802" s="1" t="str">
        <f aca="false">IF(AC2800="But Not Over",Y2797,"")</f>
        <v/>
      </c>
      <c r="AI2802" s="81" t="str">
        <f aca="false">IF(AC2800="But Not Over",VLOOKUP(AH2802,'CPI Data'!$A$19:$N$117,14),"")</f>
        <v/>
      </c>
    </row>
    <row r="2803" customFormat="false" ht="12" hidden="false" customHeight="false" outlineLevel="0" collapsed="false">
      <c r="A2803" s="91" t="n">
        <v>0.08</v>
      </c>
      <c r="B2803" s="95" t="n">
        <v>12500</v>
      </c>
      <c r="C2803" s="95" t="n">
        <v>15000</v>
      </c>
      <c r="D2803" s="95"/>
      <c r="H2803" s="102"/>
      <c r="I2803" s="91"/>
      <c r="J2803" s="95"/>
      <c r="K2803" s="95"/>
      <c r="L2803" s="104"/>
      <c r="M2803" s="91"/>
      <c r="N2803" s="95"/>
      <c r="O2803" s="95"/>
      <c r="S2803" s="91" t="n">
        <v>0.08</v>
      </c>
      <c r="T2803" s="79" t="n">
        <f aca="false">B2803*$AI$23/$AI$2799</f>
        <v>224212.890625</v>
      </c>
      <c r="U2803" s="79" t="n">
        <f aca="false">C2803*$AI$23/$AI$2799</f>
        <v>269055.46875</v>
      </c>
      <c r="V2803" s="84"/>
      <c r="W2803" s="1"/>
      <c r="Z2803" s="80"/>
      <c r="AA2803" s="91"/>
      <c r="AB2803" s="79"/>
      <c r="AC2803" s="79"/>
      <c r="AD2803" s="105"/>
      <c r="AE2803" s="91"/>
      <c r="AF2803" s="79"/>
      <c r="AG2803" s="79"/>
      <c r="AH2803" s="1" t="str">
        <f aca="false">IF(AC2801="But Not Over",Y2798,"")</f>
        <v/>
      </c>
      <c r="AI2803" s="81" t="str">
        <f aca="false">IF(AC2801="But Not Over",VLOOKUP(AH2803,'CPI Data'!$A$19:$N$117,14),"")</f>
        <v/>
      </c>
    </row>
    <row r="2804" customFormat="false" ht="12" hidden="false" customHeight="false" outlineLevel="0" collapsed="false">
      <c r="A2804" s="91" t="n">
        <v>0.09</v>
      </c>
      <c r="B2804" s="95" t="n">
        <v>15000</v>
      </c>
      <c r="C2804" s="95" t="n">
        <v>20000</v>
      </c>
      <c r="D2804" s="95"/>
      <c r="H2804" s="102"/>
      <c r="I2804" s="91"/>
      <c r="J2804" s="95"/>
      <c r="K2804" s="95"/>
      <c r="L2804" s="104"/>
      <c r="M2804" s="91"/>
      <c r="N2804" s="95"/>
      <c r="O2804" s="95"/>
      <c r="S2804" s="91" t="n">
        <v>0.09</v>
      </c>
      <c r="T2804" s="79" t="n">
        <f aca="false">B2804*$AI$23/$AI$2799</f>
        <v>269055.46875</v>
      </c>
      <c r="U2804" s="79" t="n">
        <f aca="false">C2804*$AI$23/$AI$2799</f>
        <v>358740.625</v>
      </c>
      <c r="V2804" s="84"/>
      <c r="W2804" s="1"/>
      <c r="Z2804" s="80"/>
      <c r="AA2804" s="91"/>
      <c r="AB2804" s="79"/>
      <c r="AC2804" s="79"/>
      <c r="AD2804" s="105"/>
      <c r="AE2804" s="91"/>
      <c r="AF2804" s="79"/>
      <c r="AG2804" s="79"/>
      <c r="AH2804" s="1" t="str">
        <f aca="false">IF(AC2802="But Not Over",Y2799,"")</f>
        <v/>
      </c>
      <c r="AI2804" s="81" t="str">
        <f aca="false">IF(AC2802="But Not Over",VLOOKUP(AH2804,'CPI Data'!$A$19:$N$117,14),"")</f>
        <v/>
      </c>
    </row>
    <row r="2805" customFormat="false" ht="12" hidden="false" customHeight="false" outlineLevel="0" collapsed="false">
      <c r="A2805" s="91" t="n">
        <v>0.12</v>
      </c>
      <c r="B2805" s="95" t="n">
        <v>20000</v>
      </c>
      <c r="C2805" s="95" t="n">
        <v>40000</v>
      </c>
      <c r="D2805" s="95"/>
      <c r="H2805" s="102"/>
      <c r="I2805" s="91"/>
      <c r="J2805" s="95"/>
      <c r="K2805" s="95"/>
      <c r="L2805" s="104"/>
      <c r="M2805" s="91"/>
      <c r="N2805" s="95"/>
      <c r="O2805" s="95"/>
      <c r="S2805" s="91" t="n">
        <v>0.12</v>
      </c>
      <c r="T2805" s="79" t="n">
        <f aca="false">B2805*$AI$23/$AI$2799</f>
        <v>358740.625</v>
      </c>
      <c r="U2805" s="79" t="n">
        <f aca="false">C2805*$AI$23/$AI$2799</f>
        <v>717481.25</v>
      </c>
      <c r="V2805" s="84"/>
      <c r="W2805" s="1"/>
      <c r="Z2805" s="80"/>
      <c r="AA2805" s="91"/>
      <c r="AB2805" s="79"/>
      <c r="AC2805" s="79"/>
      <c r="AD2805" s="105"/>
      <c r="AE2805" s="91"/>
      <c r="AF2805" s="79"/>
      <c r="AG2805" s="79"/>
      <c r="AH2805" s="1" t="str">
        <f aca="false">IF(AC2803="But Not Over",Y2800,"")</f>
        <v/>
      </c>
      <c r="AI2805" s="81" t="str">
        <f aca="false">IF(AC2803="But Not Over",VLOOKUP(AH2805,'CPI Data'!$A$19:$N$117,14),"")</f>
        <v/>
      </c>
    </row>
    <row r="2806" customFormat="false" ht="12" hidden="false" customHeight="false" outlineLevel="0" collapsed="false">
      <c r="A2806" s="91" t="n">
        <v>0.16</v>
      </c>
      <c r="B2806" s="95" t="n">
        <v>40000</v>
      </c>
      <c r="C2806" s="95" t="n">
        <v>60000</v>
      </c>
      <c r="D2806" s="95"/>
      <c r="H2806" s="102"/>
      <c r="I2806" s="91"/>
      <c r="J2806" s="95"/>
      <c r="K2806" s="95"/>
      <c r="L2806" s="104"/>
      <c r="M2806" s="91"/>
      <c r="N2806" s="95"/>
      <c r="O2806" s="95"/>
      <c r="S2806" s="91" t="n">
        <v>0.16</v>
      </c>
      <c r="T2806" s="79" t="n">
        <f aca="false">B2806*$AI$23/$AI$2799</f>
        <v>717481.25</v>
      </c>
      <c r="U2806" s="125" t="n">
        <f aca="false">C2806*$AI$23/$AI$2799</f>
        <v>1076221.875</v>
      </c>
      <c r="V2806" s="84"/>
      <c r="W2806" s="1"/>
      <c r="Z2806" s="80"/>
      <c r="AA2806" s="91"/>
      <c r="AB2806" s="79"/>
      <c r="AC2806" s="79"/>
      <c r="AD2806" s="105"/>
      <c r="AE2806" s="91"/>
      <c r="AF2806" s="79"/>
      <c r="AG2806" s="79"/>
      <c r="AH2806" s="1" t="str">
        <f aca="false">IF(AC2804="But Not Over",Y2801,"")</f>
        <v/>
      </c>
      <c r="AI2806" s="81" t="str">
        <f aca="false">IF(AC2804="But Not Over",VLOOKUP(AH2806,'CPI Data'!$A$19:$N$117,14),"")</f>
        <v/>
      </c>
    </row>
    <row r="2807" customFormat="false" ht="12" hidden="false" customHeight="false" outlineLevel="0" collapsed="false">
      <c r="A2807" s="91" t="n">
        <v>0.21</v>
      </c>
      <c r="B2807" s="95" t="n">
        <v>60000</v>
      </c>
      <c r="C2807" s="95" t="n">
        <v>80000</v>
      </c>
      <c r="D2807" s="95"/>
      <c r="H2807" s="102"/>
      <c r="I2807" s="91"/>
      <c r="J2807" s="95"/>
      <c r="K2807" s="95"/>
      <c r="L2807" s="104"/>
      <c r="M2807" s="91"/>
      <c r="N2807" s="95"/>
      <c r="O2807" s="95"/>
      <c r="S2807" s="91" t="n">
        <v>0.21</v>
      </c>
      <c r="T2807" s="79" t="n">
        <f aca="false">B2807*$AI$23/$AI$2799</f>
        <v>1076221.875</v>
      </c>
      <c r="U2807" s="125" t="n">
        <f aca="false">C2807*$AI$23/$AI$2799</f>
        <v>1434962.5</v>
      </c>
      <c r="V2807" s="84"/>
      <c r="W2807" s="1"/>
      <c r="Z2807" s="80"/>
      <c r="AA2807" s="91"/>
      <c r="AB2807" s="79"/>
      <c r="AC2807" s="79"/>
      <c r="AD2807" s="105"/>
      <c r="AE2807" s="91"/>
      <c r="AF2807" s="79"/>
      <c r="AG2807" s="79"/>
      <c r="AH2807" s="1" t="str">
        <f aca="false">IF(AC2805="But Not Over",Y2802,"")</f>
        <v/>
      </c>
      <c r="AI2807" s="81" t="str">
        <f aca="false">IF(AC2805="But Not Over",VLOOKUP(AH2807,'CPI Data'!$A$19:$N$117,14),"")</f>
        <v/>
      </c>
    </row>
    <row r="2808" customFormat="false" ht="12" hidden="false" customHeight="false" outlineLevel="0" collapsed="false">
      <c r="A2808" s="91" t="n">
        <v>0.26</v>
      </c>
      <c r="B2808" s="95" t="n">
        <v>80000</v>
      </c>
      <c r="C2808" s="95" t="n">
        <v>100000</v>
      </c>
      <c r="D2808" s="95"/>
      <c r="H2808" s="102"/>
      <c r="I2808" s="91"/>
      <c r="J2808" s="95"/>
      <c r="K2808" s="95"/>
      <c r="L2808" s="104"/>
      <c r="M2808" s="91"/>
      <c r="N2808" s="95"/>
      <c r="O2808" s="95"/>
      <c r="S2808" s="91" t="n">
        <v>0.26</v>
      </c>
      <c r="T2808" s="79" t="n">
        <f aca="false">B2808*$AI$23/$AI$2799</f>
        <v>1434962.5</v>
      </c>
      <c r="U2808" s="125" t="n">
        <f aca="false">C2808*$AI$23/$AI$2799</f>
        <v>1793703.125</v>
      </c>
      <c r="V2808" s="84"/>
      <c r="W2808" s="1"/>
      <c r="Z2808" s="80"/>
      <c r="AA2808" s="91"/>
      <c r="AB2808" s="79"/>
      <c r="AC2808" s="79"/>
      <c r="AD2808" s="105"/>
      <c r="AE2808" s="91"/>
      <c r="AF2808" s="79"/>
      <c r="AG2808" s="79"/>
      <c r="AH2808" s="1" t="str">
        <f aca="false">IF(AC2806="But Not Over",Y2803,"")</f>
        <v/>
      </c>
      <c r="AI2808" s="81" t="str">
        <f aca="false">IF(AC2806="But Not Over",VLOOKUP(AH2808,'CPI Data'!$A$19:$N$117,14),"")</f>
        <v/>
      </c>
    </row>
    <row r="2809" customFormat="false" ht="12" hidden="false" customHeight="false" outlineLevel="0" collapsed="false">
      <c r="A2809" s="91" t="n">
        <v>0.31</v>
      </c>
      <c r="B2809" s="95" t="n">
        <v>100000</v>
      </c>
      <c r="C2809" s="95" t="n">
        <v>150000</v>
      </c>
      <c r="D2809" s="95"/>
      <c r="H2809" s="102"/>
      <c r="I2809" s="91"/>
      <c r="J2809" s="95"/>
      <c r="K2809" s="95"/>
      <c r="L2809" s="104"/>
      <c r="M2809" s="91"/>
      <c r="N2809" s="95"/>
      <c r="O2809" s="95"/>
      <c r="S2809" s="91" t="n">
        <v>0.31</v>
      </c>
      <c r="T2809" s="79" t="n">
        <f aca="false">B2809*$AI$23/$AI$2799</f>
        <v>1793703.125</v>
      </c>
      <c r="U2809" s="125" t="n">
        <f aca="false">C2809*$AI$23/$AI$2799</f>
        <v>2690554.6875</v>
      </c>
      <c r="V2809" s="84"/>
      <c r="W2809" s="1"/>
      <c r="Z2809" s="80"/>
      <c r="AA2809" s="91"/>
      <c r="AB2809" s="79"/>
      <c r="AC2809" s="79"/>
      <c r="AD2809" s="105"/>
      <c r="AE2809" s="91"/>
      <c r="AF2809" s="79"/>
      <c r="AG2809" s="79"/>
      <c r="AH2809" s="1" t="str">
        <f aca="false">IF(AC2807="But Not Over",Y2804,"")</f>
        <v/>
      </c>
      <c r="AI2809" s="81" t="str">
        <f aca="false">IF(AC2807="But Not Over",VLOOKUP(AH2809,'CPI Data'!$A$19:$N$117,14),"")</f>
        <v/>
      </c>
    </row>
    <row r="2810" customFormat="false" ht="12" hidden="false" customHeight="false" outlineLevel="0" collapsed="false">
      <c r="A2810" s="91" t="n">
        <v>0.35</v>
      </c>
      <c r="B2810" s="95" t="n">
        <v>150000</v>
      </c>
      <c r="C2810" s="95" t="n">
        <v>200000</v>
      </c>
      <c r="D2810" s="92"/>
      <c r="H2810" s="102"/>
      <c r="I2810" s="91"/>
      <c r="J2810" s="95"/>
      <c r="K2810" s="92"/>
      <c r="L2810" s="103"/>
      <c r="M2810" s="91"/>
      <c r="N2810" s="95"/>
      <c r="O2810" s="92"/>
      <c r="S2810" s="91" t="n">
        <v>0.35</v>
      </c>
      <c r="T2810" s="79" t="n">
        <f aca="false">B2810*$AI$23/$AI$2799</f>
        <v>2690554.6875</v>
      </c>
      <c r="U2810" s="125" t="n">
        <f aca="false">C2810*$AI$23/$AI$2799</f>
        <v>3587406.25</v>
      </c>
      <c r="W2810" s="1"/>
      <c r="Z2810" s="80"/>
      <c r="AA2810" s="91"/>
      <c r="AB2810" s="79"/>
      <c r="AD2810" s="98"/>
      <c r="AE2810" s="91"/>
      <c r="AF2810" s="79"/>
      <c r="AH2810" s="1" t="str">
        <f aca="false">IF(AC2808="But Not Over",Y2805,"")</f>
        <v/>
      </c>
      <c r="AI2810" s="81" t="str">
        <f aca="false">IF(AC2808="But Not Over",VLOOKUP(AH2810,'CPI Data'!$A$19:$N$117,14),"")</f>
        <v/>
      </c>
    </row>
    <row r="2811" customFormat="false" ht="12" hidden="false" customHeight="false" outlineLevel="0" collapsed="false">
      <c r="A2811" s="91" t="n">
        <v>0.41</v>
      </c>
      <c r="B2811" s="95" t="n">
        <v>200000</v>
      </c>
      <c r="C2811" s="95" t="n">
        <v>250000</v>
      </c>
      <c r="D2811" s="92"/>
      <c r="H2811" s="102"/>
      <c r="I2811" s="91"/>
      <c r="J2811" s="92"/>
      <c r="K2811" s="92"/>
      <c r="L2811" s="103"/>
      <c r="M2811" s="91"/>
      <c r="N2811" s="92"/>
      <c r="O2811" s="92"/>
      <c r="S2811" s="91" t="n">
        <v>0.41</v>
      </c>
      <c r="T2811" s="79" t="n">
        <f aca="false">B2811*$AI$23/$AI$2799</f>
        <v>3587406.25</v>
      </c>
      <c r="U2811" s="125" t="n">
        <f aca="false">C2811*$AI$23/$AI$2799</f>
        <v>4484257.8125</v>
      </c>
      <c r="W2811" s="1"/>
      <c r="Z2811" s="80"/>
      <c r="AA2811" s="91"/>
      <c r="AD2811" s="98"/>
      <c r="AE2811" s="91"/>
      <c r="AH2811" s="1" t="str">
        <f aca="false">IF(AC2809="But Not Over",Y2806,"")</f>
        <v/>
      </c>
      <c r="AI2811" s="81" t="str">
        <f aca="false">IF(AC2809="But Not Over",VLOOKUP(AH2811,'CPI Data'!$A$19:$N$117,14),"")</f>
        <v/>
      </c>
    </row>
    <row r="2812" customFormat="false" ht="12" hidden="false" customHeight="false" outlineLevel="0" collapsed="false">
      <c r="A2812" s="91" t="n">
        <v>0.46</v>
      </c>
      <c r="B2812" s="95" t="n">
        <v>250000</v>
      </c>
      <c r="C2812" s="95" t="n">
        <v>300000</v>
      </c>
      <c r="D2812" s="92"/>
      <c r="H2812" s="102"/>
      <c r="I2812" s="91"/>
      <c r="J2812" s="92"/>
      <c r="K2812" s="92"/>
      <c r="L2812" s="103"/>
      <c r="M2812" s="91"/>
      <c r="N2812" s="92"/>
      <c r="O2812" s="92"/>
      <c r="S2812" s="91" t="n">
        <v>0.46</v>
      </c>
      <c r="T2812" s="79" t="n">
        <f aca="false">B2812*$AI$23/$AI$2799</f>
        <v>4484257.8125</v>
      </c>
      <c r="U2812" s="125" t="n">
        <f aca="false">C2812*$AI$23/$AI$2799</f>
        <v>5381109.375</v>
      </c>
      <c r="W2812" s="1"/>
      <c r="Z2812" s="80"/>
      <c r="AA2812" s="91"/>
      <c r="AD2812" s="98"/>
      <c r="AE2812" s="91"/>
      <c r="AH2812" s="1" t="str">
        <f aca="false">IF(AC2810="But Not Over",Y2807,"")</f>
        <v/>
      </c>
      <c r="AI2812" s="81" t="str">
        <f aca="false">IF(AC2810="But Not Over",VLOOKUP(AH2812,'CPI Data'!$A$19:$N$117,14),"")</f>
        <v/>
      </c>
    </row>
    <row r="2813" customFormat="false" ht="12" hidden="false" customHeight="false" outlineLevel="0" collapsed="false">
      <c r="A2813" s="91" t="n">
        <v>0.5</v>
      </c>
      <c r="B2813" s="95" t="n">
        <v>300000</v>
      </c>
      <c r="C2813" s="95" t="n">
        <v>500000</v>
      </c>
      <c r="D2813" s="95"/>
      <c r="H2813" s="64"/>
      <c r="I2813" s="91"/>
      <c r="J2813" s="92"/>
      <c r="K2813" s="92"/>
      <c r="L2813" s="104"/>
      <c r="M2813" s="91"/>
      <c r="N2813" s="92"/>
      <c r="O2813" s="92"/>
      <c r="S2813" s="91" t="n">
        <v>0.5</v>
      </c>
      <c r="T2813" s="79" t="n">
        <f aca="false">B2813*$AI$23/$AI$2799</f>
        <v>5381109.375</v>
      </c>
      <c r="U2813" s="125" t="n">
        <f aca="false">C2813*$AI$23/$AI$2799</f>
        <v>8968515.625</v>
      </c>
      <c r="V2813" s="84"/>
      <c r="W2813" s="1"/>
      <c r="Z2813" s="80"/>
      <c r="AA2813" s="91"/>
      <c r="AD2813" s="105"/>
      <c r="AE2813" s="91"/>
      <c r="AH2813" s="1" t="str">
        <f aca="false">IF(AC2811="But Not Over",Y2808,"")</f>
        <v/>
      </c>
      <c r="AI2813" s="81" t="str">
        <f aca="false">IF(AC2811="But Not Over",VLOOKUP(AH2813,'CPI Data'!$A$19:$N$117,14),"")</f>
        <v/>
      </c>
    </row>
    <row r="2814" customFormat="false" ht="12" hidden="false" customHeight="false" outlineLevel="0" collapsed="false">
      <c r="A2814" s="91" t="n">
        <v>0.54</v>
      </c>
      <c r="B2814" s="95" t="n">
        <v>500000</v>
      </c>
      <c r="C2814" s="95" t="n">
        <v>750000</v>
      </c>
      <c r="H2814" s="64"/>
      <c r="I2814" s="91"/>
      <c r="J2814" s="92"/>
      <c r="K2814" s="92"/>
      <c r="L2814" s="97"/>
      <c r="M2814" s="91"/>
      <c r="N2814" s="92"/>
      <c r="O2814" s="92"/>
      <c r="S2814" s="91" t="n">
        <v>0.54</v>
      </c>
      <c r="T2814" s="79" t="n">
        <f aca="false">B2814*$AI$23/$AI$2799</f>
        <v>8968515.625</v>
      </c>
      <c r="U2814" s="125" t="n">
        <f aca="false">C2814*$AI$23/$AI$2799</f>
        <v>13452773.4375</v>
      </c>
      <c r="W2814" s="1"/>
      <c r="Z2814" s="80"/>
      <c r="AA2814" s="91"/>
      <c r="AD2814" s="98"/>
      <c r="AE2814" s="91"/>
      <c r="AH2814" s="1" t="str">
        <f aca="false">IF(AC2812="But Not Over",Y2809,"")</f>
        <v/>
      </c>
      <c r="AI2814" s="81" t="str">
        <f aca="false">IF(AC2812="But Not Over",VLOOKUP(AH2814,'CPI Data'!$A$19:$N$117,14),"")</f>
        <v/>
      </c>
    </row>
    <row r="2815" customFormat="false" ht="12" hidden="false" customHeight="false" outlineLevel="0" collapsed="false">
      <c r="A2815" s="91" t="n">
        <v>0.59</v>
      </c>
      <c r="B2815" s="95" t="n">
        <v>750000</v>
      </c>
      <c r="C2815" s="95" t="n">
        <v>1000000</v>
      </c>
      <c r="H2815" s="64"/>
      <c r="I2815" s="91"/>
      <c r="J2815" s="92"/>
      <c r="K2815" s="92"/>
      <c r="L2815" s="97"/>
      <c r="M2815" s="91"/>
      <c r="N2815" s="92"/>
      <c r="O2815" s="92"/>
      <c r="S2815" s="91" t="n">
        <v>0.59</v>
      </c>
      <c r="T2815" s="125" t="n">
        <f aca="false">B2815*$AI$23/$AI$2799</f>
        <v>13452773.4375</v>
      </c>
      <c r="U2815" s="125" t="n">
        <f aca="false">C2815*$AI$23/$AI$2799</f>
        <v>17937031.25</v>
      </c>
      <c r="W2815" s="1"/>
      <c r="Z2815" s="80"/>
      <c r="AA2815" s="91"/>
      <c r="AD2815" s="98"/>
      <c r="AE2815" s="91"/>
      <c r="AH2815" s="1" t="str">
        <f aca="false">IF(AC2813="But Not Over",Y2810,"")</f>
        <v/>
      </c>
      <c r="AI2815" s="81" t="str">
        <f aca="false">IF(AC2813="But Not Over",VLOOKUP(AH2815,'CPI Data'!$A$19:$N$117,14),"")</f>
        <v/>
      </c>
    </row>
    <row r="2816" customFormat="false" ht="12" hidden="false" customHeight="false" outlineLevel="0" collapsed="false">
      <c r="A2816" s="91" t="n">
        <v>0.65</v>
      </c>
      <c r="B2816" s="95" t="n">
        <v>1000000</v>
      </c>
      <c r="C2816" s="95" t="n">
        <v>1500000</v>
      </c>
      <c r="H2816" s="64"/>
      <c r="I2816" s="91"/>
      <c r="J2816" s="92"/>
      <c r="K2816" s="92"/>
      <c r="L2816" s="97"/>
      <c r="M2816" s="91"/>
      <c r="N2816" s="92"/>
      <c r="O2816" s="92"/>
      <c r="S2816" s="91" t="n">
        <v>0.65</v>
      </c>
      <c r="T2816" s="125" t="n">
        <f aca="false">B2816*$AI$23/$AI$2799</f>
        <v>17937031.25</v>
      </c>
      <c r="U2816" s="125" t="n">
        <f aca="false">C2816*$AI$23/$AI$2799</f>
        <v>26905546.875</v>
      </c>
      <c r="W2816" s="1"/>
      <c r="Z2816" s="80"/>
      <c r="AA2816" s="91"/>
      <c r="AD2816" s="98"/>
      <c r="AE2816" s="91"/>
      <c r="AH2816" s="1" t="str">
        <f aca="false">IF(AC2814="But Not Over",Y2811,"")</f>
        <v/>
      </c>
      <c r="AI2816" s="81" t="str">
        <f aca="false">IF(AC2814="But Not Over",VLOOKUP(AH2816,'CPI Data'!$A$19:$N$117,14),"")</f>
        <v/>
      </c>
    </row>
    <row r="2817" customFormat="false" ht="12" hidden="false" customHeight="false" outlineLevel="0" collapsed="false">
      <c r="A2817" s="91" t="n">
        <v>0.66</v>
      </c>
      <c r="B2817" s="95" t="n">
        <v>1500000</v>
      </c>
      <c r="C2817" s="95" t="n">
        <v>2000000</v>
      </c>
      <c r="H2817" s="64"/>
      <c r="I2817" s="91"/>
      <c r="J2817" s="92"/>
      <c r="K2817" s="92"/>
      <c r="L2817" s="97"/>
      <c r="M2817" s="91"/>
      <c r="N2817" s="92"/>
      <c r="O2817" s="92"/>
      <c r="S2817" s="91" t="n">
        <v>0.66</v>
      </c>
      <c r="T2817" s="125" t="n">
        <f aca="false">B2817*$AI$23/$AI$2799</f>
        <v>26905546.875</v>
      </c>
      <c r="U2817" s="125" t="n">
        <f aca="false">C2817*$AI$23/$AI$2799</f>
        <v>35874062.5</v>
      </c>
      <c r="W2817" s="1"/>
      <c r="Z2817" s="80"/>
      <c r="AA2817" s="91"/>
      <c r="AD2817" s="98"/>
      <c r="AE2817" s="91"/>
      <c r="AH2817" s="1" t="str">
        <f aca="false">IF(AC2815="But Not Over",Y2812,"")</f>
        <v/>
      </c>
      <c r="AI2817" s="81" t="str">
        <f aca="false">IF(AC2815="But Not Over",VLOOKUP(AH2817,'CPI Data'!$A$19:$N$117,14),"")</f>
        <v/>
      </c>
    </row>
    <row r="2818" customFormat="false" ht="12" hidden="false" customHeight="false" outlineLevel="0" collapsed="false">
      <c r="A2818" s="91" t="n">
        <v>0.67</v>
      </c>
      <c r="B2818" s="95" t="n">
        <v>2000000</v>
      </c>
      <c r="C2818" s="95" t="s">
        <v>18</v>
      </c>
      <c r="H2818" s="64"/>
      <c r="I2818" s="91"/>
      <c r="J2818" s="92"/>
      <c r="K2818" s="92"/>
      <c r="L2818" s="97"/>
      <c r="M2818" s="91"/>
      <c r="N2818" s="92"/>
      <c r="O2818" s="92"/>
      <c r="S2818" s="91" t="n">
        <v>0.67</v>
      </c>
      <c r="T2818" s="125" t="n">
        <f aca="false">B2818*$AI$23/$AI$2799</f>
        <v>35874062.5</v>
      </c>
      <c r="U2818" s="79" t="s">
        <v>18</v>
      </c>
      <c r="W2818" s="1"/>
      <c r="Z2818" s="80"/>
      <c r="AA2818" s="91"/>
      <c r="AD2818" s="98"/>
      <c r="AE2818" s="91"/>
      <c r="AH2818" s="1" t="str">
        <f aca="false">IF(AC2816="But Not Over",Y2813,"")</f>
        <v/>
      </c>
      <c r="AI2818" s="81" t="str">
        <f aca="false">IF(AC2816="But Not Over",VLOOKUP(AH2818,'CPI Data'!$A$19:$N$117,14),"")</f>
        <v/>
      </c>
    </row>
    <row r="2819" customFormat="false" ht="24" hidden="false" customHeight="true" outlineLevel="0" collapsed="false">
      <c r="A2819" s="109" t="s">
        <v>81</v>
      </c>
      <c r="B2819" s="109"/>
      <c r="C2819" s="109"/>
      <c r="D2819" s="109"/>
      <c r="E2819" s="109"/>
      <c r="F2819" s="109"/>
      <c r="G2819" s="109"/>
      <c r="H2819" s="109"/>
      <c r="I2819" s="109"/>
      <c r="J2819" s="109"/>
      <c r="K2819" s="109"/>
      <c r="L2819" s="109"/>
      <c r="M2819" s="109"/>
      <c r="N2819" s="109"/>
      <c r="O2819" s="109"/>
      <c r="S2819" s="109" t="s">
        <v>81</v>
      </c>
      <c r="T2819" s="109"/>
      <c r="U2819" s="109"/>
      <c r="V2819" s="109"/>
      <c r="W2819" s="109"/>
      <c r="X2819" s="109"/>
      <c r="Y2819" s="109"/>
      <c r="Z2819" s="109"/>
      <c r="AA2819" s="109"/>
      <c r="AB2819" s="109"/>
      <c r="AC2819" s="109"/>
      <c r="AD2819" s="109"/>
      <c r="AE2819" s="109"/>
      <c r="AF2819" s="109"/>
      <c r="AG2819" s="109"/>
      <c r="AH2819" s="1" t="str">
        <f aca="false">IF(AC2817="But Not Over",Y2814,"")</f>
        <v/>
      </c>
      <c r="AI2819" s="81" t="str">
        <f aca="false">IF(AC2817="But Not Over",VLOOKUP(AH2819,'CPI Data'!$A$19:$N$117,14),"")</f>
        <v/>
      </c>
    </row>
    <row r="2820" customFormat="false" ht="12" hidden="false" customHeight="false" outlineLevel="0" collapsed="false">
      <c r="A2820" s="91"/>
      <c r="B2820" s="95"/>
      <c r="C2820" s="95"/>
      <c r="H2820" s="64"/>
      <c r="I2820" s="91"/>
      <c r="J2820" s="92"/>
      <c r="K2820" s="92"/>
      <c r="L2820" s="97"/>
      <c r="M2820" s="91"/>
      <c r="N2820" s="92"/>
      <c r="O2820" s="92"/>
      <c r="S2820" s="91"/>
      <c r="T2820" s="79"/>
      <c r="U2820" s="79"/>
      <c r="W2820" s="1"/>
      <c r="Z2820" s="80"/>
      <c r="AA2820" s="91"/>
      <c r="AD2820" s="98"/>
      <c r="AE2820" s="91"/>
      <c r="AH2820" s="1" t="str">
        <f aca="false">IF(AC2818="But Not Over",Y2815,"")</f>
        <v/>
      </c>
      <c r="AI2820" s="81" t="str">
        <f aca="false">IF(AC2818="But Not Over",VLOOKUP(AH2820,'CPI Data'!$A$19:$N$117,14),"")</f>
        <v/>
      </c>
    </row>
    <row r="2821" customFormat="false" ht="12.75" hidden="false" customHeight="false" outlineLevel="0" collapsed="false">
      <c r="A2821" s="64"/>
      <c r="B2821" s="74"/>
      <c r="C2821" s="43" t="s">
        <v>7</v>
      </c>
      <c r="E2821" s="64"/>
      <c r="G2821" s="75" t="n">
        <v>1916</v>
      </c>
      <c r="H2821" s="75"/>
      <c r="I2821" s="75"/>
      <c r="J2821" s="74"/>
      <c r="L2821" s="97"/>
      <c r="M2821" s="64"/>
      <c r="N2821" s="74"/>
      <c r="S2821" s="64"/>
      <c r="T2821" s="77"/>
      <c r="U2821" s="69" t="s">
        <v>21</v>
      </c>
      <c r="W2821" s="64"/>
      <c r="Y2821" s="75" t="n">
        <v>1916</v>
      </c>
      <c r="Z2821" s="75"/>
      <c r="AA2821" s="75"/>
      <c r="AB2821" s="46" t="str">
        <f aca="false">CONCATENATE("CPI: ",AI2826)</f>
        <v>CPI: 10.9</v>
      </c>
      <c r="AD2821" s="98"/>
      <c r="AE2821" s="64"/>
      <c r="AF2821" s="77"/>
      <c r="AH2821" s="1" t="str">
        <f aca="false">IF(AC2819="But Not Over",Y2816,"")</f>
        <v/>
      </c>
      <c r="AI2821" s="81" t="str">
        <f aca="false">IF(AC2819="But Not Over",VLOOKUP(AH2821,'CPI Data'!$A$19:$N$117,14),"")</f>
        <v/>
      </c>
    </row>
    <row r="2822" customFormat="false" ht="12" hidden="false" customHeight="false" outlineLevel="0" collapsed="false">
      <c r="A2822" s="49"/>
      <c r="B2822" s="49" t="s">
        <v>8</v>
      </c>
      <c r="C2822" s="50"/>
      <c r="D2822" s="50"/>
      <c r="E2822" s="49"/>
      <c r="F2822" s="49" t="s">
        <v>9</v>
      </c>
      <c r="G2822" s="50"/>
      <c r="H2822" s="49"/>
      <c r="I2822" s="49"/>
      <c r="J2822" s="49" t="s">
        <v>10</v>
      </c>
      <c r="K2822" s="48"/>
      <c r="L2822" s="48"/>
      <c r="M2822" s="48"/>
      <c r="N2822" s="49" t="s">
        <v>11</v>
      </c>
      <c r="O2822" s="50"/>
      <c r="S2822" s="49"/>
      <c r="T2822" s="51" t="s">
        <v>8</v>
      </c>
      <c r="U2822" s="99"/>
      <c r="V2822" s="53"/>
      <c r="W2822" s="49"/>
      <c r="X2822" s="51" t="s">
        <v>9</v>
      </c>
      <c r="Y2822" s="99"/>
      <c r="Z2822" s="54"/>
      <c r="AA2822" s="49"/>
      <c r="AB2822" s="51" t="s">
        <v>10</v>
      </c>
      <c r="AC2822" s="52"/>
      <c r="AD2822" s="55"/>
      <c r="AE2822" s="48"/>
      <c r="AF2822" s="51" t="s">
        <v>11</v>
      </c>
      <c r="AG2822" s="99"/>
      <c r="AH2822" s="1" t="str">
        <f aca="false">IF(AC2820="But Not Over",Y2817,"")</f>
        <v/>
      </c>
      <c r="AI2822" s="81" t="str">
        <f aca="false">IF(AC2820="But Not Over",VLOOKUP(AH2822,'CPI Data'!$A$19:$N$117,14),"")</f>
        <v/>
      </c>
    </row>
    <row r="2823" customFormat="false" ht="12" hidden="false" customHeight="false" outlineLevel="0" collapsed="false">
      <c r="A2823" s="56" t="s">
        <v>12</v>
      </c>
      <c r="B2823" s="57" t="s">
        <v>13</v>
      </c>
      <c r="C2823" s="57"/>
      <c r="D2823" s="100"/>
      <c r="E2823" s="56" t="s">
        <v>12</v>
      </c>
      <c r="F2823" s="57" t="s">
        <v>13</v>
      </c>
      <c r="G2823" s="57"/>
      <c r="H2823" s="100"/>
      <c r="I2823" s="56" t="s">
        <v>12</v>
      </c>
      <c r="J2823" s="57" t="s">
        <v>13</v>
      </c>
      <c r="K2823" s="57"/>
      <c r="L2823" s="106"/>
      <c r="M2823" s="56" t="s">
        <v>12</v>
      </c>
      <c r="N2823" s="57" t="s">
        <v>13</v>
      </c>
      <c r="O2823" s="57"/>
      <c r="S2823" s="56" t="s">
        <v>12</v>
      </c>
      <c r="T2823" s="58" t="s">
        <v>13</v>
      </c>
      <c r="U2823" s="58"/>
      <c r="V2823" s="101"/>
      <c r="W2823" s="56" t="s">
        <v>12</v>
      </c>
      <c r="X2823" s="58" t="s">
        <v>13</v>
      </c>
      <c r="Y2823" s="58"/>
      <c r="Z2823" s="101"/>
      <c r="AA2823" s="56" t="s">
        <v>12</v>
      </c>
      <c r="AB2823" s="58" t="s">
        <v>13</v>
      </c>
      <c r="AC2823" s="58"/>
      <c r="AD2823" s="107"/>
      <c r="AE2823" s="56" t="s">
        <v>12</v>
      </c>
      <c r="AF2823" s="58" t="s">
        <v>13</v>
      </c>
      <c r="AG2823" s="58"/>
      <c r="AH2823" s="1" t="str">
        <f aca="false">IF(AC2821="But Not Over",Y2818,"")</f>
        <v/>
      </c>
      <c r="AI2823" s="81" t="str">
        <f aca="false">IF(AC2821="But Not Over",VLOOKUP(AH2823,'CPI Data'!$A$19:$N$117,14),"")</f>
        <v/>
      </c>
    </row>
    <row r="2824" customFormat="false" ht="12" hidden="false" customHeight="false" outlineLevel="0" collapsed="false">
      <c r="A2824" s="59" t="s">
        <v>14</v>
      </c>
      <c r="B2824" s="60" t="s">
        <v>15</v>
      </c>
      <c r="C2824" s="60" t="s">
        <v>16</v>
      </c>
      <c r="D2824" s="100"/>
      <c r="E2824" s="59" t="s">
        <v>14</v>
      </c>
      <c r="F2824" s="60" t="s">
        <v>15</v>
      </c>
      <c r="G2824" s="60" t="s">
        <v>16</v>
      </c>
      <c r="H2824" s="100"/>
      <c r="I2824" s="59" t="s">
        <v>14</v>
      </c>
      <c r="J2824" s="60" t="s">
        <v>15</v>
      </c>
      <c r="K2824" s="60" t="s">
        <v>16</v>
      </c>
      <c r="L2824" s="106"/>
      <c r="M2824" s="59" t="s">
        <v>14</v>
      </c>
      <c r="N2824" s="60" t="s">
        <v>15</v>
      </c>
      <c r="O2824" s="60" t="s">
        <v>16</v>
      </c>
      <c r="S2824" s="59" t="s">
        <v>14</v>
      </c>
      <c r="T2824" s="61" t="s">
        <v>15</v>
      </c>
      <c r="U2824" s="61" t="s">
        <v>16</v>
      </c>
      <c r="V2824" s="101"/>
      <c r="W2824" s="59" t="s">
        <v>14</v>
      </c>
      <c r="X2824" s="61" t="s">
        <v>15</v>
      </c>
      <c r="Y2824" s="61" t="s">
        <v>16</v>
      </c>
      <c r="Z2824" s="101"/>
      <c r="AA2824" s="59" t="s">
        <v>14</v>
      </c>
      <c r="AB2824" s="61" t="s">
        <v>15</v>
      </c>
      <c r="AC2824" s="61" t="s">
        <v>16</v>
      </c>
      <c r="AD2824" s="107"/>
      <c r="AE2824" s="59" t="s">
        <v>14</v>
      </c>
      <c r="AF2824" s="61" t="s">
        <v>15</v>
      </c>
      <c r="AG2824" s="61" t="s">
        <v>16</v>
      </c>
      <c r="AH2824" s="1" t="str">
        <f aca="false">IF(AC2822="But Not Over",Y2819,"")</f>
        <v/>
      </c>
      <c r="AI2824" s="81" t="str">
        <f aca="false">IF(AC2822="But Not Over",VLOOKUP(AH2824,'CPI Data'!$A$19:$N$117,14),"")</f>
        <v/>
      </c>
    </row>
    <row r="2825" customFormat="false" ht="12" hidden="false" customHeight="false" outlineLevel="0" collapsed="false">
      <c r="A2825" s="91" t="n">
        <v>0.02</v>
      </c>
      <c r="B2825" s="95" t="n">
        <v>0</v>
      </c>
      <c r="C2825" s="95" t="n">
        <v>20000</v>
      </c>
      <c r="D2825" s="95"/>
      <c r="H2825" s="102"/>
      <c r="I2825" s="91"/>
      <c r="J2825" s="95"/>
      <c r="K2825" s="95"/>
      <c r="L2825" s="104"/>
      <c r="M2825" s="91"/>
      <c r="N2825" s="95"/>
      <c r="O2825" s="95"/>
      <c r="S2825" s="91" t="n">
        <v>0.02</v>
      </c>
      <c r="T2825" s="79" t="n">
        <f aca="false">B2825*$AI$23/$AI$2826</f>
        <v>0</v>
      </c>
      <c r="U2825" s="79" t="n">
        <f aca="false">C2825*$AI$23/$AI$2826</f>
        <v>421273.394495413</v>
      </c>
      <c r="V2825" s="84"/>
      <c r="W2825" s="1"/>
      <c r="Z2825" s="80"/>
      <c r="AA2825" s="91"/>
      <c r="AB2825" s="79"/>
      <c r="AC2825" s="79"/>
      <c r="AD2825" s="105"/>
      <c r="AE2825" s="91"/>
      <c r="AF2825" s="79"/>
      <c r="AG2825" s="79"/>
      <c r="AH2825" s="1" t="str">
        <f aca="false">IF(AC2823="But Not Over",Y2820,"")</f>
        <v/>
      </c>
      <c r="AI2825" s="81" t="str">
        <f aca="false">IF(AC2823="But Not Over",VLOOKUP(AH2825,'CPI Data'!$A$19:$N$117,14),"")</f>
        <v/>
      </c>
    </row>
    <row r="2826" customFormat="false" ht="12" hidden="false" customHeight="false" outlineLevel="0" collapsed="false">
      <c r="A2826" s="91" t="n">
        <v>0.03</v>
      </c>
      <c r="B2826" s="95" t="n">
        <v>20000</v>
      </c>
      <c r="C2826" s="95" t="n">
        <v>40000</v>
      </c>
      <c r="D2826" s="95"/>
      <c r="E2826" s="64"/>
      <c r="F2826" s="74" t="s">
        <v>55</v>
      </c>
      <c r="H2826" s="102"/>
      <c r="I2826" s="64"/>
      <c r="J2826" s="74" t="s">
        <v>55</v>
      </c>
      <c r="L2826" s="104"/>
      <c r="M2826" s="64"/>
      <c r="N2826" s="74" t="s">
        <v>55</v>
      </c>
      <c r="S2826" s="91" t="n">
        <v>0.03</v>
      </c>
      <c r="T2826" s="79" t="n">
        <f aca="false">B2826*$AI$23/$AI$2826</f>
        <v>421273.394495413</v>
      </c>
      <c r="U2826" s="79" t="n">
        <f aca="false">C2826*$AI$23/$AI$2826</f>
        <v>842546.788990826</v>
      </c>
      <c r="V2826" s="84"/>
      <c r="W2826" s="64"/>
      <c r="X2826" s="77" t="s">
        <v>55</v>
      </c>
      <c r="Z2826" s="80"/>
      <c r="AA2826" s="64"/>
      <c r="AB2826" s="77" t="s">
        <v>55</v>
      </c>
      <c r="AD2826" s="105"/>
      <c r="AE2826" s="64"/>
      <c r="AF2826" s="77" t="s">
        <v>55</v>
      </c>
      <c r="AH2826" s="1" t="n">
        <f aca="false">IF(AC2824="But Not Over",Y2821,"")</f>
        <v>1916</v>
      </c>
      <c r="AI2826" s="81" t="n">
        <f aca="false">IF(AC2824="But Not Over",VLOOKUP(AH2826,'CPI Data'!$A$19:$N$117,14),"")</f>
        <v>10.9</v>
      </c>
    </row>
    <row r="2827" customFormat="false" ht="12" hidden="false" customHeight="false" outlineLevel="0" collapsed="false">
      <c r="A2827" s="91" t="n">
        <v>0.04</v>
      </c>
      <c r="B2827" s="95" t="n">
        <v>40000</v>
      </c>
      <c r="C2827" s="95" t="n">
        <v>60000</v>
      </c>
      <c r="D2827" s="95"/>
      <c r="E2827" s="64"/>
      <c r="F2827" s="74" t="s">
        <v>56</v>
      </c>
      <c r="H2827" s="102"/>
      <c r="I2827" s="64"/>
      <c r="J2827" s="74" t="s">
        <v>56</v>
      </c>
      <c r="L2827" s="104"/>
      <c r="M2827" s="64"/>
      <c r="N2827" s="74" t="s">
        <v>56</v>
      </c>
      <c r="S2827" s="91" t="n">
        <v>0.04</v>
      </c>
      <c r="T2827" s="79" t="n">
        <f aca="false">B2827*$AI$23/$AI$2826</f>
        <v>842546.788990826</v>
      </c>
      <c r="U2827" s="125" t="n">
        <f aca="false">C2827*$AI$23/$AI$2826</f>
        <v>1263820.18348624</v>
      </c>
      <c r="V2827" s="84"/>
      <c r="W2827" s="64"/>
      <c r="X2827" s="77" t="s">
        <v>56</v>
      </c>
      <c r="Z2827" s="80"/>
      <c r="AA2827" s="64"/>
      <c r="AB2827" s="77" t="s">
        <v>56</v>
      </c>
      <c r="AD2827" s="105"/>
      <c r="AE2827" s="64"/>
      <c r="AF2827" s="77" t="s">
        <v>56</v>
      </c>
      <c r="AH2827" s="1" t="str">
        <f aca="false">IF(AC2825="But Not Over",Y2822,"")</f>
        <v/>
      </c>
      <c r="AI2827" s="81" t="str">
        <f aca="false">IF(AC2825="But Not Over",VLOOKUP(AH2827,'CPI Data'!$A$19:$N$117,14),"")</f>
        <v/>
      </c>
    </row>
    <row r="2828" customFormat="false" ht="12" hidden="false" customHeight="false" outlineLevel="0" collapsed="false">
      <c r="A2828" s="91" t="n">
        <v>0.05</v>
      </c>
      <c r="B2828" s="95" t="n">
        <v>60000</v>
      </c>
      <c r="C2828" s="95" t="n">
        <v>80000</v>
      </c>
      <c r="D2828" s="95"/>
      <c r="H2828" s="102"/>
      <c r="I2828" s="91"/>
      <c r="J2828" s="95"/>
      <c r="K2828" s="95"/>
      <c r="L2828" s="104"/>
      <c r="M2828" s="91"/>
      <c r="N2828" s="95"/>
      <c r="O2828" s="95"/>
      <c r="S2828" s="91" t="n">
        <v>0.05</v>
      </c>
      <c r="T2828" s="79" t="n">
        <f aca="false">B2828*$AI$23/$AI$2826</f>
        <v>1263820.18348624</v>
      </c>
      <c r="U2828" s="125" t="n">
        <f aca="false">C2828*$AI$23/$AI$2826</f>
        <v>1685093.57798165</v>
      </c>
      <c r="V2828" s="84"/>
      <c r="W2828" s="1"/>
      <c r="Z2828" s="80"/>
      <c r="AA2828" s="91"/>
      <c r="AB2828" s="79"/>
      <c r="AC2828" s="79"/>
      <c r="AD2828" s="105"/>
      <c r="AE2828" s="91"/>
      <c r="AF2828" s="79"/>
      <c r="AG2828" s="79"/>
      <c r="AH2828" s="1" t="str">
        <f aca="false">IF(AC2826="But Not Over",Y2823,"")</f>
        <v/>
      </c>
      <c r="AI2828" s="81" t="str">
        <f aca="false">IF(AC2826="But Not Over",VLOOKUP(AH2828,'CPI Data'!$A$19:$N$117,14),"")</f>
        <v/>
      </c>
    </row>
    <row r="2829" customFormat="false" ht="12" hidden="false" customHeight="false" outlineLevel="0" collapsed="false">
      <c r="A2829" s="91" t="n">
        <v>0.06</v>
      </c>
      <c r="B2829" s="95" t="n">
        <v>80000</v>
      </c>
      <c r="C2829" s="95" t="n">
        <v>100000</v>
      </c>
      <c r="D2829" s="95"/>
      <c r="H2829" s="102"/>
      <c r="I2829" s="91"/>
      <c r="J2829" s="95"/>
      <c r="K2829" s="95"/>
      <c r="L2829" s="104"/>
      <c r="M2829" s="91"/>
      <c r="N2829" s="95"/>
      <c r="O2829" s="95"/>
      <c r="S2829" s="91" t="n">
        <v>0.06</v>
      </c>
      <c r="T2829" s="79" t="n">
        <f aca="false">B2829*$AI$23/$AI$2826</f>
        <v>1685093.57798165</v>
      </c>
      <c r="U2829" s="125" t="n">
        <f aca="false">C2829*$AI$23/$AI$2826</f>
        <v>2106366.97247706</v>
      </c>
      <c r="V2829" s="84"/>
      <c r="W2829" s="1"/>
      <c r="Z2829" s="80"/>
      <c r="AA2829" s="91"/>
      <c r="AB2829" s="79"/>
      <c r="AC2829" s="79"/>
      <c r="AD2829" s="105"/>
      <c r="AE2829" s="91"/>
      <c r="AF2829" s="79"/>
      <c r="AG2829" s="79"/>
      <c r="AH2829" s="1" t="str">
        <f aca="false">IF(AC2827="But Not Over",Y2824,"")</f>
        <v/>
      </c>
      <c r="AI2829" s="81" t="str">
        <f aca="false">IF(AC2827="But Not Over",VLOOKUP(AH2829,'CPI Data'!$A$19:$N$117,14),"")</f>
        <v/>
      </c>
    </row>
    <row r="2830" customFormat="false" ht="12" hidden="false" customHeight="false" outlineLevel="0" collapsed="false">
      <c r="A2830" s="91" t="n">
        <v>0.07</v>
      </c>
      <c r="B2830" s="95" t="n">
        <v>100000</v>
      </c>
      <c r="C2830" s="95" t="n">
        <v>150000</v>
      </c>
      <c r="D2830" s="95"/>
      <c r="H2830" s="102"/>
      <c r="I2830" s="91"/>
      <c r="J2830" s="95"/>
      <c r="K2830" s="95"/>
      <c r="L2830" s="104"/>
      <c r="M2830" s="91"/>
      <c r="N2830" s="95"/>
      <c r="O2830" s="95"/>
      <c r="S2830" s="91" t="n">
        <v>0.07</v>
      </c>
      <c r="T2830" s="79" t="n">
        <f aca="false">B2830*$AI$23/$AI$2826</f>
        <v>2106366.97247706</v>
      </c>
      <c r="U2830" s="125" t="n">
        <f aca="false">C2830*$AI$23/$AI$2826</f>
        <v>3159550.4587156</v>
      </c>
      <c r="V2830" s="84"/>
      <c r="W2830" s="1"/>
      <c r="Z2830" s="80"/>
      <c r="AA2830" s="91"/>
      <c r="AB2830" s="79"/>
      <c r="AC2830" s="79"/>
      <c r="AD2830" s="105"/>
      <c r="AE2830" s="91"/>
      <c r="AF2830" s="79"/>
      <c r="AG2830" s="79"/>
      <c r="AH2830" s="1" t="str">
        <f aca="false">IF(AC2828="But Not Over",Y2825,"")</f>
        <v/>
      </c>
      <c r="AI2830" s="81" t="str">
        <f aca="false">IF(AC2828="But Not Over",VLOOKUP(AH2830,'CPI Data'!$A$19:$N$117,14),"")</f>
        <v/>
      </c>
    </row>
    <row r="2831" customFormat="false" ht="12" hidden="false" customHeight="false" outlineLevel="0" collapsed="false">
      <c r="A2831" s="91" t="n">
        <v>0.08</v>
      </c>
      <c r="B2831" s="95" t="n">
        <v>150000</v>
      </c>
      <c r="C2831" s="95" t="n">
        <v>200000</v>
      </c>
      <c r="D2831" s="95"/>
      <c r="H2831" s="102"/>
      <c r="I2831" s="91"/>
      <c r="J2831" s="95"/>
      <c r="K2831" s="95"/>
      <c r="L2831" s="104"/>
      <c r="M2831" s="91"/>
      <c r="N2831" s="95"/>
      <c r="O2831" s="95"/>
      <c r="S2831" s="91" t="n">
        <v>0.08</v>
      </c>
      <c r="T2831" s="79" t="n">
        <f aca="false">B2831*$AI$23/$AI$2826</f>
        <v>3159550.4587156</v>
      </c>
      <c r="U2831" s="125" t="n">
        <f aca="false">C2831*$AI$23/$AI$2826</f>
        <v>4212733.94495413</v>
      </c>
      <c r="V2831" s="84"/>
      <c r="W2831" s="1"/>
      <c r="Z2831" s="80"/>
      <c r="AA2831" s="91"/>
      <c r="AB2831" s="79"/>
      <c r="AC2831" s="79"/>
      <c r="AD2831" s="105"/>
      <c r="AE2831" s="91"/>
      <c r="AF2831" s="79"/>
      <c r="AG2831" s="79"/>
      <c r="AH2831" s="1" t="str">
        <f aca="false">IF(AC2829="But Not Over",Y2826,"")</f>
        <v/>
      </c>
      <c r="AI2831" s="81" t="str">
        <f aca="false">IF(AC2829="But Not Over",VLOOKUP(AH2831,'CPI Data'!$A$19:$N$117,14),"")</f>
        <v/>
      </c>
    </row>
    <row r="2832" customFormat="false" ht="12" hidden="false" customHeight="false" outlineLevel="0" collapsed="false">
      <c r="A2832" s="91" t="n">
        <v>0.09</v>
      </c>
      <c r="B2832" s="95" t="n">
        <v>200000</v>
      </c>
      <c r="C2832" s="95" t="n">
        <v>250000</v>
      </c>
      <c r="D2832" s="95"/>
      <c r="H2832" s="102"/>
      <c r="I2832" s="91"/>
      <c r="J2832" s="95"/>
      <c r="K2832" s="95"/>
      <c r="L2832" s="104"/>
      <c r="M2832" s="91"/>
      <c r="N2832" s="95"/>
      <c r="O2832" s="95"/>
      <c r="S2832" s="91" t="n">
        <v>0.09</v>
      </c>
      <c r="T2832" s="79" t="n">
        <f aca="false">B2832*$AI$23/$AI$2826</f>
        <v>4212733.94495413</v>
      </c>
      <c r="U2832" s="125" t="n">
        <f aca="false">C2832*$AI$23/$AI$2826</f>
        <v>5265917.43119266</v>
      </c>
      <c r="V2832" s="84"/>
      <c r="W2832" s="1"/>
      <c r="Z2832" s="80"/>
      <c r="AA2832" s="91"/>
      <c r="AB2832" s="79"/>
      <c r="AC2832" s="79"/>
      <c r="AD2832" s="105"/>
      <c r="AE2832" s="91"/>
      <c r="AF2832" s="79"/>
      <c r="AG2832" s="79"/>
      <c r="AH2832" s="1" t="str">
        <f aca="false">IF(AC2830="But Not Over",Y2827,"")</f>
        <v/>
      </c>
      <c r="AI2832" s="81" t="str">
        <f aca="false">IF(AC2830="But Not Over",VLOOKUP(AH2832,'CPI Data'!$A$19:$N$117,14),"")</f>
        <v/>
      </c>
    </row>
    <row r="2833" customFormat="false" ht="12" hidden="false" customHeight="false" outlineLevel="0" collapsed="false">
      <c r="A2833" s="91" t="n">
        <v>0.1</v>
      </c>
      <c r="B2833" s="95" t="n">
        <v>250000</v>
      </c>
      <c r="C2833" s="95" t="n">
        <v>300000</v>
      </c>
      <c r="D2833" s="95"/>
      <c r="H2833" s="102"/>
      <c r="I2833" s="91"/>
      <c r="J2833" s="95"/>
      <c r="K2833" s="95"/>
      <c r="L2833" s="104"/>
      <c r="M2833" s="91"/>
      <c r="N2833" s="95"/>
      <c r="O2833" s="95"/>
      <c r="S2833" s="91" t="n">
        <v>0.1</v>
      </c>
      <c r="T2833" s="79" t="n">
        <f aca="false">B2833*$AI$23/$AI$2826</f>
        <v>5265917.43119266</v>
      </c>
      <c r="U2833" s="125" t="n">
        <f aca="false">C2833*$AI$23/$AI$2826</f>
        <v>6319100.91743119</v>
      </c>
      <c r="V2833" s="84"/>
      <c r="W2833" s="1"/>
      <c r="Z2833" s="80"/>
      <c r="AA2833" s="91"/>
      <c r="AB2833" s="79"/>
      <c r="AC2833" s="79"/>
      <c r="AD2833" s="105"/>
      <c r="AE2833" s="91"/>
      <c r="AF2833" s="79"/>
      <c r="AG2833" s="79"/>
      <c r="AH2833" s="1" t="str">
        <f aca="false">IF(AC2831="But Not Over",Y2828,"")</f>
        <v/>
      </c>
      <c r="AI2833" s="81" t="str">
        <f aca="false">IF(AC2831="But Not Over",VLOOKUP(AH2833,'CPI Data'!$A$19:$N$117,14),"")</f>
        <v/>
      </c>
    </row>
    <row r="2834" customFormat="false" ht="12" hidden="false" customHeight="false" outlineLevel="0" collapsed="false">
      <c r="A2834" s="91" t="n">
        <v>0.11</v>
      </c>
      <c r="B2834" s="95" t="n">
        <v>300000</v>
      </c>
      <c r="C2834" s="95" t="n">
        <v>500000</v>
      </c>
      <c r="D2834" s="95"/>
      <c r="H2834" s="102"/>
      <c r="I2834" s="91"/>
      <c r="J2834" s="95"/>
      <c r="K2834" s="95"/>
      <c r="L2834" s="104"/>
      <c r="M2834" s="91"/>
      <c r="N2834" s="95"/>
      <c r="O2834" s="95"/>
      <c r="S2834" s="91" t="n">
        <v>0.11</v>
      </c>
      <c r="T2834" s="79" t="n">
        <f aca="false">B2834*$AI$23/$AI$2826</f>
        <v>6319100.91743119</v>
      </c>
      <c r="U2834" s="125" t="n">
        <f aca="false">C2834*$AI$23/$AI$2826</f>
        <v>10531834.8623853</v>
      </c>
      <c r="V2834" s="84"/>
      <c r="W2834" s="1"/>
      <c r="Z2834" s="80"/>
      <c r="AA2834" s="91"/>
      <c r="AB2834" s="79"/>
      <c r="AC2834" s="79"/>
      <c r="AD2834" s="105"/>
      <c r="AE2834" s="91"/>
      <c r="AF2834" s="79"/>
      <c r="AG2834" s="79"/>
      <c r="AH2834" s="1" t="str">
        <f aca="false">IF(AC2832="But Not Over",Y2829,"")</f>
        <v/>
      </c>
      <c r="AI2834" s="81" t="str">
        <f aca="false">IF(AC2832="But Not Over",VLOOKUP(AH2834,'CPI Data'!$A$19:$N$117,14),"")</f>
        <v/>
      </c>
    </row>
    <row r="2835" customFormat="false" ht="12" hidden="false" customHeight="false" outlineLevel="0" collapsed="false">
      <c r="A2835" s="91" t="n">
        <v>0.12</v>
      </c>
      <c r="B2835" s="95" t="n">
        <v>500000</v>
      </c>
      <c r="C2835" s="95" t="n">
        <v>1000000</v>
      </c>
      <c r="D2835" s="95"/>
      <c r="H2835" s="102"/>
      <c r="I2835" s="91"/>
      <c r="J2835" s="95"/>
      <c r="K2835" s="95"/>
      <c r="L2835" s="104"/>
      <c r="M2835" s="91"/>
      <c r="N2835" s="95"/>
      <c r="O2835" s="95"/>
      <c r="S2835" s="91" t="n">
        <v>0.12</v>
      </c>
      <c r="T2835" s="125" t="n">
        <f aca="false">B2835*$AI$23/$AI$2826</f>
        <v>10531834.8623853</v>
      </c>
      <c r="U2835" s="125" t="n">
        <f aca="false">C2835*$AI$23/$AI$2826</f>
        <v>21063669.7247706</v>
      </c>
      <c r="V2835" s="84"/>
      <c r="W2835" s="1"/>
      <c r="Z2835" s="80"/>
      <c r="AA2835" s="91"/>
      <c r="AB2835" s="79"/>
      <c r="AC2835" s="79"/>
      <c r="AD2835" s="105"/>
      <c r="AE2835" s="91"/>
      <c r="AF2835" s="79"/>
      <c r="AG2835" s="79"/>
      <c r="AH2835" s="1" t="str">
        <f aca="false">IF(AC2833="But Not Over",Y2830,"")</f>
        <v/>
      </c>
      <c r="AI2835" s="81" t="str">
        <f aca="false">IF(AC2833="But Not Over",VLOOKUP(AH2835,'CPI Data'!$A$19:$N$117,14),"")</f>
        <v/>
      </c>
    </row>
    <row r="2836" customFormat="false" ht="12" hidden="false" customHeight="false" outlineLevel="0" collapsed="false">
      <c r="A2836" s="91" t="n">
        <v>0.13</v>
      </c>
      <c r="B2836" s="95" t="n">
        <v>1000000</v>
      </c>
      <c r="C2836" s="95" t="n">
        <v>1500000</v>
      </c>
      <c r="D2836" s="95"/>
      <c r="H2836" s="102"/>
      <c r="I2836" s="91"/>
      <c r="J2836" s="95"/>
      <c r="K2836" s="95"/>
      <c r="L2836" s="104"/>
      <c r="M2836" s="91"/>
      <c r="N2836" s="95"/>
      <c r="O2836" s="95"/>
      <c r="S2836" s="91" t="n">
        <v>0.13</v>
      </c>
      <c r="T2836" s="125" t="n">
        <f aca="false">B2836*$AI$23/$AI$2826</f>
        <v>21063669.7247706</v>
      </c>
      <c r="U2836" s="125" t="n">
        <f aca="false">C2836*$AI$23/$AI$2826</f>
        <v>31595504.587156</v>
      </c>
      <c r="V2836" s="84"/>
      <c r="W2836" s="1"/>
      <c r="Z2836" s="80"/>
      <c r="AA2836" s="91"/>
      <c r="AB2836" s="79"/>
      <c r="AC2836" s="79"/>
      <c r="AD2836" s="105"/>
      <c r="AE2836" s="91"/>
      <c r="AF2836" s="79"/>
      <c r="AG2836" s="79"/>
      <c r="AH2836" s="1" t="str">
        <f aca="false">IF(AC2834="But Not Over",Y2831,"")</f>
        <v/>
      </c>
      <c r="AI2836" s="81" t="str">
        <f aca="false">IF(AC2834="But Not Over",VLOOKUP(AH2836,'CPI Data'!$A$19:$N$117,14),"")</f>
        <v/>
      </c>
    </row>
    <row r="2837" customFormat="false" ht="12" hidden="false" customHeight="false" outlineLevel="0" collapsed="false">
      <c r="A2837" s="91" t="n">
        <v>0.14</v>
      </c>
      <c r="B2837" s="95" t="n">
        <v>1500000</v>
      </c>
      <c r="C2837" s="95" t="n">
        <v>2000000</v>
      </c>
      <c r="D2837" s="92"/>
      <c r="H2837" s="102"/>
      <c r="I2837" s="91"/>
      <c r="J2837" s="95"/>
      <c r="K2837" s="92"/>
      <c r="L2837" s="103"/>
      <c r="M2837" s="91"/>
      <c r="N2837" s="95"/>
      <c r="O2837" s="92"/>
      <c r="S2837" s="91" t="n">
        <v>0.14</v>
      </c>
      <c r="T2837" s="125" t="n">
        <f aca="false">B2837*$AI$23/$AI$2826</f>
        <v>31595504.587156</v>
      </c>
      <c r="U2837" s="125" t="n">
        <f aca="false">C2837*$AI$23/$AI$2826</f>
        <v>42127339.4495413</v>
      </c>
      <c r="W2837" s="1"/>
      <c r="Z2837" s="80"/>
      <c r="AA2837" s="91"/>
      <c r="AB2837" s="79"/>
      <c r="AD2837" s="98"/>
      <c r="AE2837" s="91"/>
      <c r="AF2837" s="79"/>
      <c r="AH2837" s="1" t="str">
        <f aca="false">IF(AC2835="But Not Over",Y2832,"")</f>
        <v/>
      </c>
      <c r="AI2837" s="81" t="str">
        <f aca="false">IF(AC2835="But Not Over",VLOOKUP(AH2837,'CPI Data'!$A$19:$N$117,14),"")</f>
        <v/>
      </c>
    </row>
    <row r="2838" customFormat="false" ht="12" hidden="false" customHeight="false" outlineLevel="0" collapsed="false">
      <c r="A2838" s="91" t="n">
        <v>0.15</v>
      </c>
      <c r="B2838" s="95" t="n">
        <v>2000000</v>
      </c>
      <c r="C2838" s="95" t="s">
        <v>18</v>
      </c>
      <c r="D2838" s="92"/>
      <c r="H2838" s="102"/>
      <c r="I2838" s="91"/>
      <c r="J2838" s="92"/>
      <c r="K2838" s="92"/>
      <c r="L2838" s="103"/>
      <c r="M2838" s="91"/>
      <c r="N2838" s="92"/>
      <c r="O2838" s="92"/>
      <c r="S2838" s="91" t="n">
        <v>0.15</v>
      </c>
      <c r="T2838" s="125" t="n">
        <f aca="false">B2838*$AI$23/$AI$2826</f>
        <v>42127339.4495413</v>
      </c>
      <c r="U2838" s="79" t="s">
        <v>18</v>
      </c>
      <c r="W2838" s="1"/>
      <c r="Z2838" s="80"/>
      <c r="AA2838" s="91"/>
      <c r="AD2838" s="98"/>
      <c r="AE2838" s="91"/>
      <c r="AH2838" s="1" t="str">
        <f aca="false">IF(AC2836="But Not Over",Y2833,"")</f>
        <v/>
      </c>
      <c r="AI2838" s="81" t="str">
        <f aca="false">IF(AC2836="But Not Over",VLOOKUP(AH2838,'CPI Data'!$A$19:$N$117,14),"")</f>
        <v/>
      </c>
    </row>
    <row r="2839" customFormat="false" ht="12" hidden="false" customHeight="true" outlineLevel="0" collapsed="false">
      <c r="A2839" s="109" t="s">
        <v>82</v>
      </c>
      <c r="B2839" s="109"/>
      <c r="C2839" s="109"/>
      <c r="D2839" s="109"/>
      <c r="E2839" s="109"/>
      <c r="F2839" s="109"/>
      <c r="G2839" s="109"/>
      <c r="H2839" s="109"/>
      <c r="I2839" s="109"/>
      <c r="J2839" s="109"/>
      <c r="K2839" s="109"/>
      <c r="L2839" s="109"/>
      <c r="M2839" s="109"/>
      <c r="N2839" s="109"/>
      <c r="O2839" s="109"/>
      <c r="S2839" s="109" t="s">
        <v>82</v>
      </c>
      <c r="T2839" s="109"/>
      <c r="U2839" s="109"/>
      <c r="V2839" s="109"/>
      <c r="W2839" s="109"/>
      <c r="X2839" s="109"/>
      <c r="Y2839" s="109"/>
      <c r="Z2839" s="109"/>
      <c r="AA2839" s="109"/>
      <c r="AB2839" s="109"/>
      <c r="AC2839" s="109"/>
      <c r="AD2839" s="109"/>
      <c r="AE2839" s="109"/>
      <c r="AF2839" s="109"/>
      <c r="AG2839" s="109"/>
      <c r="AH2839" s="1" t="str">
        <f aca="false">IF(AC2837="But Not Over",Y2834,"")</f>
        <v/>
      </c>
      <c r="AI2839" s="81" t="str">
        <f aca="false">IF(AC2837="But Not Over",VLOOKUP(AH2839,'CPI Data'!$A$19:$N$117,14),"")</f>
        <v/>
      </c>
    </row>
    <row r="2840" customFormat="false" ht="12" hidden="false" customHeight="false" outlineLevel="0" collapsed="false">
      <c r="A2840" s="91"/>
      <c r="B2840" s="95"/>
      <c r="C2840" s="95"/>
      <c r="D2840" s="92"/>
      <c r="H2840" s="102"/>
      <c r="I2840" s="91"/>
      <c r="J2840" s="92"/>
      <c r="K2840" s="92"/>
      <c r="L2840" s="103"/>
      <c r="M2840" s="91"/>
      <c r="N2840" s="92"/>
      <c r="O2840" s="92"/>
      <c r="S2840" s="91"/>
      <c r="T2840" s="79"/>
      <c r="U2840" s="79"/>
      <c r="W2840" s="1"/>
      <c r="Z2840" s="80"/>
      <c r="AA2840" s="91"/>
      <c r="AD2840" s="98"/>
      <c r="AE2840" s="91"/>
      <c r="AH2840" s="1" t="str">
        <f aca="false">IF(AC2838="But Not Over",Y2835,"")</f>
        <v/>
      </c>
      <c r="AI2840" s="81" t="str">
        <f aca="false">IF(AC2838="But Not Over",VLOOKUP(AH2840,'CPI Data'!$A$19:$N$117,14),"")</f>
        <v/>
      </c>
    </row>
    <row r="2841" customFormat="false" ht="12.75" hidden="false" customHeight="false" outlineLevel="0" collapsed="false">
      <c r="A2841" s="64"/>
      <c r="B2841" s="74"/>
      <c r="C2841" s="43" t="s">
        <v>7</v>
      </c>
      <c r="E2841" s="64"/>
      <c r="F2841" s="74"/>
      <c r="G2841" s="75" t="n">
        <v>1915</v>
      </c>
      <c r="H2841" s="75"/>
      <c r="I2841" s="75"/>
      <c r="L2841" s="97"/>
      <c r="M2841" s="64"/>
      <c r="N2841" s="74"/>
      <c r="S2841" s="64"/>
      <c r="T2841" s="77"/>
      <c r="U2841" s="69" t="s">
        <v>21</v>
      </c>
      <c r="W2841" s="64"/>
      <c r="X2841" s="77"/>
      <c r="Y2841" s="75" t="n">
        <v>1915</v>
      </c>
      <c r="Z2841" s="75"/>
      <c r="AA2841" s="75"/>
      <c r="AB2841" s="46" t="str">
        <f aca="false">CONCATENATE("CPI: ",AI2846)</f>
        <v>CPI: 10.1</v>
      </c>
      <c r="AD2841" s="98"/>
      <c r="AE2841" s="64"/>
      <c r="AF2841" s="77"/>
      <c r="AH2841" s="1" t="str">
        <f aca="false">IF(AC2839="But Not Over",Y2836,"")</f>
        <v/>
      </c>
      <c r="AI2841" s="81" t="str">
        <f aca="false">IF(AC2839="But Not Over",VLOOKUP(AH2841,'CPI Data'!$A$19:$N$117,14),"")</f>
        <v/>
      </c>
    </row>
    <row r="2842" customFormat="false" ht="12" hidden="false" customHeight="false" outlineLevel="0" collapsed="false">
      <c r="A2842" s="49"/>
      <c r="B2842" s="49" t="s">
        <v>8</v>
      </c>
      <c r="C2842" s="50"/>
      <c r="D2842" s="50"/>
      <c r="E2842" s="49"/>
      <c r="F2842" s="49" t="s">
        <v>9</v>
      </c>
      <c r="G2842" s="50"/>
      <c r="H2842" s="49"/>
      <c r="I2842" s="49"/>
      <c r="J2842" s="49" t="s">
        <v>10</v>
      </c>
      <c r="K2842" s="48"/>
      <c r="L2842" s="48"/>
      <c r="M2842" s="48"/>
      <c r="N2842" s="49" t="s">
        <v>11</v>
      </c>
      <c r="O2842" s="50"/>
      <c r="S2842" s="49"/>
      <c r="T2842" s="51" t="s">
        <v>8</v>
      </c>
      <c r="U2842" s="99"/>
      <c r="V2842" s="53"/>
      <c r="W2842" s="49"/>
      <c r="X2842" s="51" t="s">
        <v>9</v>
      </c>
      <c r="Y2842" s="99"/>
      <c r="Z2842" s="54"/>
      <c r="AA2842" s="49"/>
      <c r="AB2842" s="51" t="s">
        <v>10</v>
      </c>
      <c r="AC2842" s="52"/>
      <c r="AD2842" s="55"/>
      <c r="AE2842" s="48"/>
      <c r="AF2842" s="51" t="s">
        <v>11</v>
      </c>
      <c r="AG2842" s="99"/>
      <c r="AH2842" s="1" t="str">
        <f aca="false">IF(AC2840="But Not Over",Y2837,"")</f>
        <v/>
      </c>
      <c r="AI2842" s="81" t="str">
        <f aca="false">IF(AC2840="But Not Over",VLOOKUP(AH2842,'CPI Data'!$A$19:$N$117,14),"")</f>
        <v/>
      </c>
    </row>
    <row r="2843" customFormat="false" ht="12" hidden="false" customHeight="false" outlineLevel="0" collapsed="false">
      <c r="A2843" s="56" t="s">
        <v>12</v>
      </c>
      <c r="B2843" s="57" t="s">
        <v>13</v>
      </c>
      <c r="C2843" s="57"/>
      <c r="D2843" s="100"/>
      <c r="E2843" s="56" t="s">
        <v>12</v>
      </c>
      <c r="F2843" s="57" t="s">
        <v>13</v>
      </c>
      <c r="G2843" s="57"/>
      <c r="H2843" s="100"/>
      <c r="I2843" s="56" t="s">
        <v>12</v>
      </c>
      <c r="J2843" s="57" t="s">
        <v>13</v>
      </c>
      <c r="K2843" s="57"/>
      <c r="L2843" s="106"/>
      <c r="M2843" s="56" t="s">
        <v>12</v>
      </c>
      <c r="N2843" s="57" t="s">
        <v>13</v>
      </c>
      <c r="O2843" s="57"/>
      <c r="S2843" s="56" t="s">
        <v>12</v>
      </c>
      <c r="T2843" s="58" t="s">
        <v>13</v>
      </c>
      <c r="U2843" s="58"/>
      <c r="V2843" s="101"/>
      <c r="W2843" s="56" t="s">
        <v>12</v>
      </c>
      <c r="X2843" s="58" t="s">
        <v>13</v>
      </c>
      <c r="Y2843" s="58"/>
      <c r="Z2843" s="101"/>
      <c r="AA2843" s="56" t="s">
        <v>12</v>
      </c>
      <c r="AB2843" s="58" t="s">
        <v>13</v>
      </c>
      <c r="AC2843" s="58"/>
      <c r="AD2843" s="107"/>
      <c r="AE2843" s="56" t="s">
        <v>12</v>
      </c>
      <c r="AF2843" s="58" t="s">
        <v>13</v>
      </c>
      <c r="AG2843" s="58"/>
      <c r="AH2843" s="1" t="str">
        <f aca="false">IF(AC2841="But Not Over",Y2838,"")</f>
        <v/>
      </c>
      <c r="AI2843" s="81" t="str">
        <f aca="false">IF(AC2841="But Not Over",VLOOKUP(AH2843,'CPI Data'!$A$19:$N$117,14),"")</f>
        <v/>
      </c>
    </row>
    <row r="2844" customFormat="false" ht="12" hidden="false" customHeight="false" outlineLevel="0" collapsed="false">
      <c r="A2844" s="59" t="s">
        <v>14</v>
      </c>
      <c r="B2844" s="60" t="s">
        <v>15</v>
      </c>
      <c r="C2844" s="60" t="s">
        <v>16</v>
      </c>
      <c r="D2844" s="100"/>
      <c r="E2844" s="59" t="s">
        <v>14</v>
      </c>
      <c r="F2844" s="60" t="s">
        <v>15</v>
      </c>
      <c r="G2844" s="60" t="s">
        <v>16</v>
      </c>
      <c r="H2844" s="100"/>
      <c r="I2844" s="59" t="s">
        <v>14</v>
      </c>
      <c r="J2844" s="60" t="s">
        <v>15</v>
      </c>
      <c r="K2844" s="60" t="s">
        <v>16</v>
      </c>
      <c r="L2844" s="106"/>
      <c r="M2844" s="59" t="s">
        <v>14</v>
      </c>
      <c r="N2844" s="60" t="s">
        <v>15</v>
      </c>
      <c r="O2844" s="60" t="s">
        <v>16</v>
      </c>
      <c r="S2844" s="59" t="s">
        <v>14</v>
      </c>
      <c r="T2844" s="61" t="s">
        <v>15</v>
      </c>
      <c r="U2844" s="61" t="s">
        <v>16</v>
      </c>
      <c r="V2844" s="101"/>
      <c r="W2844" s="59" t="s">
        <v>14</v>
      </c>
      <c r="X2844" s="61" t="s">
        <v>15</v>
      </c>
      <c r="Y2844" s="61" t="s">
        <v>16</v>
      </c>
      <c r="Z2844" s="101"/>
      <c r="AA2844" s="59" t="s">
        <v>14</v>
      </c>
      <c r="AB2844" s="61" t="s">
        <v>15</v>
      </c>
      <c r="AC2844" s="61" t="s">
        <v>16</v>
      </c>
      <c r="AD2844" s="107"/>
      <c r="AE2844" s="59" t="s">
        <v>14</v>
      </c>
      <c r="AF2844" s="61" t="s">
        <v>15</v>
      </c>
      <c r="AG2844" s="61" t="s">
        <v>16</v>
      </c>
      <c r="AH2844" s="1" t="str">
        <f aca="false">IF(AC2842="But Not Over",Y2839,"")</f>
        <v/>
      </c>
      <c r="AI2844" s="81" t="str">
        <f aca="false">IF(AC2842="But Not Over",VLOOKUP(AH2844,'CPI Data'!$A$19:$N$117,14),"")</f>
        <v/>
      </c>
    </row>
    <row r="2845" customFormat="false" ht="12" hidden="false" customHeight="false" outlineLevel="0" collapsed="false">
      <c r="A2845" s="91" t="n">
        <v>0.01</v>
      </c>
      <c r="B2845" s="95" t="n">
        <v>0</v>
      </c>
      <c r="C2845" s="95" t="n">
        <v>20000</v>
      </c>
      <c r="D2845" s="95"/>
      <c r="H2845" s="102"/>
      <c r="I2845" s="91"/>
      <c r="J2845" s="95"/>
      <c r="K2845" s="95"/>
      <c r="L2845" s="104"/>
      <c r="M2845" s="91"/>
      <c r="N2845" s="95"/>
      <c r="O2845" s="95"/>
      <c r="S2845" s="91" t="n">
        <v>0.01</v>
      </c>
      <c r="T2845" s="79" t="n">
        <f aca="false">B2845*$AI$23/$AI$2846</f>
        <v>0</v>
      </c>
      <c r="U2845" s="79" t="n">
        <f aca="false">C2845*$AI$23/$AI$2846</f>
        <v>454641.584158416</v>
      </c>
      <c r="V2845" s="84"/>
      <c r="W2845" s="1"/>
      <c r="Z2845" s="80"/>
      <c r="AA2845" s="91"/>
      <c r="AB2845" s="79"/>
      <c r="AC2845" s="79"/>
      <c r="AD2845" s="105"/>
      <c r="AE2845" s="91"/>
      <c r="AF2845" s="79"/>
      <c r="AG2845" s="79"/>
      <c r="AH2845" s="1" t="str">
        <f aca="false">IF(AC2843="But Not Over",Y2840,"")</f>
        <v/>
      </c>
      <c r="AI2845" s="81" t="str">
        <f aca="false">IF(AC2843="But Not Over",VLOOKUP(AH2845,'CPI Data'!$A$19:$N$117,14),"")</f>
        <v/>
      </c>
    </row>
    <row r="2846" customFormat="false" ht="12" hidden="false" customHeight="false" outlineLevel="0" collapsed="false">
      <c r="A2846" s="91" t="n">
        <v>0.02</v>
      </c>
      <c r="B2846" s="95" t="n">
        <v>20000</v>
      </c>
      <c r="C2846" s="95" t="n">
        <v>50000</v>
      </c>
      <c r="D2846" s="95"/>
      <c r="E2846" s="64"/>
      <c r="F2846" s="74" t="s">
        <v>55</v>
      </c>
      <c r="H2846" s="102"/>
      <c r="I2846" s="64"/>
      <c r="J2846" s="74" t="s">
        <v>55</v>
      </c>
      <c r="L2846" s="104"/>
      <c r="M2846" s="64"/>
      <c r="N2846" s="74" t="s">
        <v>55</v>
      </c>
      <c r="S2846" s="91" t="n">
        <v>0.02</v>
      </c>
      <c r="T2846" s="79" t="n">
        <f aca="false">B2846*$AI$23/$AI$2846</f>
        <v>454641.584158416</v>
      </c>
      <c r="U2846" s="125" t="n">
        <f aca="false">C2846*$AI$23/$AI$2846</f>
        <v>1136603.96039604</v>
      </c>
      <c r="V2846" s="84"/>
      <c r="W2846" s="64"/>
      <c r="X2846" s="77" t="s">
        <v>55</v>
      </c>
      <c r="Z2846" s="80"/>
      <c r="AA2846" s="64"/>
      <c r="AB2846" s="77" t="s">
        <v>55</v>
      </c>
      <c r="AD2846" s="105"/>
      <c r="AE2846" s="64"/>
      <c r="AF2846" s="77" t="s">
        <v>55</v>
      </c>
      <c r="AH2846" s="1" t="n">
        <f aca="false">IF(AC2844="But Not Over",Y2841,"")</f>
        <v>1915</v>
      </c>
      <c r="AI2846" s="81" t="n">
        <f aca="false">IF(AC2844="But Not Over",VLOOKUP(AH2846,'CPI Data'!$A$19:$N$117,14),"")</f>
        <v>10.1</v>
      </c>
    </row>
    <row r="2847" customFormat="false" ht="12" hidden="false" customHeight="false" outlineLevel="0" collapsed="false">
      <c r="A2847" s="91" t="n">
        <v>0.03</v>
      </c>
      <c r="B2847" s="95" t="n">
        <v>50000</v>
      </c>
      <c r="C2847" s="95" t="n">
        <v>75000</v>
      </c>
      <c r="D2847" s="95"/>
      <c r="E2847" s="64"/>
      <c r="F2847" s="74" t="s">
        <v>56</v>
      </c>
      <c r="H2847" s="102"/>
      <c r="I2847" s="64"/>
      <c r="J2847" s="74" t="s">
        <v>56</v>
      </c>
      <c r="L2847" s="104"/>
      <c r="M2847" s="64"/>
      <c r="N2847" s="74" t="s">
        <v>56</v>
      </c>
      <c r="S2847" s="91" t="n">
        <v>0.03</v>
      </c>
      <c r="T2847" s="79" t="n">
        <f aca="false">B2847*$AI$23/$AI$2846</f>
        <v>1136603.96039604</v>
      </c>
      <c r="U2847" s="125" t="n">
        <f aca="false">C2847*$AI$23/$AI$2846</f>
        <v>1704905.94059406</v>
      </c>
      <c r="V2847" s="84"/>
      <c r="W2847" s="64"/>
      <c r="X2847" s="77" t="s">
        <v>56</v>
      </c>
      <c r="Z2847" s="80"/>
      <c r="AA2847" s="64"/>
      <c r="AB2847" s="77" t="s">
        <v>56</v>
      </c>
      <c r="AD2847" s="105"/>
      <c r="AE2847" s="64"/>
      <c r="AF2847" s="77" t="s">
        <v>56</v>
      </c>
      <c r="AH2847" s="1" t="str">
        <f aca="false">IF(AC2845="But Not Over",Y2842,"")</f>
        <v/>
      </c>
      <c r="AI2847" s="81" t="str">
        <f aca="false">IF(AC2845="But Not Over",VLOOKUP(AH2847,'CPI Data'!$A$19:$N$117,14),"")</f>
        <v/>
      </c>
    </row>
    <row r="2848" customFormat="false" ht="12" hidden="false" customHeight="false" outlineLevel="0" collapsed="false">
      <c r="A2848" s="91" t="n">
        <v>0.04</v>
      </c>
      <c r="B2848" s="95" t="n">
        <v>75000</v>
      </c>
      <c r="C2848" s="95" t="n">
        <v>100000</v>
      </c>
      <c r="D2848" s="95"/>
      <c r="H2848" s="102"/>
      <c r="I2848" s="91"/>
      <c r="J2848" s="95"/>
      <c r="K2848" s="95"/>
      <c r="L2848" s="104"/>
      <c r="M2848" s="91"/>
      <c r="N2848" s="95"/>
      <c r="O2848" s="95"/>
      <c r="S2848" s="91" t="n">
        <v>0.04</v>
      </c>
      <c r="T2848" s="79" t="n">
        <f aca="false">B2848*$AI$23/$AI$2846</f>
        <v>1704905.94059406</v>
      </c>
      <c r="U2848" s="125" t="n">
        <f aca="false">C2848*$AI$23/$AI$2846</f>
        <v>2273207.92079208</v>
      </c>
      <c r="V2848" s="84"/>
      <c r="W2848" s="1"/>
      <c r="Z2848" s="80"/>
      <c r="AA2848" s="91"/>
      <c r="AB2848" s="79"/>
      <c r="AC2848" s="79"/>
      <c r="AD2848" s="105"/>
      <c r="AE2848" s="91"/>
      <c r="AF2848" s="79"/>
      <c r="AG2848" s="79"/>
      <c r="AH2848" s="1" t="str">
        <f aca="false">IF(AC2846="But Not Over",Y2843,"")</f>
        <v/>
      </c>
      <c r="AI2848" s="81" t="str">
        <f aca="false">IF(AC2846="But Not Over",VLOOKUP(AH2848,'CPI Data'!$A$19:$N$117,14),"")</f>
        <v/>
      </c>
    </row>
    <row r="2849" customFormat="false" ht="12" hidden="false" customHeight="false" outlineLevel="0" collapsed="false">
      <c r="A2849" s="91" t="n">
        <v>0.05</v>
      </c>
      <c r="B2849" s="95" t="n">
        <v>100000</v>
      </c>
      <c r="C2849" s="95" t="n">
        <v>250000</v>
      </c>
      <c r="D2849" s="95"/>
      <c r="H2849" s="102"/>
      <c r="I2849" s="91"/>
      <c r="J2849" s="95"/>
      <c r="K2849" s="95"/>
      <c r="L2849" s="104"/>
      <c r="M2849" s="91"/>
      <c r="N2849" s="95"/>
      <c r="O2849" s="95"/>
      <c r="S2849" s="91" t="n">
        <v>0.05</v>
      </c>
      <c r="T2849" s="79" t="n">
        <f aca="false">B2849*$AI$23/$AI$2846</f>
        <v>2273207.92079208</v>
      </c>
      <c r="U2849" s="125" t="n">
        <f aca="false">C2849*$AI$23/$AI$2846</f>
        <v>5683019.8019802</v>
      </c>
      <c r="V2849" s="84"/>
      <c r="W2849" s="1"/>
      <c r="Z2849" s="80"/>
      <c r="AA2849" s="91"/>
      <c r="AB2849" s="79"/>
      <c r="AC2849" s="79"/>
      <c r="AD2849" s="105"/>
      <c r="AE2849" s="91"/>
      <c r="AF2849" s="79"/>
      <c r="AG2849" s="79"/>
      <c r="AH2849" s="1" t="str">
        <f aca="false">IF(AC2847="But Not Over",Y2844,"")</f>
        <v/>
      </c>
      <c r="AI2849" s="81" t="str">
        <f aca="false">IF(AC2847="But Not Over",VLOOKUP(AH2849,'CPI Data'!$A$19:$N$117,14),"")</f>
        <v/>
      </c>
    </row>
    <row r="2850" customFormat="false" ht="12" hidden="false" customHeight="false" outlineLevel="0" collapsed="false">
      <c r="A2850" s="91" t="n">
        <v>0.06</v>
      </c>
      <c r="B2850" s="95" t="n">
        <v>250000</v>
      </c>
      <c r="C2850" s="95" t="n">
        <v>500000</v>
      </c>
      <c r="D2850" s="95"/>
      <c r="H2850" s="102"/>
      <c r="I2850" s="91"/>
      <c r="J2850" s="95"/>
      <c r="K2850" s="95"/>
      <c r="L2850" s="104"/>
      <c r="M2850" s="91"/>
      <c r="N2850" s="95"/>
      <c r="O2850" s="95"/>
      <c r="S2850" s="91" t="n">
        <v>0.06</v>
      </c>
      <c r="T2850" s="79" t="n">
        <f aca="false">B2850*$AI$23/$AI$2846</f>
        <v>5683019.8019802</v>
      </c>
      <c r="U2850" s="125" t="n">
        <f aca="false">C2850*$AI$23/$AI$2846</f>
        <v>11366039.6039604</v>
      </c>
      <c r="V2850" s="84"/>
      <c r="W2850" s="1"/>
      <c r="Z2850" s="80"/>
      <c r="AA2850" s="91"/>
      <c r="AB2850" s="79"/>
      <c r="AC2850" s="79"/>
      <c r="AD2850" s="105"/>
      <c r="AE2850" s="91"/>
      <c r="AF2850" s="79"/>
      <c r="AG2850" s="79"/>
      <c r="AH2850" s="1" t="str">
        <f aca="false">IF(AC2848="But Not Over",Y2845,"")</f>
        <v/>
      </c>
      <c r="AI2850" s="81" t="str">
        <f aca="false">IF(AC2848="But Not Over",VLOOKUP(AH2850,'CPI Data'!$A$19:$N$117,14),"")</f>
        <v/>
      </c>
    </row>
    <row r="2851" customFormat="false" ht="12" hidden="false" customHeight="false" outlineLevel="0" collapsed="false">
      <c r="A2851" s="91" t="n">
        <v>0.07</v>
      </c>
      <c r="B2851" s="95" t="n">
        <v>500000</v>
      </c>
      <c r="C2851" s="95" t="s">
        <v>18</v>
      </c>
      <c r="D2851" s="95"/>
      <c r="H2851" s="102"/>
      <c r="I2851" s="91"/>
      <c r="J2851" s="95"/>
      <c r="K2851" s="95"/>
      <c r="L2851" s="104"/>
      <c r="M2851" s="91"/>
      <c r="N2851" s="95"/>
      <c r="O2851" s="95"/>
      <c r="S2851" s="91" t="n">
        <v>0.07</v>
      </c>
      <c r="T2851" s="125" t="n">
        <f aca="false">B2851*$AI$23/$AI$2846</f>
        <v>11366039.6039604</v>
      </c>
      <c r="U2851" s="79" t="s">
        <v>18</v>
      </c>
      <c r="V2851" s="84"/>
      <c r="W2851" s="1"/>
      <c r="Z2851" s="80"/>
      <c r="AA2851" s="91"/>
      <c r="AB2851" s="79"/>
      <c r="AC2851" s="79"/>
      <c r="AD2851" s="105"/>
      <c r="AE2851" s="91"/>
      <c r="AF2851" s="79"/>
      <c r="AG2851" s="79"/>
      <c r="AH2851" s="1" t="str">
        <f aca="false">IF(AC2849="But Not Over",Y2846,"")</f>
        <v/>
      </c>
      <c r="AI2851" s="81" t="str">
        <f aca="false">IF(AC2849="But Not Over",VLOOKUP(AH2851,'CPI Data'!$A$19:$N$117,14),"")</f>
        <v/>
      </c>
    </row>
    <row r="2852" customFormat="false" ht="12" hidden="false" customHeight="true" outlineLevel="0" collapsed="false">
      <c r="A2852" s="109" t="s">
        <v>83</v>
      </c>
      <c r="B2852" s="109"/>
      <c r="C2852" s="109"/>
      <c r="D2852" s="109"/>
      <c r="E2852" s="109"/>
      <c r="F2852" s="109"/>
      <c r="G2852" s="109"/>
      <c r="H2852" s="109"/>
      <c r="I2852" s="109"/>
      <c r="J2852" s="109"/>
      <c r="K2852" s="109"/>
      <c r="L2852" s="109"/>
      <c r="M2852" s="109"/>
      <c r="N2852" s="109"/>
      <c r="O2852" s="109"/>
      <c r="S2852" s="109" t="s">
        <v>83</v>
      </c>
      <c r="T2852" s="109"/>
      <c r="U2852" s="109"/>
      <c r="V2852" s="109"/>
      <c r="W2852" s="109"/>
      <c r="X2852" s="109"/>
      <c r="Y2852" s="109"/>
      <c r="Z2852" s="109"/>
      <c r="AA2852" s="109"/>
      <c r="AB2852" s="109"/>
      <c r="AC2852" s="109"/>
      <c r="AD2852" s="109"/>
      <c r="AE2852" s="109"/>
      <c r="AF2852" s="109"/>
      <c r="AG2852" s="109"/>
      <c r="AH2852" s="1" t="str">
        <f aca="false">IF(AC2850="But Not Over",Y2847,"")</f>
        <v/>
      </c>
      <c r="AI2852" s="81" t="str">
        <f aca="false">IF(AC2850="But Not Over",VLOOKUP(AH2852,'CPI Data'!$A$19:$N$117,14),"")</f>
        <v/>
      </c>
    </row>
    <row r="2853" customFormat="false" ht="12" hidden="false" customHeight="false" outlineLevel="0" collapsed="false">
      <c r="A2853" s="91"/>
      <c r="B2853" s="102"/>
      <c r="C2853" s="95"/>
      <c r="D2853" s="95"/>
      <c r="E2853" s="91"/>
      <c r="F2853" s="95"/>
      <c r="G2853" s="95"/>
      <c r="H2853" s="102"/>
      <c r="I2853" s="91"/>
      <c r="J2853" s="95"/>
      <c r="K2853" s="95"/>
      <c r="L2853" s="104"/>
      <c r="M2853" s="91"/>
      <c r="N2853" s="95"/>
      <c r="O2853" s="95"/>
      <c r="S2853" s="91"/>
      <c r="T2853" s="82"/>
      <c r="U2853" s="79"/>
      <c r="V2853" s="84"/>
      <c r="W2853" s="91"/>
      <c r="X2853" s="79"/>
      <c r="Y2853" s="79"/>
      <c r="Z2853" s="80"/>
      <c r="AA2853" s="91"/>
      <c r="AB2853" s="79"/>
      <c r="AC2853" s="79"/>
      <c r="AD2853" s="105"/>
      <c r="AE2853" s="91"/>
      <c r="AF2853" s="79"/>
      <c r="AG2853" s="79"/>
      <c r="AH2853" s="1" t="str">
        <f aca="false">IF(AC2851="But Not Over",Y2848,"")</f>
        <v/>
      </c>
      <c r="AI2853" s="81" t="str">
        <f aca="false">IF(AC2851="But Not Over",VLOOKUP(AH2853,'CPI Data'!$A$19:$N$117,14),"")</f>
        <v/>
      </c>
    </row>
    <row r="2854" customFormat="false" ht="12.75" hidden="false" customHeight="false" outlineLevel="0" collapsed="false">
      <c r="A2854" s="64"/>
      <c r="B2854" s="74"/>
      <c r="C2854" s="43" t="s">
        <v>7</v>
      </c>
      <c r="E2854" s="64"/>
      <c r="F2854" s="64"/>
      <c r="G2854" s="75" t="n">
        <v>1914</v>
      </c>
      <c r="H2854" s="75"/>
      <c r="I2854" s="75"/>
      <c r="J2854" s="74"/>
      <c r="L2854" s="97"/>
      <c r="M2854" s="64"/>
      <c r="N2854" s="74"/>
      <c r="S2854" s="64"/>
      <c r="T2854" s="77"/>
      <c r="U2854" s="69" t="s">
        <v>21</v>
      </c>
      <c r="W2854" s="64"/>
      <c r="X2854" s="82"/>
      <c r="Y2854" s="75" t="n">
        <v>1914</v>
      </c>
      <c r="Z2854" s="75"/>
      <c r="AA2854" s="75"/>
      <c r="AB2854" s="46" t="str">
        <f aca="false">CONCATENATE("CPI: ",AI2859)</f>
        <v>CPI: 10</v>
      </c>
      <c r="AD2854" s="98"/>
      <c r="AE2854" s="64"/>
      <c r="AF2854" s="77"/>
      <c r="AH2854" s="1" t="str">
        <f aca="false">IF(AC2852="But Not Over",Y2849,"")</f>
        <v/>
      </c>
      <c r="AI2854" s="81" t="str">
        <f aca="false">IF(AC2852="But Not Over",VLOOKUP(AH2854,'CPI Data'!$A$19:$N$117,14),"")</f>
        <v/>
      </c>
    </row>
    <row r="2855" customFormat="false" ht="12" hidden="false" customHeight="false" outlineLevel="0" collapsed="false">
      <c r="A2855" s="49"/>
      <c r="B2855" s="49" t="s">
        <v>8</v>
      </c>
      <c r="C2855" s="50"/>
      <c r="D2855" s="50"/>
      <c r="E2855" s="49"/>
      <c r="F2855" s="49" t="s">
        <v>9</v>
      </c>
      <c r="G2855" s="50"/>
      <c r="H2855" s="49"/>
      <c r="I2855" s="49"/>
      <c r="J2855" s="49" t="s">
        <v>10</v>
      </c>
      <c r="K2855" s="48"/>
      <c r="L2855" s="48"/>
      <c r="M2855" s="48"/>
      <c r="N2855" s="49" t="s">
        <v>11</v>
      </c>
      <c r="O2855" s="50"/>
      <c r="S2855" s="49"/>
      <c r="T2855" s="51" t="s">
        <v>8</v>
      </c>
      <c r="U2855" s="99"/>
      <c r="V2855" s="53"/>
      <c r="W2855" s="49"/>
      <c r="X2855" s="51" t="s">
        <v>9</v>
      </c>
      <c r="Y2855" s="99"/>
      <c r="Z2855" s="54"/>
      <c r="AA2855" s="49"/>
      <c r="AB2855" s="51" t="s">
        <v>10</v>
      </c>
      <c r="AC2855" s="52"/>
      <c r="AD2855" s="55"/>
      <c r="AE2855" s="48"/>
      <c r="AF2855" s="51" t="s">
        <v>11</v>
      </c>
      <c r="AG2855" s="99"/>
      <c r="AH2855" s="1" t="str">
        <f aca="false">IF(AC2853="But Not Over",Y2850,"")</f>
        <v/>
      </c>
      <c r="AI2855" s="81" t="str">
        <f aca="false">IF(AC2853="But Not Over",VLOOKUP(AH2855,'CPI Data'!$A$19:$N$117,14),"")</f>
        <v/>
      </c>
    </row>
    <row r="2856" customFormat="false" ht="12" hidden="false" customHeight="false" outlineLevel="0" collapsed="false">
      <c r="A2856" s="56" t="s">
        <v>12</v>
      </c>
      <c r="B2856" s="57" t="s">
        <v>13</v>
      </c>
      <c r="C2856" s="57"/>
      <c r="D2856" s="100"/>
      <c r="E2856" s="56" t="s">
        <v>12</v>
      </c>
      <c r="F2856" s="57" t="s">
        <v>13</v>
      </c>
      <c r="G2856" s="57"/>
      <c r="H2856" s="100"/>
      <c r="I2856" s="56" t="s">
        <v>12</v>
      </c>
      <c r="J2856" s="57" t="s">
        <v>13</v>
      </c>
      <c r="K2856" s="57"/>
      <c r="L2856" s="106"/>
      <c r="M2856" s="56" t="s">
        <v>12</v>
      </c>
      <c r="N2856" s="57" t="s">
        <v>13</v>
      </c>
      <c r="O2856" s="57"/>
      <c r="S2856" s="56" t="s">
        <v>12</v>
      </c>
      <c r="T2856" s="58" t="s">
        <v>13</v>
      </c>
      <c r="U2856" s="58"/>
      <c r="V2856" s="101"/>
      <c r="W2856" s="56" t="s">
        <v>12</v>
      </c>
      <c r="X2856" s="58" t="s">
        <v>13</v>
      </c>
      <c r="Y2856" s="58"/>
      <c r="Z2856" s="101"/>
      <c r="AA2856" s="56" t="s">
        <v>12</v>
      </c>
      <c r="AB2856" s="58" t="s">
        <v>13</v>
      </c>
      <c r="AC2856" s="58"/>
      <c r="AD2856" s="107"/>
      <c r="AE2856" s="56" t="s">
        <v>12</v>
      </c>
      <c r="AF2856" s="58" t="s">
        <v>13</v>
      </c>
      <c r="AG2856" s="58"/>
      <c r="AH2856" s="1" t="str">
        <f aca="false">IF(AC2854="But Not Over",Y2851,"")</f>
        <v/>
      </c>
      <c r="AI2856" s="81" t="str">
        <f aca="false">IF(AC2854="But Not Over",VLOOKUP(AH2856,'CPI Data'!$A$19:$N$117,14),"")</f>
        <v/>
      </c>
    </row>
    <row r="2857" customFormat="false" ht="12" hidden="false" customHeight="false" outlineLevel="0" collapsed="false">
      <c r="A2857" s="59" t="s">
        <v>14</v>
      </c>
      <c r="B2857" s="60" t="s">
        <v>15</v>
      </c>
      <c r="C2857" s="60" t="s">
        <v>16</v>
      </c>
      <c r="D2857" s="100"/>
      <c r="E2857" s="59" t="s">
        <v>14</v>
      </c>
      <c r="F2857" s="60" t="s">
        <v>15</v>
      </c>
      <c r="G2857" s="60" t="s">
        <v>16</v>
      </c>
      <c r="H2857" s="100"/>
      <c r="I2857" s="59" t="s">
        <v>14</v>
      </c>
      <c r="J2857" s="60" t="s">
        <v>15</v>
      </c>
      <c r="K2857" s="60" t="s">
        <v>16</v>
      </c>
      <c r="L2857" s="106"/>
      <c r="M2857" s="59" t="s">
        <v>14</v>
      </c>
      <c r="N2857" s="60" t="s">
        <v>15</v>
      </c>
      <c r="O2857" s="60" t="s">
        <v>16</v>
      </c>
      <c r="S2857" s="59" t="s">
        <v>14</v>
      </c>
      <c r="T2857" s="61" t="s">
        <v>15</v>
      </c>
      <c r="U2857" s="61" t="s">
        <v>16</v>
      </c>
      <c r="V2857" s="101"/>
      <c r="W2857" s="59" t="s">
        <v>14</v>
      </c>
      <c r="X2857" s="61" t="s">
        <v>15</v>
      </c>
      <c r="Y2857" s="61" t="s">
        <v>16</v>
      </c>
      <c r="Z2857" s="101"/>
      <c r="AA2857" s="59" t="s">
        <v>14</v>
      </c>
      <c r="AB2857" s="61" t="s">
        <v>15</v>
      </c>
      <c r="AC2857" s="61" t="s">
        <v>16</v>
      </c>
      <c r="AD2857" s="107"/>
      <c r="AE2857" s="59" t="s">
        <v>14</v>
      </c>
      <c r="AF2857" s="61" t="s">
        <v>15</v>
      </c>
      <c r="AG2857" s="61" t="s">
        <v>16</v>
      </c>
      <c r="AH2857" s="1" t="str">
        <f aca="false">IF(AC2855="But Not Over",Y2852,"")</f>
        <v/>
      </c>
      <c r="AI2857" s="81" t="str">
        <f aca="false">IF(AC2855="But Not Over",VLOOKUP(AH2857,'CPI Data'!$A$19:$N$117,14),"")</f>
        <v/>
      </c>
    </row>
    <row r="2858" customFormat="false" ht="12" hidden="false" customHeight="false" outlineLevel="0" collapsed="false">
      <c r="A2858" s="91" t="n">
        <v>0.01</v>
      </c>
      <c r="B2858" s="95" t="n">
        <v>0</v>
      </c>
      <c r="C2858" s="95" t="n">
        <v>20000</v>
      </c>
      <c r="D2858" s="95"/>
      <c r="H2858" s="102"/>
      <c r="I2858" s="91"/>
      <c r="J2858" s="95"/>
      <c r="K2858" s="95"/>
      <c r="L2858" s="104"/>
      <c r="M2858" s="91"/>
      <c r="N2858" s="95"/>
      <c r="O2858" s="95"/>
      <c r="S2858" s="91" t="n">
        <v>0.01</v>
      </c>
      <c r="T2858" s="79" t="n">
        <f aca="false">B2858*$AI$23/$AI$2859</f>
        <v>0</v>
      </c>
      <c r="U2858" s="79" t="n">
        <f aca="false">C2858*$AI$23/$AI$2859</f>
        <v>459188</v>
      </c>
      <c r="V2858" s="84"/>
      <c r="W2858" s="1"/>
      <c r="Z2858" s="80"/>
      <c r="AA2858" s="91"/>
      <c r="AB2858" s="79"/>
      <c r="AC2858" s="79"/>
      <c r="AD2858" s="105"/>
      <c r="AE2858" s="91"/>
      <c r="AF2858" s="79"/>
      <c r="AG2858" s="79"/>
      <c r="AH2858" s="1" t="str">
        <f aca="false">IF(AC2856="But Not Over",Y2853,"")</f>
        <v/>
      </c>
      <c r="AI2858" s="81" t="str">
        <f aca="false">IF(AC2856="But Not Over",VLOOKUP(AH2858,'CPI Data'!$A$19:$N$117,14),"")</f>
        <v/>
      </c>
    </row>
    <row r="2859" customFormat="false" ht="12" hidden="false" customHeight="false" outlineLevel="0" collapsed="false">
      <c r="A2859" s="91" t="n">
        <v>0.02</v>
      </c>
      <c r="B2859" s="95" t="n">
        <v>20000</v>
      </c>
      <c r="C2859" s="95" t="n">
        <v>50000</v>
      </c>
      <c r="D2859" s="95"/>
      <c r="E2859" s="64"/>
      <c r="F2859" s="74" t="s">
        <v>55</v>
      </c>
      <c r="H2859" s="102"/>
      <c r="I2859" s="64"/>
      <c r="J2859" s="74" t="s">
        <v>55</v>
      </c>
      <c r="L2859" s="104"/>
      <c r="M2859" s="64"/>
      <c r="N2859" s="74" t="s">
        <v>55</v>
      </c>
      <c r="S2859" s="91" t="n">
        <v>0.02</v>
      </c>
      <c r="T2859" s="79" t="n">
        <f aca="false">B2859*$AI$23/$AI$2859</f>
        <v>459188</v>
      </c>
      <c r="U2859" s="125" t="n">
        <f aca="false">C2859*$AI$23/$AI$2859</f>
        <v>1147970</v>
      </c>
      <c r="V2859" s="84"/>
      <c r="W2859" s="64"/>
      <c r="X2859" s="77" t="s">
        <v>55</v>
      </c>
      <c r="Z2859" s="80"/>
      <c r="AA2859" s="64"/>
      <c r="AB2859" s="77" t="s">
        <v>55</v>
      </c>
      <c r="AD2859" s="105"/>
      <c r="AE2859" s="64"/>
      <c r="AF2859" s="77" t="s">
        <v>55</v>
      </c>
      <c r="AH2859" s="1" t="n">
        <f aca="false">IF(AC2857="But Not Over",Y2854,"")</f>
        <v>1914</v>
      </c>
      <c r="AI2859" s="81" t="n">
        <f aca="false">IF(AC2857="But Not Over",VLOOKUP(AH2859,'CPI Data'!$A$19:$N$117,14),"")</f>
        <v>10</v>
      </c>
    </row>
    <row r="2860" customFormat="false" ht="12" hidden="false" customHeight="false" outlineLevel="0" collapsed="false">
      <c r="A2860" s="91" t="n">
        <v>0.03</v>
      </c>
      <c r="B2860" s="95" t="n">
        <v>50000</v>
      </c>
      <c r="C2860" s="95" t="n">
        <v>75000</v>
      </c>
      <c r="D2860" s="95"/>
      <c r="E2860" s="64"/>
      <c r="F2860" s="74" t="s">
        <v>56</v>
      </c>
      <c r="H2860" s="102"/>
      <c r="I2860" s="64"/>
      <c r="J2860" s="74" t="s">
        <v>56</v>
      </c>
      <c r="L2860" s="104"/>
      <c r="M2860" s="64"/>
      <c r="N2860" s="74" t="s">
        <v>56</v>
      </c>
      <c r="S2860" s="91" t="n">
        <v>0.03</v>
      </c>
      <c r="T2860" s="79" t="n">
        <f aca="false">B2860*$AI$23/$AI$2859</f>
        <v>1147970</v>
      </c>
      <c r="U2860" s="125" t="n">
        <f aca="false">C2860*$AI$23/$AI$2859</f>
        <v>1721955</v>
      </c>
      <c r="V2860" s="84"/>
      <c r="W2860" s="64"/>
      <c r="X2860" s="77" t="s">
        <v>56</v>
      </c>
      <c r="Z2860" s="80"/>
      <c r="AA2860" s="64"/>
      <c r="AB2860" s="77" t="s">
        <v>56</v>
      </c>
      <c r="AD2860" s="105"/>
      <c r="AE2860" s="64"/>
      <c r="AF2860" s="77" t="s">
        <v>56</v>
      </c>
      <c r="AH2860" s="1" t="str">
        <f aca="false">IF(AC2858="But Not Over",Y2855,"")</f>
        <v/>
      </c>
      <c r="AI2860" s="81" t="str">
        <f aca="false">IF(AC2858="But Not Over",VLOOKUP(AH2860,'CPI Data'!$A$19:$N$117,14),"")</f>
        <v/>
      </c>
    </row>
    <row r="2861" customFormat="false" ht="12" hidden="false" customHeight="false" outlineLevel="0" collapsed="false">
      <c r="A2861" s="91" t="n">
        <v>0.04</v>
      </c>
      <c r="B2861" s="95" t="n">
        <v>75000</v>
      </c>
      <c r="C2861" s="95" t="n">
        <v>100000</v>
      </c>
      <c r="D2861" s="95"/>
      <c r="H2861" s="102"/>
      <c r="I2861" s="91"/>
      <c r="J2861" s="95"/>
      <c r="K2861" s="95"/>
      <c r="L2861" s="104"/>
      <c r="M2861" s="91"/>
      <c r="N2861" s="95"/>
      <c r="O2861" s="95"/>
      <c r="S2861" s="91" t="n">
        <v>0.04</v>
      </c>
      <c r="T2861" s="79" t="n">
        <f aca="false">B2861*$AI$23/$AI$2859</f>
        <v>1721955</v>
      </c>
      <c r="U2861" s="125" t="n">
        <f aca="false">C2861*$AI$23/$AI$2859</f>
        <v>2295940</v>
      </c>
      <c r="V2861" s="84"/>
      <c r="W2861" s="1"/>
      <c r="Z2861" s="80"/>
      <c r="AA2861" s="91"/>
      <c r="AB2861" s="79"/>
      <c r="AC2861" s="79"/>
      <c r="AD2861" s="105"/>
      <c r="AE2861" s="91"/>
      <c r="AF2861" s="79"/>
      <c r="AG2861" s="79"/>
      <c r="AH2861" s="1" t="str">
        <f aca="false">IF(AC2859="But Not Over",Y2856,"")</f>
        <v/>
      </c>
      <c r="AI2861" s="81" t="str">
        <f aca="false">IF(AC2859="But Not Over",VLOOKUP(AH2861,'CPI Data'!$A$19:$N$117,14),"")</f>
        <v/>
      </c>
    </row>
    <row r="2862" customFormat="false" ht="12" hidden="false" customHeight="false" outlineLevel="0" collapsed="false">
      <c r="A2862" s="91" t="n">
        <v>0.05</v>
      </c>
      <c r="B2862" s="95" t="n">
        <v>100000</v>
      </c>
      <c r="C2862" s="95" t="n">
        <v>250000</v>
      </c>
      <c r="D2862" s="95"/>
      <c r="H2862" s="102"/>
      <c r="I2862" s="91"/>
      <c r="J2862" s="95"/>
      <c r="K2862" s="95"/>
      <c r="L2862" s="104"/>
      <c r="M2862" s="91"/>
      <c r="N2862" s="95"/>
      <c r="O2862" s="95"/>
      <c r="S2862" s="91" t="n">
        <v>0.05</v>
      </c>
      <c r="T2862" s="79" t="n">
        <f aca="false">B2862*$AI$23/$AI$2859</f>
        <v>2295940</v>
      </c>
      <c r="U2862" s="125" t="n">
        <f aca="false">C2862*$AI$23/$AI$2859</f>
        <v>5739850</v>
      </c>
      <c r="V2862" s="84"/>
      <c r="W2862" s="1"/>
      <c r="Z2862" s="80"/>
      <c r="AA2862" s="91"/>
      <c r="AB2862" s="79"/>
      <c r="AC2862" s="79"/>
      <c r="AD2862" s="105"/>
      <c r="AE2862" s="91"/>
      <c r="AF2862" s="79"/>
      <c r="AG2862" s="79"/>
      <c r="AH2862" s="1" t="str">
        <f aca="false">IF(AC2860="But Not Over",Y2857,"")</f>
        <v/>
      </c>
      <c r="AI2862" s="81" t="str">
        <f aca="false">IF(AC2860="But Not Over",VLOOKUP(AH2862,'CPI Data'!$A$19:$N$117,14),"")</f>
        <v/>
      </c>
    </row>
    <row r="2863" customFormat="false" ht="12" hidden="false" customHeight="false" outlineLevel="0" collapsed="false">
      <c r="A2863" s="91" t="n">
        <v>0.06</v>
      </c>
      <c r="B2863" s="95" t="n">
        <v>250000</v>
      </c>
      <c r="C2863" s="95" t="n">
        <v>500000</v>
      </c>
      <c r="D2863" s="95"/>
      <c r="H2863" s="102"/>
      <c r="I2863" s="91"/>
      <c r="J2863" s="95"/>
      <c r="K2863" s="95"/>
      <c r="L2863" s="104"/>
      <c r="M2863" s="91"/>
      <c r="N2863" s="95"/>
      <c r="O2863" s="95"/>
      <c r="S2863" s="91" t="n">
        <v>0.06</v>
      </c>
      <c r="T2863" s="79" t="n">
        <f aca="false">B2863*$AI$23/$AI$2859</f>
        <v>5739850</v>
      </c>
      <c r="U2863" s="125" t="n">
        <f aca="false">C2863*$AI$23/$AI$2859</f>
        <v>11479700</v>
      </c>
      <c r="V2863" s="84"/>
      <c r="W2863" s="1"/>
      <c r="Z2863" s="80"/>
      <c r="AA2863" s="91"/>
      <c r="AB2863" s="79"/>
      <c r="AC2863" s="79"/>
      <c r="AD2863" s="105"/>
      <c r="AE2863" s="91"/>
      <c r="AF2863" s="79"/>
      <c r="AG2863" s="79"/>
      <c r="AH2863" s="1" t="str">
        <f aca="false">IF(AC2861="But Not Over",Y2858,"")</f>
        <v/>
      </c>
      <c r="AI2863" s="81" t="str">
        <f aca="false">IF(AC2861="But Not Over",VLOOKUP(AH2863,'CPI Data'!$A$19:$N$117,14),"")</f>
        <v/>
      </c>
    </row>
    <row r="2864" customFormat="false" ht="12" hidden="false" customHeight="false" outlineLevel="0" collapsed="false">
      <c r="A2864" s="91" t="n">
        <v>0.07</v>
      </c>
      <c r="B2864" s="95" t="n">
        <v>500000</v>
      </c>
      <c r="C2864" s="95" t="s">
        <v>18</v>
      </c>
      <c r="D2864" s="95"/>
      <c r="H2864" s="102"/>
      <c r="I2864" s="91"/>
      <c r="J2864" s="95"/>
      <c r="K2864" s="95"/>
      <c r="L2864" s="104"/>
      <c r="M2864" s="91"/>
      <c r="N2864" s="95"/>
      <c r="O2864" s="95"/>
      <c r="S2864" s="91" t="n">
        <v>0.07</v>
      </c>
      <c r="T2864" s="125" t="n">
        <f aca="false">B2864*$AI$23/$AI$2859</f>
        <v>11479700</v>
      </c>
      <c r="U2864" s="79" t="s">
        <v>18</v>
      </c>
      <c r="V2864" s="84"/>
      <c r="W2864" s="1"/>
      <c r="Z2864" s="80"/>
      <c r="AA2864" s="91"/>
      <c r="AB2864" s="79"/>
      <c r="AC2864" s="79"/>
      <c r="AD2864" s="105"/>
      <c r="AE2864" s="91"/>
      <c r="AF2864" s="79"/>
      <c r="AG2864" s="79"/>
      <c r="AH2864" s="1" t="str">
        <f aca="false">IF(AC2862="But Not Over",Y2859,"")</f>
        <v/>
      </c>
      <c r="AI2864" s="81" t="str">
        <f aca="false">IF(AC2862="But Not Over",VLOOKUP(AH2864,'CPI Data'!$A$19:$N$117,14),"")</f>
        <v/>
      </c>
    </row>
    <row r="2865" customFormat="false" ht="12" hidden="false" customHeight="true" outlineLevel="0" collapsed="false">
      <c r="A2865" s="109" t="s">
        <v>83</v>
      </c>
      <c r="B2865" s="109"/>
      <c r="C2865" s="109"/>
      <c r="D2865" s="109"/>
      <c r="E2865" s="109"/>
      <c r="F2865" s="109"/>
      <c r="G2865" s="109"/>
      <c r="H2865" s="109"/>
      <c r="I2865" s="109"/>
      <c r="J2865" s="109"/>
      <c r="K2865" s="109"/>
      <c r="L2865" s="109"/>
      <c r="M2865" s="109"/>
      <c r="N2865" s="109"/>
      <c r="O2865" s="109"/>
      <c r="S2865" s="109" t="s">
        <v>83</v>
      </c>
      <c r="T2865" s="109"/>
      <c r="U2865" s="109"/>
      <c r="V2865" s="109"/>
      <c r="W2865" s="109"/>
      <c r="X2865" s="109"/>
      <c r="Y2865" s="109"/>
      <c r="Z2865" s="109"/>
      <c r="AA2865" s="109"/>
      <c r="AB2865" s="109"/>
      <c r="AC2865" s="109"/>
      <c r="AD2865" s="109"/>
      <c r="AE2865" s="109"/>
      <c r="AF2865" s="109"/>
      <c r="AG2865" s="109"/>
      <c r="AH2865" s="1" t="str">
        <f aca="false">IF(AC2863="But Not Over",Y2860,"")</f>
        <v/>
      </c>
      <c r="AI2865" s="81" t="str">
        <f aca="false">IF(AC2863="But Not Over",VLOOKUP(AH2865,'CPI Data'!$A$19:$N$117,14),"")</f>
        <v/>
      </c>
    </row>
    <row r="2866" customFormat="false" ht="12" hidden="false" customHeight="false" outlineLevel="0" collapsed="false">
      <c r="A2866" s="91"/>
      <c r="B2866" s="102"/>
      <c r="C2866" s="95"/>
      <c r="E2866" s="64"/>
      <c r="H2866" s="64"/>
      <c r="I2866" s="64"/>
      <c r="L2866" s="97"/>
      <c r="M2866" s="64"/>
      <c r="S2866" s="91"/>
      <c r="T2866" s="82"/>
      <c r="U2866" s="79"/>
      <c r="W2866" s="64"/>
      <c r="Z2866" s="80"/>
      <c r="AA2866" s="64"/>
      <c r="AD2866" s="98"/>
      <c r="AE2866" s="64"/>
      <c r="AH2866" s="1" t="str">
        <f aca="false">IF(AC2864="But Not Over",Y2861,"")</f>
        <v/>
      </c>
      <c r="AI2866" s="81" t="str">
        <f aca="false">IF(AC2864="But Not Over",VLOOKUP(AH2866,'CPI Data'!$A$19:$N$117,14),"")</f>
        <v/>
      </c>
    </row>
    <row r="2867" customFormat="false" ht="12.75" hidden="false" customHeight="false" outlineLevel="0" collapsed="false">
      <c r="A2867" s="64"/>
      <c r="B2867" s="74"/>
      <c r="C2867" s="43" t="s">
        <v>7</v>
      </c>
      <c r="E2867" s="64"/>
      <c r="F2867" s="74"/>
      <c r="G2867" s="75" t="n">
        <v>1913</v>
      </c>
      <c r="H2867" s="75"/>
      <c r="I2867" s="75"/>
      <c r="J2867" s="74"/>
      <c r="L2867" s="97"/>
      <c r="M2867" s="64"/>
      <c r="N2867" s="74"/>
      <c r="S2867" s="64"/>
      <c r="T2867" s="77"/>
      <c r="U2867" s="69" t="s">
        <v>21</v>
      </c>
      <c r="W2867" s="64"/>
      <c r="X2867" s="77"/>
      <c r="Y2867" s="75" t="n">
        <v>1913</v>
      </c>
      <c r="Z2867" s="75"/>
      <c r="AA2867" s="75"/>
      <c r="AB2867" s="46" t="str">
        <f aca="false">CONCATENATE("CPI: ",AI2872)</f>
        <v>CPI: 9.9</v>
      </c>
      <c r="AD2867" s="98"/>
      <c r="AE2867" s="64"/>
      <c r="AF2867" s="77"/>
      <c r="AH2867" s="1" t="str">
        <f aca="false">IF(AC2865="But Not Over",Y2862,"")</f>
        <v/>
      </c>
      <c r="AI2867" s="81" t="str">
        <f aca="false">IF(AC2865="But Not Over",VLOOKUP(AH2867,'CPI Data'!$A$19:$N$117,14),"")</f>
        <v/>
      </c>
    </row>
    <row r="2868" customFormat="false" ht="12" hidden="false" customHeight="false" outlineLevel="0" collapsed="false">
      <c r="A2868" s="49"/>
      <c r="B2868" s="49" t="s">
        <v>8</v>
      </c>
      <c r="C2868" s="50"/>
      <c r="D2868" s="50"/>
      <c r="E2868" s="49"/>
      <c r="F2868" s="49" t="s">
        <v>9</v>
      </c>
      <c r="G2868" s="50"/>
      <c r="H2868" s="49"/>
      <c r="I2868" s="49"/>
      <c r="J2868" s="49" t="s">
        <v>10</v>
      </c>
      <c r="K2868" s="48"/>
      <c r="L2868" s="48"/>
      <c r="M2868" s="48"/>
      <c r="N2868" s="49" t="s">
        <v>11</v>
      </c>
      <c r="O2868" s="50"/>
      <c r="S2868" s="49"/>
      <c r="T2868" s="51" t="s">
        <v>8</v>
      </c>
      <c r="U2868" s="99"/>
      <c r="V2868" s="53"/>
      <c r="W2868" s="49"/>
      <c r="X2868" s="51" t="s">
        <v>9</v>
      </c>
      <c r="Y2868" s="99"/>
      <c r="Z2868" s="54"/>
      <c r="AA2868" s="49"/>
      <c r="AB2868" s="51" t="s">
        <v>10</v>
      </c>
      <c r="AC2868" s="52"/>
      <c r="AD2868" s="55"/>
      <c r="AE2868" s="48"/>
      <c r="AF2868" s="51" t="s">
        <v>11</v>
      </c>
      <c r="AG2868" s="99"/>
      <c r="AH2868" s="1" t="str">
        <f aca="false">IF(AC2866="But Not Over",Y2863,"")</f>
        <v/>
      </c>
      <c r="AI2868" s="81" t="str">
        <f aca="false">IF(AC2866="But Not Over",VLOOKUP(AH2868,'CPI Data'!$A$19:$N$117,14),"")</f>
        <v/>
      </c>
    </row>
    <row r="2869" customFormat="false" ht="12" hidden="false" customHeight="false" outlineLevel="0" collapsed="false">
      <c r="A2869" s="56" t="s">
        <v>12</v>
      </c>
      <c r="B2869" s="57" t="s">
        <v>13</v>
      </c>
      <c r="C2869" s="57"/>
      <c r="D2869" s="100"/>
      <c r="E2869" s="56" t="s">
        <v>12</v>
      </c>
      <c r="F2869" s="57" t="s">
        <v>13</v>
      </c>
      <c r="G2869" s="57"/>
      <c r="H2869" s="100"/>
      <c r="I2869" s="56" t="s">
        <v>12</v>
      </c>
      <c r="J2869" s="57" t="s">
        <v>13</v>
      </c>
      <c r="K2869" s="57"/>
      <c r="L2869" s="106"/>
      <c r="M2869" s="56" t="s">
        <v>12</v>
      </c>
      <c r="N2869" s="57" t="s">
        <v>13</v>
      </c>
      <c r="O2869" s="57"/>
      <c r="S2869" s="56" t="s">
        <v>12</v>
      </c>
      <c r="T2869" s="58" t="s">
        <v>13</v>
      </c>
      <c r="U2869" s="58"/>
      <c r="V2869" s="101"/>
      <c r="W2869" s="56" t="s">
        <v>12</v>
      </c>
      <c r="X2869" s="58" t="s">
        <v>13</v>
      </c>
      <c r="Y2869" s="58"/>
      <c r="Z2869" s="101"/>
      <c r="AA2869" s="56" t="s">
        <v>12</v>
      </c>
      <c r="AB2869" s="58" t="s">
        <v>13</v>
      </c>
      <c r="AC2869" s="58"/>
      <c r="AD2869" s="107"/>
      <c r="AE2869" s="56" t="s">
        <v>12</v>
      </c>
      <c r="AF2869" s="58" t="s">
        <v>13</v>
      </c>
      <c r="AG2869" s="58"/>
      <c r="AH2869" s="1" t="str">
        <f aca="false">IF(AC2867="But Not Over",Y2864,"")</f>
        <v/>
      </c>
      <c r="AI2869" s="81" t="str">
        <f aca="false">IF(AC2867="But Not Over",VLOOKUP(AH2869,'CPI Data'!$A$19:$N$117,14),"")</f>
        <v/>
      </c>
    </row>
    <row r="2870" customFormat="false" ht="12" hidden="false" customHeight="false" outlineLevel="0" collapsed="false">
      <c r="A2870" s="59" t="s">
        <v>14</v>
      </c>
      <c r="B2870" s="60" t="s">
        <v>15</v>
      </c>
      <c r="C2870" s="60" t="s">
        <v>16</v>
      </c>
      <c r="D2870" s="100"/>
      <c r="E2870" s="59" t="s">
        <v>14</v>
      </c>
      <c r="F2870" s="60" t="s">
        <v>15</v>
      </c>
      <c r="G2870" s="60" t="s">
        <v>16</v>
      </c>
      <c r="H2870" s="100"/>
      <c r="I2870" s="59" t="s">
        <v>14</v>
      </c>
      <c r="J2870" s="60" t="s">
        <v>15</v>
      </c>
      <c r="K2870" s="60" t="s">
        <v>16</v>
      </c>
      <c r="L2870" s="106"/>
      <c r="M2870" s="59" t="s">
        <v>14</v>
      </c>
      <c r="N2870" s="60" t="s">
        <v>15</v>
      </c>
      <c r="O2870" s="60" t="s">
        <v>16</v>
      </c>
      <c r="S2870" s="59" t="s">
        <v>14</v>
      </c>
      <c r="T2870" s="61" t="s">
        <v>15</v>
      </c>
      <c r="U2870" s="61" t="s">
        <v>16</v>
      </c>
      <c r="V2870" s="101"/>
      <c r="W2870" s="59" t="s">
        <v>14</v>
      </c>
      <c r="X2870" s="61" t="s">
        <v>15</v>
      </c>
      <c r="Y2870" s="61" t="s">
        <v>16</v>
      </c>
      <c r="Z2870" s="101"/>
      <c r="AA2870" s="59" t="s">
        <v>14</v>
      </c>
      <c r="AB2870" s="61" t="s">
        <v>15</v>
      </c>
      <c r="AC2870" s="61" t="s">
        <v>16</v>
      </c>
      <c r="AD2870" s="107"/>
      <c r="AE2870" s="59" t="s">
        <v>14</v>
      </c>
      <c r="AF2870" s="61" t="s">
        <v>15</v>
      </c>
      <c r="AG2870" s="61" t="s">
        <v>16</v>
      </c>
      <c r="AH2870" s="1" t="str">
        <f aca="false">IF(AC2868="But Not Over",Y2865,"")</f>
        <v/>
      </c>
      <c r="AI2870" s="81" t="str">
        <f aca="false">IF(AC2868="But Not Over",VLOOKUP(AH2870,'CPI Data'!$A$19:$N$117,14),"")</f>
        <v/>
      </c>
    </row>
    <row r="2871" customFormat="false" ht="12" hidden="false" customHeight="false" outlineLevel="0" collapsed="false">
      <c r="A2871" s="91" t="n">
        <v>0.01</v>
      </c>
      <c r="B2871" s="95" t="n">
        <v>0</v>
      </c>
      <c r="C2871" s="95" t="n">
        <v>20000</v>
      </c>
      <c r="D2871" s="95"/>
      <c r="H2871" s="102"/>
      <c r="I2871" s="91"/>
      <c r="J2871" s="95"/>
      <c r="K2871" s="95"/>
      <c r="L2871" s="104"/>
      <c r="M2871" s="91"/>
      <c r="N2871" s="95"/>
      <c r="O2871" s="95"/>
      <c r="S2871" s="91" t="n">
        <v>0.01</v>
      </c>
      <c r="T2871" s="79" t="n">
        <f aca="false">B2871*$AI$23/$AI$2872</f>
        <v>0</v>
      </c>
      <c r="U2871" s="79" t="n">
        <f aca="false">C2871*$AI$23/$AI$2872</f>
        <v>463826.262626263</v>
      </c>
      <c r="V2871" s="84"/>
      <c r="W2871" s="1"/>
      <c r="Z2871" s="80"/>
      <c r="AA2871" s="91"/>
      <c r="AB2871" s="79"/>
      <c r="AC2871" s="79"/>
      <c r="AD2871" s="105"/>
      <c r="AE2871" s="91"/>
      <c r="AF2871" s="79"/>
      <c r="AG2871" s="79"/>
      <c r="AH2871" s="1" t="str">
        <f aca="false">IF(AC2869="But Not Over",Y2866,"")</f>
        <v/>
      </c>
      <c r="AI2871" s="81" t="str">
        <f aca="false">IF(AC2869="But Not Over",VLOOKUP(AH2871,'CPI Data'!$A$19:$N$117,14),"")</f>
        <v/>
      </c>
    </row>
    <row r="2872" customFormat="false" ht="12" hidden="false" customHeight="false" outlineLevel="0" collapsed="false">
      <c r="A2872" s="91" t="n">
        <v>0.02</v>
      </c>
      <c r="B2872" s="95" t="n">
        <v>20000</v>
      </c>
      <c r="C2872" s="95" t="n">
        <v>50000</v>
      </c>
      <c r="D2872" s="95"/>
      <c r="E2872" s="64"/>
      <c r="F2872" s="74" t="s">
        <v>55</v>
      </c>
      <c r="H2872" s="102"/>
      <c r="I2872" s="64"/>
      <c r="J2872" s="74" t="s">
        <v>55</v>
      </c>
      <c r="L2872" s="104"/>
      <c r="M2872" s="64"/>
      <c r="N2872" s="74" t="s">
        <v>55</v>
      </c>
      <c r="S2872" s="91" t="n">
        <v>0.02</v>
      </c>
      <c r="T2872" s="79" t="n">
        <f aca="false">B2872*$AI$23/$AI$2872</f>
        <v>463826.262626263</v>
      </c>
      <c r="U2872" s="125" t="n">
        <f aca="false">C2872*$AI$23/$AI$2872</f>
        <v>1159565.65656566</v>
      </c>
      <c r="V2872" s="84"/>
      <c r="W2872" s="64"/>
      <c r="X2872" s="77" t="s">
        <v>55</v>
      </c>
      <c r="Z2872" s="80"/>
      <c r="AA2872" s="64"/>
      <c r="AB2872" s="77" t="s">
        <v>55</v>
      </c>
      <c r="AD2872" s="105"/>
      <c r="AE2872" s="64"/>
      <c r="AF2872" s="77" t="s">
        <v>55</v>
      </c>
      <c r="AH2872" s="1" t="n">
        <f aca="false">IF(AC2870="But Not Over",Y2867,"")</f>
        <v>1913</v>
      </c>
      <c r="AI2872" s="81" t="n">
        <f aca="false">IF(AC2870="But Not Over",VLOOKUP(AH2872,'CPI Data'!$A$19:$N$117,14),"")</f>
        <v>9.9</v>
      </c>
    </row>
    <row r="2873" customFormat="false" ht="12" hidden="false" customHeight="false" outlineLevel="0" collapsed="false">
      <c r="A2873" s="91" t="n">
        <v>0.03</v>
      </c>
      <c r="B2873" s="95" t="n">
        <v>50000</v>
      </c>
      <c r="C2873" s="95" t="n">
        <v>75000</v>
      </c>
      <c r="D2873" s="95"/>
      <c r="E2873" s="64"/>
      <c r="F2873" s="74" t="s">
        <v>56</v>
      </c>
      <c r="H2873" s="102"/>
      <c r="I2873" s="64"/>
      <c r="J2873" s="74" t="s">
        <v>56</v>
      </c>
      <c r="L2873" s="104"/>
      <c r="M2873" s="64"/>
      <c r="N2873" s="74" t="s">
        <v>56</v>
      </c>
      <c r="S2873" s="91" t="n">
        <v>0.03</v>
      </c>
      <c r="T2873" s="79" t="n">
        <f aca="false">B2873*$AI$23/$AI$2872</f>
        <v>1159565.65656566</v>
      </c>
      <c r="U2873" s="125" t="n">
        <f aca="false">C2873*$AI$23/$AI$2872</f>
        <v>1739348.48484848</v>
      </c>
      <c r="V2873" s="84"/>
      <c r="W2873" s="64"/>
      <c r="X2873" s="77" t="s">
        <v>56</v>
      </c>
      <c r="Z2873" s="80"/>
      <c r="AA2873" s="64"/>
      <c r="AB2873" s="77" t="s">
        <v>56</v>
      </c>
      <c r="AD2873" s="105"/>
      <c r="AE2873" s="64"/>
      <c r="AF2873" s="77" t="s">
        <v>56</v>
      </c>
      <c r="AI2873" s="81"/>
    </row>
    <row r="2874" customFormat="false" ht="12" hidden="false" customHeight="false" outlineLevel="0" collapsed="false">
      <c r="A2874" s="91" t="n">
        <v>0.04</v>
      </c>
      <c r="B2874" s="95" t="n">
        <v>75000</v>
      </c>
      <c r="C2874" s="95" t="n">
        <v>100000</v>
      </c>
      <c r="D2874" s="95"/>
      <c r="H2874" s="102"/>
      <c r="I2874" s="91"/>
      <c r="J2874" s="95"/>
      <c r="K2874" s="95"/>
      <c r="L2874" s="104"/>
      <c r="M2874" s="91"/>
      <c r="N2874" s="95"/>
      <c r="O2874" s="95"/>
      <c r="S2874" s="91" t="n">
        <v>0.04</v>
      </c>
      <c r="T2874" s="79" t="n">
        <f aca="false">B2874*$AI$23/$AI$2872</f>
        <v>1739348.48484848</v>
      </c>
      <c r="U2874" s="125" t="n">
        <f aca="false">C2874*$AI$23/$AI$2872</f>
        <v>2319131.31313131</v>
      </c>
      <c r="V2874" s="84"/>
      <c r="W2874" s="1"/>
      <c r="Z2874" s="80"/>
      <c r="AA2874" s="91"/>
      <c r="AB2874" s="79"/>
      <c r="AC2874" s="79"/>
      <c r="AD2874" s="105"/>
      <c r="AE2874" s="91"/>
      <c r="AF2874" s="79"/>
      <c r="AG2874" s="79"/>
      <c r="AI2874" s="81"/>
    </row>
    <row r="2875" customFormat="false" ht="12" hidden="false" customHeight="false" outlineLevel="0" collapsed="false">
      <c r="A2875" s="91" t="n">
        <v>0.05</v>
      </c>
      <c r="B2875" s="95" t="n">
        <v>100000</v>
      </c>
      <c r="C2875" s="95" t="n">
        <v>250000</v>
      </c>
      <c r="D2875" s="95"/>
      <c r="H2875" s="102"/>
      <c r="I2875" s="91"/>
      <c r="J2875" s="95"/>
      <c r="K2875" s="95"/>
      <c r="L2875" s="104"/>
      <c r="M2875" s="91"/>
      <c r="N2875" s="95"/>
      <c r="O2875" s="95"/>
      <c r="S2875" s="91" t="n">
        <v>0.05</v>
      </c>
      <c r="T2875" s="79" t="n">
        <f aca="false">B2875*$AI$23/$AI$2872</f>
        <v>2319131.31313131</v>
      </c>
      <c r="U2875" s="125" t="n">
        <f aca="false">C2875*$AI$23/$AI$2872</f>
        <v>5797828.28282828</v>
      </c>
      <c r="V2875" s="84"/>
      <c r="W2875" s="1"/>
      <c r="Z2875" s="80"/>
      <c r="AA2875" s="91"/>
      <c r="AB2875" s="79"/>
      <c r="AC2875" s="79"/>
      <c r="AD2875" s="105"/>
      <c r="AE2875" s="91"/>
      <c r="AF2875" s="79"/>
      <c r="AG2875" s="79"/>
      <c r="AI2875" s="81"/>
    </row>
    <row r="2876" customFormat="false" ht="12" hidden="false" customHeight="false" outlineLevel="0" collapsed="false">
      <c r="A2876" s="91" t="n">
        <v>0.06</v>
      </c>
      <c r="B2876" s="95" t="n">
        <v>250000</v>
      </c>
      <c r="C2876" s="95" t="n">
        <v>500000</v>
      </c>
      <c r="D2876" s="95"/>
      <c r="H2876" s="102"/>
      <c r="I2876" s="91"/>
      <c r="J2876" s="95"/>
      <c r="K2876" s="95"/>
      <c r="L2876" s="104"/>
      <c r="M2876" s="91"/>
      <c r="N2876" s="95"/>
      <c r="O2876" s="95"/>
      <c r="S2876" s="91" t="n">
        <v>0.06</v>
      </c>
      <c r="T2876" s="79" t="n">
        <f aca="false">B2876*$AI$23/$AI$2872</f>
        <v>5797828.28282828</v>
      </c>
      <c r="U2876" s="125" t="n">
        <f aca="false">C2876*$AI$23/$AI$2872</f>
        <v>11595656.5656566</v>
      </c>
      <c r="V2876" s="84"/>
      <c r="W2876" s="1"/>
      <c r="Z2876" s="80"/>
      <c r="AA2876" s="91"/>
      <c r="AB2876" s="79"/>
      <c r="AC2876" s="79"/>
      <c r="AD2876" s="105"/>
      <c r="AE2876" s="91"/>
      <c r="AF2876" s="79"/>
      <c r="AG2876" s="79"/>
      <c r="AI2876" s="81"/>
    </row>
    <row r="2877" customFormat="false" ht="12" hidden="false" customHeight="false" outlineLevel="0" collapsed="false">
      <c r="A2877" s="91" t="n">
        <v>0.07</v>
      </c>
      <c r="B2877" s="95" t="n">
        <v>500000</v>
      </c>
      <c r="C2877" s="95" t="s">
        <v>18</v>
      </c>
      <c r="D2877" s="95"/>
      <c r="H2877" s="102"/>
      <c r="I2877" s="91"/>
      <c r="J2877" s="95"/>
      <c r="K2877" s="95"/>
      <c r="L2877" s="104"/>
      <c r="M2877" s="91"/>
      <c r="N2877" s="95"/>
      <c r="O2877" s="95"/>
      <c r="S2877" s="91" t="n">
        <v>0.07</v>
      </c>
      <c r="T2877" s="125" t="n">
        <f aca="false">B2877*$AI$23/$AI$2872</f>
        <v>11595656.5656566</v>
      </c>
      <c r="U2877" s="79" t="s">
        <v>18</v>
      </c>
      <c r="V2877" s="84"/>
      <c r="W2877" s="1"/>
      <c r="Z2877" s="80"/>
      <c r="AA2877" s="91"/>
      <c r="AB2877" s="79"/>
      <c r="AC2877" s="79"/>
      <c r="AD2877" s="105"/>
      <c r="AE2877" s="91"/>
      <c r="AF2877" s="79"/>
      <c r="AG2877" s="79"/>
      <c r="AI2877" s="81"/>
    </row>
    <row r="2878" customFormat="false" ht="23.25" hidden="false" customHeight="true" outlineLevel="0" collapsed="false">
      <c r="A2878" s="109" t="s">
        <v>84</v>
      </c>
      <c r="B2878" s="109"/>
      <c r="C2878" s="109"/>
      <c r="D2878" s="109"/>
      <c r="E2878" s="109"/>
      <c r="F2878" s="109"/>
      <c r="G2878" s="109"/>
      <c r="H2878" s="109"/>
      <c r="I2878" s="109"/>
      <c r="J2878" s="109"/>
      <c r="K2878" s="109"/>
      <c r="L2878" s="109"/>
      <c r="M2878" s="109"/>
      <c r="N2878" s="109"/>
      <c r="O2878" s="109"/>
      <c r="S2878" s="136" t="s">
        <v>84</v>
      </c>
      <c r="T2878" s="136"/>
      <c r="U2878" s="136"/>
      <c r="V2878" s="136"/>
      <c r="W2878" s="136"/>
      <c r="X2878" s="136"/>
      <c r="Y2878" s="136"/>
      <c r="Z2878" s="136"/>
      <c r="AA2878" s="136"/>
      <c r="AB2878" s="136"/>
      <c r="AC2878" s="136"/>
      <c r="AD2878" s="136"/>
      <c r="AE2878" s="136"/>
      <c r="AF2878" s="136"/>
      <c r="AG2878" s="136"/>
      <c r="AI2878" s="81"/>
    </row>
    <row r="2879" customFormat="false" ht="11.25" hidden="false" customHeight="true" outlineLevel="0" collapsed="false">
      <c r="A2879" s="137"/>
      <c r="B2879" s="39"/>
      <c r="C2879" s="43" t="s">
        <v>7</v>
      </c>
      <c r="D2879" s="39"/>
      <c r="E2879" s="39"/>
      <c r="F2879" s="39"/>
      <c r="G2879" s="75" t="s">
        <v>85</v>
      </c>
      <c r="H2879" s="75"/>
      <c r="I2879" s="75"/>
      <c r="J2879" s="39"/>
      <c r="K2879" s="39"/>
      <c r="L2879" s="39"/>
      <c r="M2879" s="39"/>
      <c r="N2879" s="39"/>
      <c r="O2879" s="39"/>
      <c r="S2879" s="138"/>
      <c r="T2879" s="139"/>
      <c r="U2879" s="139"/>
      <c r="V2879" s="139"/>
      <c r="W2879" s="139"/>
      <c r="X2879" s="139"/>
      <c r="Y2879" s="139"/>
      <c r="Z2879" s="139"/>
      <c r="AA2879" s="139"/>
      <c r="AB2879" s="139"/>
      <c r="AC2879" s="139"/>
      <c r="AD2879" s="139"/>
      <c r="AE2879" s="139"/>
      <c r="AF2879" s="139"/>
      <c r="AG2879" s="139"/>
      <c r="AI2879" s="81"/>
    </row>
    <row r="2880" customFormat="false" ht="11.25" hidden="false" customHeight="true" outlineLevel="0" collapsed="false">
      <c r="A2880" s="49"/>
      <c r="B2880" s="49" t="s">
        <v>8</v>
      </c>
      <c r="C2880" s="50"/>
      <c r="D2880" s="50"/>
      <c r="E2880" s="49"/>
      <c r="F2880" s="49" t="s">
        <v>9</v>
      </c>
      <c r="G2880" s="50"/>
      <c r="H2880" s="49"/>
      <c r="I2880" s="49"/>
      <c r="J2880" s="49" t="s">
        <v>10</v>
      </c>
      <c r="K2880" s="48"/>
      <c r="L2880" s="48"/>
      <c r="M2880" s="48"/>
      <c r="N2880" s="49" t="s">
        <v>11</v>
      </c>
      <c r="O2880" s="50"/>
      <c r="S2880" s="138"/>
      <c r="T2880" s="139"/>
      <c r="U2880" s="140" t="s">
        <v>86</v>
      </c>
      <c r="V2880" s="140"/>
      <c r="W2880" s="140"/>
      <c r="X2880" s="139"/>
      <c r="Y2880" s="139"/>
      <c r="Z2880" s="139"/>
      <c r="AA2880" s="139"/>
      <c r="AB2880" s="139"/>
      <c r="AC2880" s="139"/>
      <c r="AD2880" s="139"/>
      <c r="AE2880" s="139"/>
      <c r="AF2880" s="139"/>
      <c r="AG2880" s="139"/>
      <c r="AI2880" s="81"/>
    </row>
    <row r="2881" customFormat="false" ht="11.25" hidden="false" customHeight="true" outlineLevel="0" collapsed="false">
      <c r="A2881" s="56" t="s">
        <v>12</v>
      </c>
      <c r="B2881" s="57" t="s">
        <v>13</v>
      </c>
      <c r="C2881" s="57"/>
      <c r="D2881" s="100"/>
      <c r="E2881" s="56" t="s">
        <v>12</v>
      </c>
      <c r="F2881" s="57" t="s">
        <v>13</v>
      </c>
      <c r="G2881" s="57"/>
      <c r="H2881" s="100"/>
      <c r="I2881" s="56" t="s">
        <v>12</v>
      </c>
      <c r="J2881" s="57" t="s">
        <v>13</v>
      </c>
      <c r="K2881" s="57"/>
      <c r="L2881" s="106"/>
      <c r="M2881" s="56" t="s">
        <v>12</v>
      </c>
      <c r="N2881" s="57" t="s">
        <v>13</v>
      </c>
      <c r="O2881" s="57"/>
      <c r="S2881" s="138"/>
      <c r="T2881" s="139"/>
      <c r="U2881" s="140"/>
      <c r="V2881" s="140"/>
      <c r="W2881" s="140"/>
      <c r="X2881" s="1"/>
      <c r="Y2881" s="139"/>
      <c r="Z2881" s="139"/>
      <c r="AA2881" s="139"/>
      <c r="AB2881" s="139"/>
      <c r="AC2881" s="139"/>
      <c r="AD2881" s="139"/>
      <c r="AE2881" s="139"/>
      <c r="AF2881" s="139"/>
      <c r="AG2881" s="139"/>
      <c r="AI2881" s="81"/>
    </row>
    <row r="2882" customFormat="false" ht="11.25" hidden="false" customHeight="true" outlineLevel="0" collapsed="false">
      <c r="A2882" s="59" t="s">
        <v>14</v>
      </c>
      <c r="B2882" s="60" t="s">
        <v>15</v>
      </c>
      <c r="C2882" s="60" t="s">
        <v>16</v>
      </c>
      <c r="D2882" s="100"/>
      <c r="E2882" s="59" t="s">
        <v>14</v>
      </c>
      <c r="F2882" s="60" t="s">
        <v>15</v>
      </c>
      <c r="G2882" s="60" t="s">
        <v>16</v>
      </c>
      <c r="H2882" s="100"/>
      <c r="I2882" s="59" t="s">
        <v>14</v>
      </c>
      <c r="J2882" s="60" t="s">
        <v>15</v>
      </c>
      <c r="K2882" s="60" t="s">
        <v>16</v>
      </c>
      <c r="L2882" s="106"/>
      <c r="M2882" s="59" t="s">
        <v>14</v>
      </c>
      <c r="N2882" s="60" t="s">
        <v>15</v>
      </c>
      <c r="O2882" s="60" t="s">
        <v>16</v>
      </c>
      <c r="S2882" s="138"/>
      <c r="T2882" s="139"/>
      <c r="U2882" s="141" t="s">
        <v>87</v>
      </c>
      <c r="V2882" s="141"/>
      <c r="W2882" s="141"/>
      <c r="X2882" s="141"/>
      <c r="Y2882" s="139"/>
      <c r="Z2882" s="139"/>
      <c r="AA2882" s="139"/>
      <c r="AB2882" s="139"/>
      <c r="AC2882" s="139"/>
      <c r="AD2882" s="139"/>
      <c r="AE2882" s="139"/>
      <c r="AF2882" s="139"/>
      <c r="AG2882" s="139"/>
      <c r="AI2882" s="81"/>
    </row>
    <row r="2883" customFormat="false" ht="11.25" hidden="false" customHeight="true" outlineLevel="0" collapsed="false">
      <c r="A2883" s="142" t="s">
        <v>88</v>
      </c>
      <c r="B2883" s="142"/>
      <c r="C2883" s="142"/>
      <c r="D2883" s="142"/>
      <c r="E2883" s="142"/>
      <c r="F2883" s="142"/>
      <c r="G2883" s="142"/>
      <c r="H2883" s="142"/>
      <c r="I2883" s="142"/>
      <c r="J2883" s="142"/>
      <c r="K2883" s="142"/>
      <c r="L2883" s="142"/>
      <c r="M2883" s="142"/>
      <c r="N2883" s="142"/>
      <c r="O2883" s="142"/>
      <c r="S2883" s="138"/>
      <c r="T2883" s="139"/>
      <c r="U2883" s="141"/>
      <c r="V2883" s="141"/>
      <c r="W2883" s="141"/>
      <c r="X2883" s="141"/>
      <c r="Y2883" s="139"/>
      <c r="Z2883" s="139"/>
      <c r="AA2883" s="139"/>
      <c r="AB2883" s="139"/>
      <c r="AC2883" s="139"/>
      <c r="AD2883" s="139"/>
      <c r="AE2883" s="139"/>
      <c r="AF2883" s="139"/>
      <c r="AG2883" s="139"/>
      <c r="AI2883" s="81"/>
    </row>
    <row r="2884" customFormat="false" ht="11.25" hidden="false" customHeight="true" outlineLevel="0" collapsed="false">
      <c r="A2884" s="109" t="s">
        <v>89</v>
      </c>
      <c r="B2884" s="109"/>
      <c r="C2884" s="109"/>
      <c r="D2884" s="109"/>
      <c r="E2884" s="109"/>
      <c r="F2884" s="109"/>
      <c r="G2884" s="109"/>
      <c r="H2884" s="109"/>
      <c r="I2884" s="109"/>
      <c r="J2884" s="109"/>
      <c r="K2884" s="109"/>
      <c r="L2884" s="109"/>
      <c r="M2884" s="109"/>
      <c r="N2884" s="109"/>
      <c r="O2884" s="109"/>
      <c r="S2884" s="138"/>
      <c r="T2884" s="139"/>
      <c r="U2884" s="1"/>
      <c r="W2884" s="1"/>
      <c r="X2884" s="1"/>
      <c r="Y2884" s="139"/>
      <c r="Z2884" s="139"/>
      <c r="AA2884" s="139"/>
      <c r="AB2884" s="139"/>
      <c r="AC2884" s="139"/>
      <c r="AD2884" s="139"/>
      <c r="AE2884" s="139"/>
      <c r="AF2884" s="139"/>
      <c r="AG2884" s="139"/>
      <c r="AI2884" s="81"/>
    </row>
    <row r="2885" customFormat="false" ht="11.25" hidden="false" customHeight="true" outlineLevel="0" collapsed="false">
      <c r="A2885" s="137"/>
      <c r="B2885" s="39"/>
      <c r="C2885" s="39"/>
      <c r="D2885" s="39"/>
      <c r="E2885" s="39"/>
      <c r="F2885" s="39"/>
      <c r="G2885" s="39"/>
      <c r="H2885" s="39"/>
      <c r="I2885" s="39"/>
      <c r="J2885" s="39"/>
      <c r="K2885" s="39"/>
      <c r="L2885" s="39"/>
      <c r="M2885" s="39"/>
      <c r="N2885" s="39"/>
      <c r="O2885" s="39"/>
      <c r="S2885" s="138"/>
      <c r="T2885" s="139"/>
      <c r="U2885" s="1"/>
      <c r="W2885" s="1"/>
      <c r="X2885" s="1"/>
      <c r="Y2885" s="139"/>
      <c r="Z2885" s="139"/>
      <c r="AA2885" s="139"/>
      <c r="AB2885" s="139"/>
      <c r="AC2885" s="139"/>
      <c r="AD2885" s="139"/>
      <c r="AE2885" s="139"/>
      <c r="AF2885" s="139"/>
      <c r="AG2885" s="139"/>
      <c r="AI2885" s="81"/>
    </row>
    <row r="2886" customFormat="false" ht="11.25" hidden="false" customHeight="true" outlineLevel="0" collapsed="false">
      <c r="A2886" s="64"/>
      <c r="B2886" s="74"/>
      <c r="C2886" s="43" t="s">
        <v>7</v>
      </c>
      <c r="E2886" s="64"/>
      <c r="F2886" s="74"/>
      <c r="G2886" s="75" t="n">
        <v>1894</v>
      </c>
      <c r="H2886" s="75"/>
      <c r="I2886" s="75"/>
      <c r="J2886" s="74"/>
      <c r="L2886" s="97"/>
      <c r="M2886" s="64"/>
      <c r="N2886" s="74"/>
      <c r="S2886" s="138"/>
      <c r="T2886" s="139"/>
      <c r="U2886" s="1"/>
      <c r="W2886" s="1"/>
      <c r="X2886" s="1"/>
      <c r="Y2886" s="139"/>
      <c r="Z2886" s="139"/>
      <c r="AA2886" s="139"/>
      <c r="AB2886" s="139"/>
      <c r="AC2886" s="139"/>
      <c r="AD2886" s="139"/>
      <c r="AE2886" s="139"/>
      <c r="AF2886" s="139"/>
      <c r="AG2886" s="139"/>
      <c r="AI2886" s="81"/>
    </row>
    <row r="2887" customFormat="false" ht="13.5" hidden="false" customHeight="true" outlineLevel="0" collapsed="false">
      <c r="A2887" s="49"/>
      <c r="B2887" s="49" t="s">
        <v>8</v>
      </c>
      <c r="C2887" s="50"/>
      <c r="D2887" s="50"/>
      <c r="E2887" s="49"/>
      <c r="F2887" s="49" t="s">
        <v>9</v>
      </c>
      <c r="G2887" s="50"/>
      <c r="H2887" s="49"/>
      <c r="I2887" s="49"/>
      <c r="J2887" s="49" t="s">
        <v>10</v>
      </c>
      <c r="K2887" s="48"/>
      <c r="L2887" s="48"/>
      <c r="M2887" s="48"/>
      <c r="N2887" s="49" t="s">
        <v>11</v>
      </c>
      <c r="O2887" s="50"/>
      <c r="S2887" s="138"/>
      <c r="T2887" s="139"/>
      <c r="U2887" s="1"/>
      <c r="W2887" s="1"/>
      <c r="X2887" s="1"/>
      <c r="Y2887" s="139"/>
      <c r="Z2887" s="139"/>
      <c r="AA2887" s="139"/>
      <c r="AB2887" s="139"/>
      <c r="AC2887" s="139"/>
      <c r="AD2887" s="139"/>
      <c r="AE2887" s="139"/>
      <c r="AF2887" s="139"/>
      <c r="AG2887" s="139"/>
      <c r="AI2887" s="81"/>
    </row>
    <row r="2888" customFormat="false" ht="11.25" hidden="false" customHeight="true" outlineLevel="0" collapsed="false">
      <c r="A2888" s="56" t="s">
        <v>12</v>
      </c>
      <c r="B2888" s="57" t="s">
        <v>13</v>
      </c>
      <c r="C2888" s="57"/>
      <c r="D2888" s="100"/>
      <c r="E2888" s="56" t="s">
        <v>12</v>
      </c>
      <c r="F2888" s="57" t="s">
        <v>13</v>
      </c>
      <c r="G2888" s="57"/>
      <c r="H2888" s="100"/>
      <c r="I2888" s="56" t="s">
        <v>12</v>
      </c>
      <c r="J2888" s="57" t="s">
        <v>13</v>
      </c>
      <c r="K2888" s="57"/>
      <c r="L2888" s="106"/>
      <c r="M2888" s="56" t="s">
        <v>12</v>
      </c>
      <c r="N2888" s="57" t="s">
        <v>13</v>
      </c>
      <c r="O2888" s="57"/>
      <c r="S2888" s="138"/>
      <c r="T2888" s="139"/>
      <c r="U2888" s="1"/>
      <c r="W2888" s="1"/>
      <c r="X2888" s="1"/>
      <c r="Y2888" s="139"/>
      <c r="Z2888" s="139"/>
      <c r="AA2888" s="139"/>
      <c r="AB2888" s="139"/>
      <c r="AC2888" s="139"/>
      <c r="AD2888" s="139"/>
      <c r="AE2888" s="139"/>
      <c r="AF2888" s="139"/>
      <c r="AG2888" s="139"/>
      <c r="AI2888" s="81"/>
    </row>
    <row r="2889" customFormat="false" ht="11.25" hidden="false" customHeight="true" outlineLevel="0" collapsed="false">
      <c r="A2889" s="59" t="s">
        <v>14</v>
      </c>
      <c r="B2889" s="60" t="s">
        <v>15</v>
      </c>
      <c r="C2889" s="60" t="s">
        <v>16</v>
      </c>
      <c r="D2889" s="100"/>
      <c r="E2889" s="59" t="s">
        <v>14</v>
      </c>
      <c r="F2889" s="60" t="s">
        <v>15</v>
      </c>
      <c r="G2889" s="60" t="s">
        <v>16</v>
      </c>
      <c r="H2889" s="100"/>
      <c r="I2889" s="59" t="s">
        <v>14</v>
      </c>
      <c r="J2889" s="60" t="s">
        <v>15</v>
      </c>
      <c r="K2889" s="60" t="s">
        <v>16</v>
      </c>
      <c r="L2889" s="106"/>
      <c r="M2889" s="59" t="s">
        <v>14</v>
      </c>
      <c r="N2889" s="60" t="s">
        <v>15</v>
      </c>
      <c r="O2889" s="60" t="s">
        <v>16</v>
      </c>
      <c r="S2889" s="138"/>
      <c r="T2889" s="139"/>
      <c r="U2889" s="1"/>
      <c r="W2889" s="1"/>
      <c r="X2889" s="1"/>
      <c r="Y2889" s="139"/>
      <c r="Z2889" s="139"/>
      <c r="AA2889" s="139"/>
      <c r="AB2889" s="139"/>
      <c r="AC2889" s="139"/>
      <c r="AD2889" s="139"/>
      <c r="AE2889" s="139"/>
      <c r="AF2889" s="139"/>
      <c r="AG2889" s="139"/>
      <c r="AI2889" s="81"/>
    </row>
    <row r="2890" customFormat="false" ht="11.25" hidden="false" customHeight="true" outlineLevel="0" collapsed="false">
      <c r="A2890" s="91" t="n">
        <v>0.02</v>
      </c>
      <c r="B2890" s="95" t="n">
        <v>4000</v>
      </c>
      <c r="C2890" s="95" t="s">
        <v>18</v>
      </c>
      <c r="D2890" s="95"/>
      <c r="H2890" s="102"/>
      <c r="I2890" s="91"/>
      <c r="J2890" s="95"/>
      <c r="K2890" s="95"/>
      <c r="L2890" s="104"/>
      <c r="M2890" s="91"/>
      <c r="N2890" s="95"/>
      <c r="O2890" s="95"/>
      <c r="S2890" s="138"/>
      <c r="T2890" s="139"/>
      <c r="U2890" s="1"/>
      <c r="W2890" s="1"/>
      <c r="X2890" s="1"/>
      <c r="Y2890" s="139"/>
      <c r="Z2890" s="139"/>
      <c r="AA2890" s="139"/>
      <c r="AB2890" s="139"/>
      <c r="AC2890" s="139"/>
      <c r="AD2890" s="139"/>
      <c r="AE2890" s="139"/>
      <c r="AF2890" s="139"/>
      <c r="AG2890" s="139"/>
      <c r="AI2890" s="81"/>
    </row>
    <row r="2891" customFormat="false" ht="11.25" hidden="false" customHeight="true" outlineLevel="0" collapsed="false">
      <c r="A2891" s="91"/>
      <c r="B2891" s="95"/>
      <c r="C2891" s="95"/>
      <c r="D2891" s="95"/>
      <c r="E2891" s="64"/>
      <c r="F2891" s="74" t="s">
        <v>55</v>
      </c>
      <c r="H2891" s="102"/>
      <c r="I2891" s="64"/>
      <c r="J2891" s="74" t="s">
        <v>55</v>
      </c>
      <c r="L2891" s="104"/>
      <c r="M2891" s="64"/>
      <c r="N2891" s="74" t="s">
        <v>55</v>
      </c>
      <c r="S2891" s="138"/>
      <c r="T2891" s="139"/>
      <c r="U2891" s="1"/>
      <c r="W2891" s="1"/>
      <c r="X2891" s="1"/>
      <c r="Y2891" s="139"/>
      <c r="Z2891" s="139"/>
      <c r="AA2891" s="139"/>
      <c r="AB2891" s="139"/>
      <c r="AC2891" s="139"/>
      <c r="AD2891" s="139"/>
      <c r="AE2891" s="139"/>
      <c r="AF2891" s="139"/>
      <c r="AG2891" s="139"/>
      <c r="AI2891" s="81"/>
    </row>
    <row r="2892" customFormat="false" ht="11.25" hidden="false" customHeight="true" outlineLevel="0" collapsed="false">
      <c r="A2892" s="91"/>
      <c r="B2892" s="95"/>
      <c r="C2892" s="95"/>
      <c r="D2892" s="95"/>
      <c r="E2892" s="64"/>
      <c r="F2892" s="74" t="s">
        <v>56</v>
      </c>
      <c r="H2892" s="102"/>
      <c r="I2892" s="64"/>
      <c r="J2892" s="74" t="s">
        <v>56</v>
      </c>
      <c r="L2892" s="104"/>
      <c r="M2892" s="64"/>
      <c r="N2892" s="74" t="s">
        <v>56</v>
      </c>
      <c r="S2892" s="138"/>
      <c r="T2892" s="139"/>
      <c r="Y2892" s="139"/>
      <c r="Z2892" s="139"/>
      <c r="AA2892" s="139"/>
      <c r="AB2892" s="139"/>
      <c r="AC2892" s="139"/>
      <c r="AD2892" s="139"/>
      <c r="AE2892" s="139"/>
      <c r="AF2892" s="139"/>
      <c r="AG2892" s="139"/>
      <c r="AI2892" s="81"/>
    </row>
    <row r="2893" customFormat="false" ht="11.25" hidden="false" customHeight="true" outlineLevel="0" collapsed="false">
      <c r="A2893" s="109" t="s">
        <v>90</v>
      </c>
      <c r="B2893" s="109"/>
      <c r="C2893" s="109"/>
      <c r="D2893" s="109"/>
      <c r="E2893" s="109"/>
      <c r="F2893" s="109"/>
      <c r="G2893" s="109"/>
      <c r="H2893" s="109"/>
      <c r="I2893" s="109"/>
      <c r="J2893" s="109"/>
      <c r="K2893" s="109"/>
      <c r="L2893" s="109"/>
      <c r="M2893" s="109"/>
      <c r="N2893" s="109"/>
      <c r="O2893" s="109"/>
      <c r="S2893" s="138"/>
      <c r="T2893" s="139"/>
      <c r="Y2893" s="139"/>
      <c r="Z2893" s="139"/>
      <c r="AA2893" s="139"/>
      <c r="AB2893" s="139"/>
      <c r="AC2893" s="139"/>
      <c r="AD2893" s="139"/>
      <c r="AE2893" s="139"/>
      <c r="AF2893" s="139"/>
      <c r="AG2893" s="139"/>
      <c r="AI2893" s="81"/>
    </row>
    <row r="2894" customFormat="false" ht="11.25" hidden="false" customHeight="true" outlineLevel="0" collapsed="false">
      <c r="A2894" s="137"/>
      <c r="B2894" s="143"/>
      <c r="C2894" s="143"/>
      <c r="D2894" s="143"/>
      <c r="E2894" s="143"/>
      <c r="F2894" s="143"/>
      <c r="G2894" s="143"/>
      <c r="H2894" s="143"/>
      <c r="I2894" s="143"/>
      <c r="J2894" s="143"/>
      <c r="K2894" s="143"/>
      <c r="L2894" s="143"/>
      <c r="M2894" s="143"/>
      <c r="N2894" s="143"/>
      <c r="O2894" s="143"/>
      <c r="S2894" s="138"/>
      <c r="T2894" s="139"/>
      <c r="Y2894" s="139"/>
      <c r="Z2894" s="139"/>
      <c r="AA2894" s="139"/>
      <c r="AB2894" s="139"/>
      <c r="AC2894" s="139"/>
      <c r="AD2894" s="139"/>
      <c r="AE2894" s="139"/>
      <c r="AF2894" s="139"/>
      <c r="AG2894" s="139"/>
      <c r="AI2894" s="81"/>
    </row>
    <row r="2895" customFormat="false" ht="10.5" hidden="false" customHeight="true" outlineLevel="0" collapsed="false">
      <c r="A2895" s="137"/>
      <c r="B2895" s="39"/>
      <c r="C2895" s="43" t="s">
        <v>7</v>
      </c>
      <c r="D2895" s="39"/>
      <c r="E2895" s="39"/>
      <c r="F2895" s="39"/>
      <c r="G2895" s="75" t="s">
        <v>91</v>
      </c>
      <c r="H2895" s="75"/>
      <c r="I2895" s="75"/>
      <c r="J2895" s="39"/>
      <c r="K2895" s="39"/>
      <c r="L2895" s="39"/>
      <c r="M2895" s="39"/>
      <c r="N2895" s="39"/>
      <c r="O2895" s="39"/>
      <c r="S2895" s="138"/>
      <c r="T2895" s="139"/>
      <c r="Y2895" s="139"/>
      <c r="Z2895" s="139"/>
      <c r="AA2895" s="139"/>
      <c r="AB2895" s="139"/>
      <c r="AC2895" s="139"/>
      <c r="AD2895" s="139"/>
      <c r="AE2895" s="139"/>
      <c r="AF2895" s="139"/>
      <c r="AG2895" s="139"/>
      <c r="AI2895" s="81"/>
    </row>
    <row r="2896" customFormat="false" ht="12" hidden="false" customHeight="true" outlineLevel="0" collapsed="false">
      <c r="A2896" s="49"/>
      <c r="B2896" s="49" t="s">
        <v>8</v>
      </c>
      <c r="C2896" s="50"/>
      <c r="D2896" s="50"/>
      <c r="E2896" s="49"/>
      <c r="F2896" s="49" t="s">
        <v>9</v>
      </c>
      <c r="G2896" s="50"/>
      <c r="H2896" s="49"/>
      <c r="I2896" s="49"/>
      <c r="J2896" s="49" t="s">
        <v>10</v>
      </c>
      <c r="K2896" s="48"/>
      <c r="L2896" s="48"/>
      <c r="M2896" s="48"/>
      <c r="N2896" s="49" t="s">
        <v>11</v>
      </c>
      <c r="O2896" s="50"/>
      <c r="S2896" s="138"/>
      <c r="T2896" s="139"/>
      <c r="Y2896" s="139"/>
      <c r="Z2896" s="139"/>
      <c r="AA2896" s="139"/>
      <c r="AB2896" s="139"/>
      <c r="AC2896" s="139"/>
      <c r="AD2896" s="139"/>
      <c r="AE2896" s="139"/>
      <c r="AF2896" s="139"/>
      <c r="AG2896" s="139"/>
      <c r="AI2896" s="81"/>
    </row>
    <row r="2897" customFormat="false" ht="12" hidden="false" customHeight="true" outlineLevel="0" collapsed="false">
      <c r="A2897" s="56" t="s">
        <v>12</v>
      </c>
      <c r="B2897" s="57" t="s">
        <v>13</v>
      </c>
      <c r="C2897" s="57"/>
      <c r="D2897" s="100"/>
      <c r="E2897" s="56" t="s">
        <v>12</v>
      </c>
      <c r="F2897" s="57" t="s">
        <v>13</v>
      </c>
      <c r="G2897" s="57"/>
      <c r="H2897" s="100"/>
      <c r="I2897" s="56" t="s">
        <v>12</v>
      </c>
      <c r="J2897" s="57" t="s">
        <v>13</v>
      </c>
      <c r="K2897" s="57"/>
      <c r="L2897" s="106"/>
      <c r="M2897" s="56" t="s">
        <v>12</v>
      </c>
      <c r="N2897" s="57" t="s">
        <v>13</v>
      </c>
      <c r="O2897" s="57"/>
      <c r="S2897" s="138"/>
      <c r="T2897" s="139"/>
      <c r="Y2897" s="139"/>
      <c r="Z2897" s="139"/>
      <c r="AA2897" s="139"/>
      <c r="AB2897" s="139"/>
      <c r="AC2897" s="139"/>
      <c r="AD2897" s="139"/>
      <c r="AE2897" s="139"/>
      <c r="AF2897" s="139"/>
      <c r="AG2897" s="139"/>
      <c r="AI2897" s="81"/>
    </row>
    <row r="2898" customFormat="false" ht="12" hidden="false" customHeight="true" outlineLevel="0" collapsed="false">
      <c r="A2898" s="59" t="s">
        <v>14</v>
      </c>
      <c r="B2898" s="60" t="s">
        <v>15</v>
      </c>
      <c r="C2898" s="60" t="s">
        <v>16</v>
      </c>
      <c r="D2898" s="100"/>
      <c r="E2898" s="59" t="s">
        <v>14</v>
      </c>
      <c r="F2898" s="60" t="s">
        <v>15</v>
      </c>
      <c r="G2898" s="60" t="s">
        <v>16</v>
      </c>
      <c r="H2898" s="100"/>
      <c r="I2898" s="59" t="s">
        <v>14</v>
      </c>
      <c r="J2898" s="60" t="s">
        <v>15</v>
      </c>
      <c r="K2898" s="60" t="s">
        <v>16</v>
      </c>
      <c r="L2898" s="106"/>
      <c r="M2898" s="59" t="s">
        <v>14</v>
      </c>
      <c r="N2898" s="60" t="s">
        <v>15</v>
      </c>
      <c r="O2898" s="60" t="s">
        <v>16</v>
      </c>
      <c r="S2898" s="138"/>
      <c r="T2898" s="139"/>
      <c r="Y2898" s="139"/>
      <c r="Z2898" s="139"/>
      <c r="AA2898" s="139"/>
      <c r="AB2898" s="139"/>
      <c r="AC2898" s="139"/>
      <c r="AD2898" s="139"/>
      <c r="AE2898" s="139"/>
      <c r="AF2898" s="139"/>
      <c r="AG2898" s="139"/>
      <c r="AI2898" s="81"/>
    </row>
    <row r="2899" customFormat="false" ht="12" hidden="false" customHeight="true" outlineLevel="0" collapsed="false">
      <c r="A2899" s="142" t="s">
        <v>88</v>
      </c>
      <c r="B2899" s="142"/>
      <c r="C2899" s="142"/>
      <c r="D2899" s="142"/>
      <c r="E2899" s="142"/>
      <c r="F2899" s="142"/>
      <c r="G2899" s="142"/>
      <c r="H2899" s="142"/>
      <c r="I2899" s="142"/>
      <c r="J2899" s="142"/>
      <c r="K2899" s="142"/>
      <c r="L2899" s="142"/>
      <c r="M2899" s="142"/>
      <c r="N2899" s="142"/>
      <c r="O2899" s="142"/>
      <c r="S2899" s="138"/>
      <c r="T2899" s="139"/>
      <c r="Y2899" s="139"/>
      <c r="Z2899" s="139"/>
      <c r="AA2899" s="139"/>
      <c r="AB2899" s="139"/>
      <c r="AC2899" s="139"/>
      <c r="AD2899" s="139"/>
      <c r="AE2899" s="139"/>
      <c r="AF2899" s="139"/>
      <c r="AG2899" s="139"/>
      <c r="AI2899" s="81"/>
    </row>
    <row r="2900" customFormat="false" ht="12" hidden="false" customHeight="true" outlineLevel="0" collapsed="false">
      <c r="A2900" s="109" t="s">
        <v>92</v>
      </c>
      <c r="B2900" s="109"/>
      <c r="C2900" s="109"/>
      <c r="D2900" s="109"/>
      <c r="E2900" s="109"/>
      <c r="F2900" s="109"/>
      <c r="G2900" s="109"/>
      <c r="H2900" s="109"/>
      <c r="I2900" s="109"/>
      <c r="J2900" s="109"/>
      <c r="K2900" s="109"/>
      <c r="L2900" s="109"/>
      <c r="M2900" s="109"/>
      <c r="N2900" s="109"/>
      <c r="O2900" s="109"/>
      <c r="S2900" s="138"/>
      <c r="T2900" s="139"/>
      <c r="Y2900" s="139"/>
      <c r="Z2900" s="139"/>
      <c r="AA2900" s="139"/>
      <c r="AB2900" s="139"/>
      <c r="AC2900" s="139"/>
      <c r="AD2900" s="139"/>
      <c r="AE2900" s="139"/>
      <c r="AF2900" s="139"/>
      <c r="AG2900" s="139"/>
      <c r="AI2900" s="81"/>
    </row>
    <row r="2901" customFormat="false" ht="12" hidden="false" customHeight="true" outlineLevel="0" collapsed="false">
      <c r="A2901" s="137"/>
      <c r="B2901" s="39"/>
      <c r="C2901" s="39"/>
      <c r="D2901" s="39"/>
      <c r="E2901" s="39"/>
      <c r="F2901" s="39"/>
      <c r="G2901" s="39"/>
      <c r="H2901" s="39"/>
      <c r="I2901" s="39"/>
      <c r="J2901" s="39"/>
      <c r="K2901" s="39"/>
      <c r="L2901" s="39"/>
      <c r="M2901" s="39"/>
      <c r="N2901" s="39"/>
      <c r="O2901" s="39"/>
      <c r="S2901" s="138"/>
      <c r="T2901" s="139"/>
      <c r="Y2901" s="139"/>
      <c r="Z2901" s="139"/>
      <c r="AA2901" s="139"/>
      <c r="AB2901" s="139"/>
      <c r="AC2901" s="139"/>
      <c r="AD2901" s="139"/>
      <c r="AE2901" s="139"/>
      <c r="AF2901" s="139"/>
      <c r="AG2901" s="139"/>
      <c r="AI2901" s="81"/>
    </row>
    <row r="2902" customFormat="false" ht="12" hidden="false" customHeight="true" outlineLevel="0" collapsed="false">
      <c r="A2902" s="64"/>
      <c r="B2902" s="74"/>
      <c r="C2902" s="43" t="s">
        <v>7</v>
      </c>
      <c r="E2902" s="64"/>
      <c r="F2902" s="74"/>
      <c r="G2902" s="75" t="n">
        <v>1872</v>
      </c>
      <c r="H2902" s="75"/>
      <c r="I2902" s="75"/>
      <c r="J2902" s="74"/>
      <c r="L2902" s="97"/>
      <c r="M2902" s="64"/>
      <c r="N2902" s="74"/>
      <c r="S2902" s="138"/>
      <c r="T2902" s="139"/>
      <c r="Y2902" s="139"/>
      <c r="Z2902" s="139"/>
      <c r="AA2902" s="139"/>
      <c r="AB2902" s="139"/>
      <c r="AC2902" s="139"/>
      <c r="AD2902" s="139"/>
      <c r="AE2902" s="139"/>
      <c r="AF2902" s="139"/>
      <c r="AG2902" s="139"/>
      <c r="AI2902" s="81"/>
    </row>
    <row r="2903" customFormat="false" ht="12" hidden="false" customHeight="true" outlineLevel="0" collapsed="false">
      <c r="A2903" s="49"/>
      <c r="B2903" s="49" t="s">
        <v>8</v>
      </c>
      <c r="C2903" s="50"/>
      <c r="D2903" s="50"/>
      <c r="E2903" s="49"/>
      <c r="F2903" s="49" t="s">
        <v>9</v>
      </c>
      <c r="G2903" s="50"/>
      <c r="H2903" s="49"/>
      <c r="I2903" s="49"/>
      <c r="J2903" s="49" t="s">
        <v>10</v>
      </c>
      <c r="K2903" s="48"/>
      <c r="L2903" s="48"/>
      <c r="M2903" s="48"/>
      <c r="N2903" s="49" t="s">
        <v>11</v>
      </c>
      <c r="O2903" s="50"/>
      <c r="S2903" s="138"/>
      <c r="T2903" s="139"/>
      <c r="Y2903" s="139"/>
      <c r="Z2903" s="139"/>
      <c r="AA2903" s="139"/>
      <c r="AB2903" s="139"/>
      <c r="AC2903" s="139"/>
      <c r="AD2903" s="139"/>
      <c r="AE2903" s="139"/>
      <c r="AF2903" s="139"/>
      <c r="AG2903" s="139"/>
      <c r="AI2903" s="81"/>
    </row>
    <row r="2904" customFormat="false" ht="12" hidden="false" customHeight="true" outlineLevel="0" collapsed="false">
      <c r="A2904" s="56" t="s">
        <v>12</v>
      </c>
      <c r="B2904" s="57" t="s">
        <v>13</v>
      </c>
      <c r="C2904" s="57"/>
      <c r="D2904" s="100"/>
      <c r="E2904" s="56" t="s">
        <v>12</v>
      </c>
      <c r="F2904" s="57" t="s">
        <v>13</v>
      </c>
      <c r="G2904" s="57"/>
      <c r="H2904" s="100"/>
      <c r="I2904" s="56" t="s">
        <v>12</v>
      </c>
      <c r="J2904" s="57" t="s">
        <v>13</v>
      </c>
      <c r="K2904" s="57"/>
      <c r="L2904" s="106"/>
      <c r="M2904" s="56" t="s">
        <v>12</v>
      </c>
      <c r="N2904" s="57" t="s">
        <v>13</v>
      </c>
      <c r="O2904" s="57"/>
      <c r="S2904" s="138"/>
      <c r="T2904" s="139"/>
      <c r="Y2904" s="139"/>
      <c r="Z2904" s="139"/>
      <c r="AA2904" s="139"/>
      <c r="AB2904" s="139"/>
      <c r="AC2904" s="139"/>
      <c r="AD2904" s="139"/>
      <c r="AE2904" s="139"/>
      <c r="AF2904" s="139"/>
      <c r="AG2904" s="139"/>
      <c r="AI2904" s="81"/>
    </row>
    <row r="2905" customFormat="false" ht="12" hidden="false" customHeight="true" outlineLevel="0" collapsed="false">
      <c r="A2905" s="59" t="s">
        <v>14</v>
      </c>
      <c r="B2905" s="60" t="s">
        <v>15</v>
      </c>
      <c r="C2905" s="60" t="s">
        <v>16</v>
      </c>
      <c r="D2905" s="100"/>
      <c r="E2905" s="59" t="s">
        <v>14</v>
      </c>
      <c r="F2905" s="60" t="s">
        <v>15</v>
      </c>
      <c r="G2905" s="60" t="s">
        <v>16</v>
      </c>
      <c r="H2905" s="100"/>
      <c r="I2905" s="59" t="s">
        <v>14</v>
      </c>
      <c r="J2905" s="60" t="s">
        <v>15</v>
      </c>
      <c r="K2905" s="60" t="s">
        <v>16</v>
      </c>
      <c r="L2905" s="106"/>
      <c r="M2905" s="59" t="s">
        <v>14</v>
      </c>
      <c r="N2905" s="60" t="s">
        <v>15</v>
      </c>
      <c r="O2905" s="60" t="s">
        <v>16</v>
      </c>
      <c r="S2905" s="138"/>
      <c r="T2905" s="139"/>
      <c r="Y2905" s="139"/>
      <c r="Z2905" s="139"/>
      <c r="AA2905" s="139"/>
      <c r="AB2905" s="139"/>
      <c r="AC2905" s="139"/>
      <c r="AD2905" s="139"/>
      <c r="AE2905" s="139"/>
      <c r="AF2905" s="139"/>
      <c r="AG2905" s="139"/>
      <c r="AI2905" s="81"/>
    </row>
    <row r="2906" customFormat="false" ht="12" hidden="false" customHeight="true" outlineLevel="0" collapsed="false">
      <c r="A2906" s="91" t="n">
        <v>0.025</v>
      </c>
      <c r="B2906" s="95" t="n">
        <v>2000</v>
      </c>
      <c r="C2906" s="95" t="s">
        <v>18</v>
      </c>
      <c r="D2906" s="95"/>
      <c r="H2906" s="102"/>
      <c r="I2906" s="91"/>
      <c r="J2906" s="95"/>
      <c r="K2906" s="95"/>
      <c r="L2906" s="104"/>
      <c r="M2906" s="91"/>
      <c r="N2906" s="95"/>
      <c r="O2906" s="95"/>
      <c r="S2906" s="138"/>
      <c r="T2906" s="139"/>
      <c r="Y2906" s="139"/>
      <c r="Z2906" s="139"/>
      <c r="AA2906" s="139"/>
      <c r="AB2906" s="139"/>
      <c r="AC2906" s="139"/>
      <c r="AD2906" s="139"/>
      <c r="AE2906" s="139"/>
      <c r="AF2906" s="139"/>
      <c r="AG2906" s="139"/>
      <c r="AI2906" s="81"/>
    </row>
    <row r="2907" customFormat="false" ht="12" hidden="false" customHeight="true" outlineLevel="0" collapsed="false">
      <c r="A2907" s="91"/>
      <c r="B2907" s="95"/>
      <c r="C2907" s="95"/>
      <c r="D2907" s="95"/>
      <c r="E2907" s="64"/>
      <c r="F2907" s="74" t="s">
        <v>55</v>
      </c>
      <c r="H2907" s="102"/>
      <c r="I2907" s="64"/>
      <c r="J2907" s="74" t="s">
        <v>55</v>
      </c>
      <c r="L2907" s="104"/>
      <c r="M2907" s="64"/>
      <c r="N2907" s="74" t="s">
        <v>55</v>
      </c>
      <c r="S2907" s="138"/>
      <c r="T2907" s="139"/>
      <c r="Y2907" s="139"/>
      <c r="Z2907" s="139"/>
      <c r="AA2907" s="139"/>
      <c r="AB2907" s="139"/>
      <c r="AC2907" s="139"/>
      <c r="AD2907" s="139"/>
      <c r="AE2907" s="139"/>
      <c r="AF2907" s="139"/>
      <c r="AG2907" s="139"/>
      <c r="AI2907" s="81"/>
    </row>
    <row r="2908" customFormat="false" ht="12" hidden="false" customHeight="true" outlineLevel="0" collapsed="false">
      <c r="A2908" s="91"/>
      <c r="B2908" s="95"/>
      <c r="C2908" s="95"/>
      <c r="D2908" s="95"/>
      <c r="E2908" s="64"/>
      <c r="F2908" s="74" t="s">
        <v>56</v>
      </c>
      <c r="H2908" s="102"/>
      <c r="I2908" s="64"/>
      <c r="J2908" s="74" t="s">
        <v>56</v>
      </c>
      <c r="L2908" s="104"/>
      <c r="M2908" s="64"/>
      <c r="N2908" s="74" t="s">
        <v>56</v>
      </c>
      <c r="S2908" s="138"/>
      <c r="T2908" s="139"/>
      <c r="Y2908" s="139"/>
      <c r="Z2908" s="139"/>
      <c r="AA2908" s="139"/>
      <c r="AB2908" s="139"/>
      <c r="AC2908" s="139"/>
      <c r="AD2908" s="139"/>
      <c r="AE2908" s="139"/>
      <c r="AF2908" s="139"/>
      <c r="AG2908" s="139"/>
      <c r="AI2908" s="81"/>
    </row>
    <row r="2909" customFormat="false" ht="12" hidden="false" customHeight="true" outlineLevel="0" collapsed="false">
      <c r="A2909" s="109" t="s">
        <v>93</v>
      </c>
      <c r="B2909" s="109"/>
      <c r="C2909" s="109"/>
      <c r="D2909" s="109"/>
      <c r="E2909" s="109"/>
      <c r="F2909" s="109"/>
      <c r="G2909" s="109"/>
      <c r="H2909" s="109"/>
      <c r="I2909" s="109"/>
      <c r="J2909" s="109"/>
      <c r="K2909" s="109"/>
      <c r="L2909" s="109"/>
      <c r="M2909" s="109"/>
      <c r="N2909" s="109"/>
      <c r="O2909" s="109"/>
      <c r="S2909" s="138"/>
      <c r="T2909" s="139"/>
      <c r="Y2909" s="139"/>
      <c r="Z2909" s="139"/>
      <c r="AA2909" s="139"/>
      <c r="AB2909" s="139"/>
      <c r="AC2909" s="139"/>
      <c r="AD2909" s="139"/>
      <c r="AE2909" s="139"/>
      <c r="AF2909" s="139"/>
      <c r="AG2909" s="139"/>
      <c r="AI2909" s="81"/>
    </row>
    <row r="2910" customFormat="false" ht="12" hidden="false" customHeight="true" outlineLevel="0" collapsed="false">
      <c r="A2910" s="137"/>
      <c r="B2910" s="39"/>
      <c r="C2910" s="39"/>
      <c r="D2910" s="39"/>
      <c r="E2910" s="39"/>
      <c r="F2910" s="39"/>
      <c r="G2910" s="39"/>
      <c r="H2910" s="39"/>
      <c r="I2910" s="39"/>
      <c r="J2910" s="39"/>
      <c r="K2910" s="39"/>
      <c r="L2910" s="39"/>
      <c r="M2910" s="39"/>
      <c r="N2910" s="39"/>
      <c r="O2910" s="39"/>
      <c r="S2910" s="138"/>
      <c r="T2910" s="139"/>
      <c r="Y2910" s="139"/>
      <c r="Z2910" s="139"/>
      <c r="AA2910" s="139"/>
      <c r="AB2910" s="139"/>
      <c r="AC2910" s="139"/>
      <c r="AD2910" s="139"/>
      <c r="AE2910" s="139"/>
      <c r="AF2910" s="139"/>
      <c r="AG2910" s="139"/>
      <c r="AI2910" s="81"/>
    </row>
    <row r="2911" customFormat="false" ht="12" hidden="false" customHeight="true" outlineLevel="0" collapsed="false">
      <c r="A2911" s="64"/>
      <c r="B2911" s="74"/>
      <c r="C2911" s="43" t="s">
        <v>7</v>
      </c>
      <c r="E2911" s="64"/>
      <c r="F2911" s="74"/>
      <c r="G2911" s="75" t="n">
        <v>1871</v>
      </c>
      <c r="H2911" s="75"/>
      <c r="I2911" s="75"/>
      <c r="J2911" s="74"/>
      <c r="L2911" s="97"/>
      <c r="M2911" s="64"/>
      <c r="N2911" s="74"/>
      <c r="S2911" s="138"/>
      <c r="T2911" s="139"/>
      <c r="Y2911" s="139"/>
      <c r="Z2911" s="139"/>
      <c r="AA2911" s="139"/>
      <c r="AB2911" s="139"/>
      <c r="AC2911" s="139"/>
      <c r="AD2911" s="139"/>
      <c r="AE2911" s="139"/>
      <c r="AF2911" s="139"/>
      <c r="AG2911" s="139"/>
      <c r="AI2911" s="81"/>
    </row>
    <row r="2912" customFormat="false" ht="12" hidden="false" customHeight="true" outlineLevel="0" collapsed="false">
      <c r="A2912" s="49"/>
      <c r="B2912" s="49" t="s">
        <v>8</v>
      </c>
      <c r="C2912" s="50"/>
      <c r="D2912" s="50"/>
      <c r="E2912" s="49"/>
      <c r="F2912" s="49" t="s">
        <v>9</v>
      </c>
      <c r="G2912" s="50"/>
      <c r="H2912" s="49"/>
      <c r="I2912" s="49"/>
      <c r="J2912" s="49" t="s">
        <v>10</v>
      </c>
      <c r="K2912" s="48"/>
      <c r="L2912" s="48"/>
      <c r="M2912" s="48"/>
      <c r="N2912" s="49" t="s">
        <v>11</v>
      </c>
      <c r="O2912" s="50"/>
      <c r="S2912" s="138"/>
      <c r="T2912" s="139"/>
      <c r="Y2912" s="139"/>
      <c r="Z2912" s="139"/>
      <c r="AA2912" s="139"/>
      <c r="AB2912" s="139"/>
      <c r="AC2912" s="139"/>
      <c r="AD2912" s="139"/>
      <c r="AE2912" s="139"/>
      <c r="AF2912" s="139"/>
      <c r="AG2912" s="139"/>
      <c r="AI2912" s="81"/>
    </row>
    <row r="2913" customFormat="false" ht="12" hidden="false" customHeight="true" outlineLevel="0" collapsed="false">
      <c r="A2913" s="56" t="s">
        <v>12</v>
      </c>
      <c r="B2913" s="57" t="s">
        <v>13</v>
      </c>
      <c r="C2913" s="57"/>
      <c r="D2913" s="100"/>
      <c r="E2913" s="56" t="s">
        <v>12</v>
      </c>
      <c r="F2913" s="57" t="s">
        <v>13</v>
      </c>
      <c r="G2913" s="57"/>
      <c r="H2913" s="100"/>
      <c r="I2913" s="56" t="s">
        <v>12</v>
      </c>
      <c r="J2913" s="57" t="s">
        <v>13</v>
      </c>
      <c r="K2913" s="57"/>
      <c r="L2913" s="106"/>
      <c r="M2913" s="56" t="s">
        <v>12</v>
      </c>
      <c r="N2913" s="57" t="s">
        <v>13</v>
      </c>
      <c r="O2913" s="57"/>
      <c r="S2913" s="138"/>
      <c r="T2913" s="139"/>
      <c r="Y2913" s="139"/>
      <c r="Z2913" s="139"/>
      <c r="AA2913" s="139"/>
      <c r="AB2913" s="139"/>
      <c r="AC2913" s="139"/>
      <c r="AD2913" s="139"/>
      <c r="AE2913" s="139"/>
      <c r="AF2913" s="139"/>
      <c r="AG2913" s="139"/>
      <c r="AI2913" s="81"/>
    </row>
    <row r="2914" customFormat="false" ht="12" hidden="false" customHeight="true" outlineLevel="0" collapsed="false">
      <c r="A2914" s="59" t="s">
        <v>14</v>
      </c>
      <c r="B2914" s="60" t="s">
        <v>15</v>
      </c>
      <c r="C2914" s="60" t="s">
        <v>16</v>
      </c>
      <c r="D2914" s="100"/>
      <c r="E2914" s="59" t="s">
        <v>14</v>
      </c>
      <c r="F2914" s="60" t="s">
        <v>15</v>
      </c>
      <c r="G2914" s="60" t="s">
        <v>16</v>
      </c>
      <c r="H2914" s="100"/>
      <c r="I2914" s="59" t="s">
        <v>14</v>
      </c>
      <c r="J2914" s="60" t="s">
        <v>15</v>
      </c>
      <c r="K2914" s="60" t="s">
        <v>16</v>
      </c>
      <c r="L2914" s="106"/>
      <c r="M2914" s="59" t="s">
        <v>14</v>
      </c>
      <c r="N2914" s="60" t="s">
        <v>15</v>
      </c>
      <c r="O2914" s="60" t="s">
        <v>16</v>
      </c>
      <c r="S2914" s="138"/>
      <c r="T2914" s="139"/>
      <c r="Y2914" s="139"/>
      <c r="Z2914" s="139"/>
      <c r="AA2914" s="139"/>
      <c r="AB2914" s="139"/>
      <c r="AC2914" s="139"/>
      <c r="AD2914" s="139"/>
      <c r="AE2914" s="139"/>
      <c r="AF2914" s="139"/>
      <c r="AG2914" s="139"/>
      <c r="AI2914" s="81"/>
    </row>
    <row r="2915" customFormat="false" ht="12" hidden="false" customHeight="true" outlineLevel="0" collapsed="false">
      <c r="A2915" s="91" t="n">
        <v>0.025</v>
      </c>
      <c r="B2915" s="95" t="n">
        <v>2000</v>
      </c>
      <c r="C2915" s="95" t="s">
        <v>18</v>
      </c>
      <c r="D2915" s="95"/>
      <c r="H2915" s="102"/>
      <c r="I2915" s="91"/>
      <c r="J2915" s="95"/>
      <c r="K2915" s="95"/>
      <c r="L2915" s="104"/>
      <c r="M2915" s="91"/>
      <c r="N2915" s="95"/>
      <c r="O2915" s="95"/>
      <c r="S2915" s="138"/>
      <c r="T2915" s="139"/>
      <c r="Y2915" s="139"/>
      <c r="Z2915" s="139"/>
      <c r="AA2915" s="139"/>
      <c r="AB2915" s="139"/>
      <c r="AC2915" s="139"/>
      <c r="AD2915" s="139"/>
      <c r="AE2915" s="139"/>
      <c r="AF2915" s="139"/>
      <c r="AG2915" s="139"/>
      <c r="AI2915" s="81"/>
    </row>
    <row r="2916" customFormat="false" ht="12" hidden="false" customHeight="true" outlineLevel="0" collapsed="false">
      <c r="A2916" s="91"/>
      <c r="B2916" s="95"/>
      <c r="C2916" s="95"/>
      <c r="D2916" s="95"/>
      <c r="E2916" s="64"/>
      <c r="F2916" s="74" t="s">
        <v>55</v>
      </c>
      <c r="H2916" s="102"/>
      <c r="I2916" s="64"/>
      <c r="J2916" s="74" t="s">
        <v>55</v>
      </c>
      <c r="L2916" s="104"/>
      <c r="M2916" s="64"/>
      <c r="N2916" s="74" t="s">
        <v>55</v>
      </c>
      <c r="S2916" s="138"/>
      <c r="T2916" s="139"/>
      <c r="Y2916" s="139"/>
      <c r="Z2916" s="139"/>
      <c r="AA2916" s="139"/>
      <c r="AB2916" s="139"/>
      <c r="AC2916" s="139"/>
      <c r="AD2916" s="139"/>
      <c r="AE2916" s="139"/>
      <c r="AF2916" s="139"/>
      <c r="AG2916" s="139"/>
      <c r="AI2916" s="81"/>
    </row>
    <row r="2917" customFormat="false" ht="12" hidden="false" customHeight="true" outlineLevel="0" collapsed="false">
      <c r="A2917" s="91"/>
      <c r="B2917" s="95"/>
      <c r="C2917" s="95"/>
      <c r="D2917" s="95"/>
      <c r="E2917" s="64"/>
      <c r="F2917" s="74" t="s">
        <v>56</v>
      </c>
      <c r="H2917" s="102"/>
      <c r="I2917" s="64"/>
      <c r="J2917" s="74" t="s">
        <v>56</v>
      </c>
      <c r="L2917" s="104"/>
      <c r="M2917" s="64"/>
      <c r="N2917" s="74" t="s">
        <v>56</v>
      </c>
      <c r="S2917" s="138"/>
      <c r="T2917" s="139"/>
      <c r="Y2917" s="139"/>
      <c r="Z2917" s="139"/>
      <c r="AA2917" s="139"/>
      <c r="AB2917" s="139"/>
      <c r="AC2917" s="139"/>
      <c r="AD2917" s="139"/>
      <c r="AE2917" s="139"/>
      <c r="AF2917" s="139"/>
      <c r="AG2917" s="139"/>
      <c r="AI2917" s="81"/>
    </row>
    <row r="2918" customFormat="false" ht="12" hidden="false" customHeight="true" outlineLevel="0" collapsed="false">
      <c r="A2918" s="109" t="s">
        <v>93</v>
      </c>
      <c r="B2918" s="109"/>
      <c r="C2918" s="109"/>
      <c r="D2918" s="109"/>
      <c r="E2918" s="109"/>
      <c r="F2918" s="109"/>
      <c r="G2918" s="109"/>
      <c r="H2918" s="109"/>
      <c r="I2918" s="109"/>
      <c r="J2918" s="109"/>
      <c r="K2918" s="109"/>
      <c r="L2918" s="109"/>
      <c r="M2918" s="109"/>
      <c r="N2918" s="109"/>
      <c r="O2918" s="109"/>
      <c r="S2918" s="138"/>
      <c r="T2918" s="139"/>
      <c r="Y2918" s="139"/>
      <c r="Z2918" s="139"/>
      <c r="AA2918" s="139"/>
      <c r="AB2918" s="139"/>
      <c r="AC2918" s="139"/>
      <c r="AD2918" s="139"/>
      <c r="AE2918" s="139"/>
      <c r="AF2918" s="139"/>
      <c r="AG2918" s="139"/>
      <c r="AI2918" s="81"/>
    </row>
    <row r="2919" customFormat="false" ht="12" hidden="false" customHeight="true" outlineLevel="0" collapsed="false">
      <c r="A2919" s="137"/>
      <c r="B2919" s="39"/>
      <c r="C2919" s="39"/>
      <c r="D2919" s="39"/>
      <c r="E2919" s="39"/>
      <c r="F2919" s="39"/>
      <c r="G2919" s="39"/>
      <c r="H2919" s="39"/>
      <c r="I2919" s="39"/>
      <c r="J2919" s="39"/>
      <c r="K2919" s="39"/>
      <c r="L2919" s="39"/>
      <c r="M2919" s="39"/>
      <c r="N2919" s="39"/>
      <c r="O2919" s="39"/>
      <c r="S2919" s="138"/>
      <c r="T2919" s="139"/>
      <c r="Y2919" s="139"/>
      <c r="Z2919" s="139"/>
      <c r="AA2919" s="139"/>
      <c r="AB2919" s="139"/>
      <c r="AC2919" s="139"/>
      <c r="AD2919" s="139"/>
      <c r="AE2919" s="139"/>
      <c r="AF2919" s="139"/>
      <c r="AG2919" s="139"/>
      <c r="AI2919" s="81"/>
    </row>
    <row r="2920" customFormat="false" ht="12" hidden="false" customHeight="true" outlineLevel="0" collapsed="false">
      <c r="A2920" s="64"/>
      <c r="B2920" s="74"/>
      <c r="C2920" s="43" t="s">
        <v>7</v>
      </c>
      <c r="E2920" s="64"/>
      <c r="F2920" s="74"/>
      <c r="G2920" s="75" t="n">
        <v>1870</v>
      </c>
      <c r="H2920" s="75"/>
      <c r="I2920" s="75"/>
      <c r="J2920" s="74"/>
      <c r="L2920" s="97"/>
      <c r="M2920" s="64"/>
      <c r="N2920" s="74"/>
      <c r="S2920" s="138"/>
      <c r="T2920" s="139"/>
      <c r="Y2920" s="139"/>
      <c r="Z2920" s="139"/>
      <c r="AA2920" s="139"/>
      <c r="AB2920" s="139"/>
      <c r="AC2920" s="139"/>
      <c r="AD2920" s="139"/>
      <c r="AE2920" s="139"/>
      <c r="AF2920" s="139"/>
      <c r="AG2920" s="139"/>
      <c r="AI2920" s="81"/>
    </row>
    <row r="2921" customFormat="false" ht="12" hidden="false" customHeight="true" outlineLevel="0" collapsed="false">
      <c r="A2921" s="49"/>
      <c r="B2921" s="49" t="s">
        <v>8</v>
      </c>
      <c r="C2921" s="50"/>
      <c r="D2921" s="50"/>
      <c r="E2921" s="49"/>
      <c r="F2921" s="49" t="s">
        <v>9</v>
      </c>
      <c r="G2921" s="50"/>
      <c r="H2921" s="49"/>
      <c r="I2921" s="49"/>
      <c r="J2921" s="49" t="s">
        <v>10</v>
      </c>
      <c r="K2921" s="48"/>
      <c r="L2921" s="48"/>
      <c r="M2921" s="48"/>
      <c r="N2921" s="49" t="s">
        <v>11</v>
      </c>
      <c r="O2921" s="50"/>
      <c r="S2921" s="138"/>
      <c r="T2921" s="139"/>
      <c r="Y2921" s="139"/>
      <c r="Z2921" s="139"/>
      <c r="AA2921" s="139"/>
      <c r="AB2921" s="139"/>
      <c r="AC2921" s="139"/>
      <c r="AD2921" s="139"/>
      <c r="AE2921" s="139"/>
      <c r="AF2921" s="139"/>
      <c r="AG2921" s="139"/>
      <c r="AI2921" s="81"/>
    </row>
    <row r="2922" customFormat="false" ht="12" hidden="false" customHeight="true" outlineLevel="0" collapsed="false">
      <c r="A2922" s="56" t="s">
        <v>12</v>
      </c>
      <c r="B2922" s="57" t="s">
        <v>13</v>
      </c>
      <c r="C2922" s="57"/>
      <c r="D2922" s="100"/>
      <c r="E2922" s="56" t="s">
        <v>12</v>
      </c>
      <c r="F2922" s="57" t="s">
        <v>13</v>
      </c>
      <c r="G2922" s="57"/>
      <c r="H2922" s="100"/>
      <c r="I2922" s="56" t="s">
        <v>12</v>
      </c>
      <c r="J2922" s="57" t="s">
        <v>13</v>
      </c>
      <c r="K2922" s="57"/>
      <c r="L2922" s="106"/>
      <c r="M2922" s="56" t="s">
        <v>12</v>
      </c>
      <c r="N2922" s="57" t="s">
        <v>13</v>
      </c>
      <c r="O2922" s="57"/>
      <c r="S2922" s="138"/>
      <c r="T2922" s="139"/>
      <c r="Y2922" s="139"/>
      <c r="Z2922" s="139"/>
      <c r="AA2922" s="139"/>
      <c r="AB2922" s="139"/>
      <c r="AC2922" s="139"/>
      <c r="AD2922" s="139"/>
      <c r="AE2922" s="139"/>
      <c r="AF2922" s="139"/>
      <c r="AG2922" s="139"/>
      <c r="AI2922" s="81"/>
    </row>
    <row r="2923" customFormat="false" ht="12" hidden="false" customHeight="true" outlineLevel="0" collapsed="false">
      <c r="A2923" s="59" t="s">
        <v>14</v>
      </c>
      <c r="B2923" s="60" t="s">
        <v>15</v>
      </c>
      <c r="C2923" s="60" t="s">
        <v>16</v>
      </c>
      <c r="D2923" s="100"/>
      <c r="E2923" s="59" t="s">
        <v>14</v>
      </c>
      <c r="F2923" s="60" t="s">
        <v>15</v>
      </c>
      <c r="G2923" s="60" t="s">
        <v>16</v>
      </c>
      <c r="H2923" s="100"/>
      <c r="I2923" s="59" t="s">
        <v>14</v>
      </c>
      <c r="J2923" s="60" t="s">
        <v>15</v>
      </c>
      <c r="K2923" s="60" t="s">
        <v>16</v>
      </c>
      <c r="L2923" s="106"/>
      <c r="M2923" s="59" t="s">
        <v>14</v>
      </c>
      <c r="N2923" s="60" t="s">
        <v>15</v>
      </c>
      <c r="O2923" s="60" t="s">
        <v>16</v>
      </c>
      <c r="S2923" s="138"/>
      <c r="T2923" s="139"/>
      <c r="Y2923" s="139"/>
      <c r="Z2923" s="139"/>
      <c r="AA2923" s="139"/>
      <c r="AB2923" s="139"/>
      <c r="AC2923" s="139"/>
      <c r="AD2923" s="139"/>
      <c r="AE2923" s="139"/>
      <c r="AF2923" s="139"/>
      <c r="AG2923" s="139"/>
      <c r="AI2923" s="81"/>
    </row>
    <row r="2924" customFormat="false" ht="12" hidden="false" customHeight="true" outlineLevel="0" collapsed="false">
      <c r="A2924" s="91" t="n">
        <v>0.025</v>
      </c>
      <c r="B2924" s="95" t="n">
        <v>2000</v>
      </c>
      <c r="C2924" s="95" t="s">
        <v>18</v>
      </c>
      <c r="D2924" s="95"/>
      <c r="H2924" s="102"/>
      <c r="I2924" s="91"/>
      <c r="J2924" s="95"/>
      <c r="K2924" s="95"/>
      <c r="L2924" s="104"/>
      <c r="M2924" s="91"/>
      <c r="N2924" s="95"/>
      <c r="O2924" s="95"/>
      <c r="S2924" s="138"/>
      <c r="T2924" s="139"/>
      <c r="Y2924" s="139"/>
      <c r="Z2924" s="139"/>
      <c r="AA2924" s="139"/>
      <c r="AB2924" s="139"/>
      <c r="AC2924" s="139"/>
      <c r="AD2924" s="139"/>
      <c r="AE2924" s="139"/>
      <c r="AF2924" s="139"/>
      <c r="AG2924" s="139"/>
      <c r="AI2924" s="81"/>
    </row>
    <row r="2925" customFormat="false" ht="12" hidden="false" customHeight="true" outlineLevel="0" collapsed="false">
      <c r="A2925" s="91"/>
      <c r="B2925" s="95"/>
      <c r="C2925" s="95"/>
      <c r="D2925" s="95"/>
      <c r="E2925" s="64"/>
      <c r="F2925" s="74" t="s">
        <v>55</v>
      </c>
      <c r="H2925" s="102"/>
      <c r="I2925" s="64"/>
      <c r="J2925" s="74" t="s">
        <v>55</v>
      </c>
      <c r="L2925" s="104"/>
      <c r="M2925" s="64"/>
      <c r="N2925" s="74" t="s">
        <v>55</v>
      </c>
      <c r="S2925" s="138"/>
      <c r="T2925" s="139"/>
      <c r="Y2925" s="139"/>
      <c r="Z2925" s="139"/>
      <c r="AA2925" s="139"/>
      <c r="AB2925" s="139"/>
      <c r="AC2925" s="139"/>
      <c r="AD2925" s="139"/>
      <c r="AE2925" s="139"/>
      <c r="AF2925" s="139"/>
      <c r="AG2925" s="139"/>
      <c r="AI2925" s="81"/>
    </row>
    <row r="2926" customFormat="false" ht="12" hidden="false" customHeight="true" outlineLevel="0" collapsed="false">
      <c r="A2926" s="91"/>
      <c r="B2926" s="95"/>
      <c r="C2926" s="95"/>
      <c r="D2926" s="95"/>
      <c r="E2926" s="64"/>
      <c r="F2926" s="74" t="s">
        <v>56</v>
      </c>
      <c r="H2926" s="102"/>
      <c r="I2926" s="64"/>
      <c r="J2926" s="74" t="s">
        <v>56</v>
      </c>
      <c r="L2926" s="104"/>
      <c r="M2926" s="64"/>
      <c r="N2926" s="74" t="s">
        <v>56</v>
      </c>
      <c r="S2926" s="138"/>
      <c r="T2926" s="139"/>
      <c r="Y2926" s="139"/>
      <c r="Z2926" s="139"/>
      <c r="AA2926" s="139"/>
      <c r="AB2926" s="139"/>
      <c r="AC2926" s="139"/>
      <c r="AD2926" s="139"/>
      <c r="AE2926" s="139"/>
      <c r="AF2926" s="139"/>
      <c r="AG2926" s="139"/>
    </row>
    <row r="2927" customFormat="false" ht="12" hidden="false" customHeight="true" outlineLevel="0" collapsed="false">
      <c r="A2927" s="109" t="s">
        <v>93</v>
      </c>
      <c r="B2927" s="109"/>
      <c r="C2927" s="109"/>
      <c r="D2927" s="109"/>
      <c r="E2927" s="109"/>
      <c r="F2927" s="109"/>
      <c r="G2927" s="109"/>
      <c r="H2927" s="109"/>
      <c r="I2927" s="109"/>
      <c r="J2927" s="109"/>
      <c r="K2927" s="109"/>
      <c r="L2927" s="109"/>
      <c r="M2927" s="109"/>
      <c r="N2927" s="109"/>
      <c r="O2927" s="109"/>
      <c r="S2927" s="138"/>
      <c r="T2927" s="139"/>
      <c r="Y2927" s="139"/>
      <c r="Z2927" s="139"/>
      <c r="AA2927" s="139"/>
      <c r="AB2927" s="139"/>
      <c r="AC2927" s="139"/>
      <c r="AD2927" s="139"/>
      <c r="AE2927" s="139"/>
      <c r="AF2927" s="139"/>
      <c r="AG2927" s="139"/>
    </row>
    <row r="2928" customFormat="false" ht="12" hidden="false" customHeight="true" outlineLevel="0" collapsed="false">
      <c r="A2928" s="137"/>
      <c r="B2928" s="39"/>
      <c r="C2928" s="39"/>
      <c r="D2928" s="39"/>
      <c r="E2928" s="39"/>
      <c r="F2928" s="39"/>
      <c r="G2928" s="39"/>
      <c r="H2928" s="39"/>
      <c r="I2928" s="39"/>
      <c r="J2928" s="39"/>
      <c r="K2928" s="39"/>
      <c r="L2928" s="39"/>
      <c r="M2928" s="39"/>
      <c r="N2928" s="39"/>
      <c r="O2928" s="39"/>
      <c r="S2928" s="138"/>
      <c r="T2928" s="139"/>
      <c r="Y2928" s="139"/>
      <c r="Z2928" s="139"/>
      <c r="AA2928" s="139"/>
      <c r="AB2928" s="139"/>
      <c r="AC2928" s="139"/>
      <c r="AD2928" s="139"/>
      <c r="AE2928" s="139"/>
      <c r="AF2928" s="139"/>
      <c r="AG2928" s="139"/>
    </row>
    <row r="2929" customFormat="false" ht="12" hidden="false" customHeight="true" outlineLevel="0" collapsed="false">
      <c r="A2929" s="64"/>
      <c r="B2929" s="74"/>
      <c r="C2929" s="43" t="s">
        <v>7</v>
      </c>
      <c r="E2929" s="64"/>
      <c r="F2929" s="74"/>
      <c r="G2929" s="75" t="n">
        <v>1869</v>
      </c>
      <c r="H2929" s="75"/>
      <c r="I2929" s="75"/>
      <c r="J2929" s="74"/>
      <c r="L2929" s="97"/>
      <c r="M2929" s="64"/>
      <c r="N2929" s="74"/>
      <c r="S2929" s="138"/>
      <c r="T2929" s="139"/>
      <c r="Y2929" s="139"/>
      <c r="Z2929" s="139"/>
      <c r="AA2929" s="139"/>
      <c r="AB2929" s="139"/>
      <c r="AC2929" s="139"/>
      <c r="AD2929" s="139"/>
      <c r="AE2929" s="139"/>
      <c r="AF2929" s="139"/>
      <c r="AG2929" s="139"/>
    </row>
    <row r="2930" customFormat="false" ht="12" hidden="false" customHeight="true" outlineLevel="0" collapsed="false">
      <c r="A2930" s="49"/>
      <c r="B2930" s="49" t="s">
        <v>8</v>
      </c>
      <c r="C2930" s="50"/>
      <c r="D2930" s="50"/>
      <c r="E2930" s="49"/>
      <c r="F2930" s="49" t="s">
        <v>9</v>
      </c>
      <c r="G2930" s="50"/>
      <c r="H2930" s="49"/>
      <c r="I2930" s="49"/>
      <c r="J2930" s="49" t="s">
        <v>10</v>
      </c>
      <c r="K2930" s="48"/>
      <c r="L2930" s="48"/>
      <c r="M2930" s="48"/>
      <c r="N2930" s="49" t="s">
        <v>11</v>
      </c>
      <c r="O2930" s="50"/>
      <c r="S2930" s="138"/>
      <c r="T2930" s="139"/>
      <c r="Y2930" s="139"/>
      <c r="Z2930" s="139"/>
      <c r="AA2930" s="139"/>
      <c r="AB2930" s="139"/>
      <c r="AC2930" s="139"/>
      <c r="AD2930" s="139"/>
      <c r="AE2930" s="139"/>
      <c r="AF2930" s="139"/>
      <c r="AG2930" s="139"/>
    </row>
    <row r="2931" customFormat="false" ht="12" hidden="false" customHeight="true" outlineLevel="0" collapsed="false">
      <c r="A2931" s="56" t="s">
        <v>12</v>
      </c>
      <c r="B2931" s="57" t="s">
        <v>13</v>
      </c>
      <c r="C2931" s="57"/>
      <c r="D2931" s="100"/>
      <c r="E2931" s="56" t="s">
        <v>12</v>
      </c>
      <c r="F2931" s="57" t="s">
        <v>13</v>
      </c>
      <c r="G2931" s="57"/>
      <c r="H2931" s="100"/>
      <c r="I2931" s="56" t="s">
        <v>12</v>
      </c>
      <c r="J2931" s="57" t="s">
        <v>13</v>
      </c>
      <c r="K2931" s="57"/>
      <c r="L2931" s="106"/>
      <c r="M2931" s="56" t="s">
        <v>12</v>
      </c>
      <c r="N2931" s="57" t="s">
        <v>13</v>
      </c>
      <c r="O2931" s="57"/>
      <c r="S2931" s="138"/>
      <c r="T2931" s="139"/>
      <c r="Y2931" s="139"/>
      <c r="Z2931" s="139"/>
      <c r="AA2931" s="139"/>
      <c r="AB2931" s="139"/>
      <c r="AC2931" s="139"/>
      <c r="AD2931" s="139"/>
      <c r="AE2931" s="139"/>
      <c r="AF2931" s="139"/>
      <c r="AG2931" s="139"/>
    </row>
    <row r="2932" customFormat="false" ht="12" hidden="false" customHeight="true" outlineLevel="0" collapsed="false">
      <c r="A2932" s="59" t="s">
        <v>14</v>
      </c>
      <c r="B2932" s="60" t="s">
        <v>15</v>
      </c>
      <c r="C2932" s="60" t="s">
        <v>16</v>
      </c>
      <c r="D2932" s="100"/>
      <c r="E2932" s="59" t="s">
        <v>14</v>
      </c>
      <c r="F2932" s="60" t="s">
        <v>15</v>
      </c>
      <c r="G2932" s="60" t="s">
        <v>16</v>
      </c>
      <c r="H2932" s="100"/>
      <c r="I2932" s="59" t="s">
        <v>14</v>
      </c>
      <c r="J2932" s="60" t="s">
        <v>15</v>
      </c>
      <c r="K2932" s="60" t="s">
        <v>16</v>
      </c>
      <c r="L2932" s="106"/>
      <c r="M2932" s="59" t="s">
        <v>14</v>
      </c>
      <c r="N2932" s="60" t="s">
        <v>15</v>
      </c>
      <c r="O2932" s="60" t="s">
        <v>16</v>
      </c>
      <c r="S2932" s="138"/>
      <c r="T2932" s="139"/>
      <c r="Y2932" s="139"/>
      <c r="Z2932" s="139"/>
      <c r="AA2932" s="139"/>
      <c r="AB2932" s="139"/>
      <c r="AC2932" s="139"/>
      <c r="AD2932" s="139"/>
      <c r="AE2932" s="139"/>
      <c r="AF2932" s="139"/>
      <c r="AG2932" s="139"/>
    </row>
    <row r="2933" customFormat="false" ht="12" hidden="false" customHeight="true" outlineLevel="0" collapsed="false">
      <c r="A2933" s="91" t="n">
        <v>0.05</v>
      </c>
      <c r="B2933" s="95" t="n">
        <v>1000</v>
      </c>
      <c r="C2933" s="95" t="s">
        <v>18</v>
      </c>
      <c r="D2933" s="95"/>
      <c r="H2933" s="102"/>
      <c r="I2933" s="91"/>
      <c r="J2933" s="95"/>
      <c r="K2933" s="95"/>
      <c r="L2933" s="104"/>
      <c r="M2933" s="91"/>
      <c r="N2933" s="95"/>
      <c r="O2933" s="95"/>
      <c r="S2933" s="138"/>
      <c r="T2933" s="139"/>
      <c r="Y2933" s="139"/>
      <c r="Z2933" s="139"/>
      <c r="AA2933" s="139"/>
      <c r="AB2933" s="139"/>
      <c r="AC2933" s="139"/>
      <c r="AD2933" s="139"/>
      <c r="AE2933" s="139"/>
      <c r="AF2933" s="139"/>
      <c r="AG2933" s="139"/>
    </row>
    <row r="2934" customFormat="false" ht="12" hidden="false" customHeight="true" outlineLevel="0" collapsed="false">
      <c r="A2934" s="91"/>
      <c r="B2934" s="95"/>
      <c r="C2934" s="95"/>
      <c r="D2934" s="95"/>
      <c r="E2934" s="64"/>
      <c r="F2934" s="74" t="s">
        <v>55</v>
      </c>
      <c r="H2934" s="102"/>
      <c r="I2934" s="64"/>
      <c r="J2934" s="74" t="s">
        <v>55</v>
      </c>
      <c r="L2934" s="104"/>
      <c r="M2934" s="64"/>
      <c r="N2934" s="74" t="s">
        <v>55</v>
      </c>
      <c r="S2934" s="138"/>
      <c r="T2934" s="139"/>
      <c r="Y2934" s="139"/>
      <c r="Z2934" s="139"/>
      <c r="AA2934" s="139"/>
      <c r="AB2934" s="139"/>
      <c r="AC2934" s="139"/>
      <c r="AD2934" s="139"/>
      <c r="AE2934" s="139"/>
      <c r="AF2934" s="139"/>
      <c r="AG2934" s="139"/>
    </row>
    <row r="2935" customFormat="false" ht="12" hidden="false" customHeight="true" outlineLevel="0" collapsed="false">
      <c r="A2935" s="91"/>
      <c r="B2935" s="95"/>
      <c r="C2935" s="95"/>
      <c r="D2935" s="95"/>
      <c r="E2935" s="64"/>
      <c r="F2935" s="74" t="s">
        <v>56</v>
      </c>
      <c r="H2935" s="102"/>
      <c r="I2935" s="64"/>
      <c r="J2935" s="74" t="s">
        <v>56</v>
      </c>
      <c r="L2935" s="104"/>
      <c r="M2935" s="64"/>
      <c r="N2935" s="74" t="s">
        <v>56</v>
      </c>
      <c r="S2935" s="138"/>
      <c r="T2935" s="139"/>
      <c r="Y2935" s="139"/>
      <c r="Z2935" s="139"/>
      <c r="AA2935" s="139"/>
      <c r="AB2935" s="139"/>
      <c r="AC2935" s="139"/>
      <c r="AD2935" s="139"/>
      <c r="AE2935" s="139"/>
      <c r="AF2935" s="139"/>
      <c r="AG2935" s="139"/>
    </row>
    <row r="2936" customFormat="false" ht="12" hidden="false" customHeight="true" outlineLevel="0" collapsed="false">
      <c r="A2936" s="109" t="s">
        <v>94</v>
      </c>
      <c r="B2936" s="109"/>
      <c r="C2936" s="109"/>
      <c r="D2936" s="109"/>
      <c r="E2936" s="109"/>
      <c r="F2936" s="109"/>
      <c r="G2936" s="109"/>
      <c r="H2936" s="109"/>
      <c r="I2936" s="109"/>
      <c r="J2936" s="109"/>
      <c r="K2936" s="109"/>
      <c r="L2936" s="109"/>
      <c r="M2936" s="109"/>
      <c r="N2936" s="109"/>
      <c r="O2936" s="109"/>
      <c r="S2936" s="138"/>
      <c r="T2936" s="139"/>
      <c r="Y2936" s="139"/>
      <c r="Z2936" s="139"/>
      <c r="AA2936" s="139"/>
      <c r="AB2936" s="139"/>
      <c r="AC2936" s="139"/>
      <c r="AD2936" s="139"/>
      <c r="AE2936" s="139"/>
      <c r="AF2936" s="139"/>
      <c r="AG2936" s="139"/>
    </row>
    <row r="2937" customFormat="false" ht="12.75" hidden="false" customHeight="false" outlineLevel="0" collapsed="false">
      <c r="A2937" s="137"/>
      <c r="B2937" s="39"/>
      <c r="C2937" s="39"/>
      <c r="D2937" s="39"/>
      <c r="E2937" s="39"/>
      <c r="F2937" s="39"/>
      <c r="G2937" s="39"/>
      <c r="H2937" s="39"/>
      <c r="I2937" s="39"/>
      <c r="J2937" s="39"/>
      <c r="K2937" s="39"/>
      <c r="L2937" s="39"/>
      <c r="M2937" s="39"/>
      <c r="N2937" s="39"/>
      <c r="O2937" s="39"/>
      <c r="S2937" s="138"/>
      <c r="T2937" s="139"/>
      <c r="Y2937" s="139"/>
      <c r="Z2937" s="139"/>
      <c r="AA2937" s="139"/>
      <c r="AB2937" s="139"/>
      <c r="AC2937" s="139"/>
      <c r="AD2937" s="139"/>
      <c r="AE2937" s="139"/>
      <c r="AF2937" s="139"/>
      <c r="AG2937" s="139"/>
    </row>
    <row r="2938" customFormat="false" ht="12.75" hidden="false" customHeight="false" outlineLevel="0" collapsed="false">
      <c r="A2938" s="64"/>
      <c r="B2938" s="74"/>
      <c r="C2938" s="43" t="s">
        <v>7</v>
      </c>
      <c r="E2938" s="64"/>
      <c r="F2938" s="74"/>
      <c r="G2938" s="75" t="n">
        <v>1868</v>
      </c>
      <c r="H2938" s="75"/>
      <c r="I2938" s="75"/>
      <c r="J2938" s="74"/>
      <c r="L2938" s="97"/>
      <c r="M2938" s="64"/>
      <c r="N2938" s="74"/>
      <c r="S2938" s="138"/>
      <c r="T2938" s="139"/>
      <c r="Y2938" s="139"/>
      <c r="Z2938" s="139"/>
      <c r="AA2938" s="139"/>
      <c r="AB2938" s="139"/>
      <c r="AC2938" s="139"/>
      <c r="AD2938" s="139"/>
      <c r="AE2938" s="139"/>
      <c r="AF2938" s="139"/>
      <c r="AG2938" s="139"/>
    </row>
    <row r="2939" customFormat="false" ht="12.75" hidden="false" customHeight="false" outlineLevel="0" collapsed="false">
      <c r="A2939" s="49"/>
      <c r="B2939" s="49" t="s">
        <v>8</v>
      </c>
      <c r="C2939" s="50"/>
      <c r="D2939" s="50"/>
      <c r="E2939" s="49"/>
      <c r="F2939" s="49" t="s">
        <v>9</v>
      </c>
      <c r="G2939" s="50"/>
      <c r="H2939" s="49"/>
      <c r="I2939" s="49"/>
      <c r="J2939" s="49" t="s">
        <v>10</v>
      </c>
      <c r="K2939" s="48"/>
      <c r="L2939" s="48"/>
      <c r="M2939" s="48"/>
      <c r="N2939" s="49" t="s">
        <v>11</v>
      </c>
      <c r="O2939" s="50"/>
      <c r="S2939" s="138"/>
      <c r="T2939" s="139"/>
      <c r="Y2939" s="139"/>
      <c r="Z2939" s="139"/>
      <c r="AA2939" s="139"/>
      <c r="AB2939" s="139"/>
      <c r="AC2939" s="139"/>
      <c r="AD2939" s="139"/>
      <c r="AE2939" s="139"/>
      <c r="AF2939" s="139"/>
      <c r="AG2939" s="139"/>
    </row>
    <row r="2940" customFormat="false" ht="12.75" hidden="false" customHeight="false" outlineLevel="0" collapsed="false">
      <c r="A2940" s="56" t="s">
        <v>12</v>
      </c>
      <c r="B2940" s="57" t="s">
        <v>13</v>
      </c>
      <c r="C2940" s="57"/>
      <c r="D2940" s="100"/>
      <c r="E2940" s="56" t="s">
        <v>12</v>
      </c>
      <c r="F2940" s="57" t="s">
        <v>13</v>
      </c>
      <c r="G2940" s="57"/>
      <c r="H2940" s="100"/>
      <c r="I2940" s="56" t="s">
        <v>12</v>
      </c>
      <c r="J2940" s="57" t="s">
        <v>13</v>
      </c>
      <c r="K2940" s="57"/>
      <c r="L2940" s="106"/>
      <c r="M2940" s="56" t="s">
        <v>12</v>
      </c>
      <c r="N2940" s="57" t="s">
        <v>13</v>
      </c>
      <c r="O2940" s="57"/>
      <c r="S2940" s="138"/>
      <c r="T2940" s="139"/>
      <c r="Y2940" s="139"/>
      <c r="Z2940" s="139"/>
      <c r="AA2940" s="139"/>
      <c r="AB2940" s="139"/>
      <c r="AC2940" s="139"/>
      <c r="AD2940" s="139"/>
      <c r="AE2940" s="139"/>
      <c r="AF2940" s="139"/>
      <c r="AG2940" s="139"/>
    </row>
    <row r="2941" customFormat="false" ht="12.75" hidden="false" customHeight="false" outlineLevel="0" collapsed="false">
      <c r="A2941" s="59" t="s">
        <v>14</v>
      </c>
      <c r="B2941" s="60" t="s">
        <v>15</v>
      </c>
      <c r="C2941" s="60" t="s">
        <v>16</v>
      </c>
      <c r="D2941" s="100"/>
      <c r="E2941" s="59" t="s">
        <v>14</v>
      </c>
      <c r="F2941" s="60" t="s">
        <v>15</v>
      </c>
      <c r="G2941" s="60" t="s">
        <v>16</v>
      </c>
      <c r="H2941" s="100"/>
      <c r="I2941" s="59" t="s">
        <v>14</v>
      </c>
      <c r="J2941" s="60" t="s">
        <v>15</v>
      </c>
      <c r="K2941" s="60" t="s">
        <v>16</v>
      </c>
      <c r="L2941" s="106"/>
      <c r="M2941" s="59" t="s">
        <v>14</v>
      </c>
      <c r="N2941" s="60" t="s">
        <v>15</v>
      </c>
      <c r="O2941" s="60" t="s">
        <v>16</v>
      </c>
      <c r="S2941" s="138"/>
      <c r="T2941" s="139"/>
      <c r="Y2941" s="139"/>
      <c r="Z2941" s="139"/>
      <c r="AA2941" s="139"/>
      <c r="AB2941" s="139"/>
      <c r="AC2941" s="139"/>
      <c r="AD2941" s="139"/>
      <c r="AE2941" s="139"/>
      <c r="AF2941" s="139"/>
      <c r="AG2941" s="139"/>
    </row>
    <row r="2942" customFormat="false" ht="12.75" hidden="false" customHeight="false" outlineLevel="0" collapsed="false">
      <c r="A2942" s="91" t="n">
        <v>0.05</v>
      </c>
      <c r="B2942" s="95" t="n">
        <v>1000</v>
      </c>
      <c r="C2942" s="95" t="s">
        <v>18</v>
      </c>
      <c r="D2942" s="95"/>
      <c r="H2942" s="102"/>
      <c r="I2942" s="91"/>
      <c r="J2942" s="95"/>
      <c r="K2942" s="95"/>
      <c r="L2942" s="104"/>
      <c r="M2942" s="91"/>
      <c r="N2942" s="95"/>
      <c r="O2942" s="95"/>
      <c r="S2942" s="138"/>
      <c r="T2942" s="139"/>
      <c r="Y2942" s="139"/>
      <c r="Z2942" s="139"/>
      <c r="AA2942" s="139"/>
      <c r="AB2942" s="139"/>
      <c r="AC2942" s="139"/>
      <c r="AD2942" s="139"/>
      <c r="AE2942" s="139"/>
      <c r="AF2942" s="139"/>
      <c r="AG2942" s="139"/>
    </row>
    <row r="2943" customFormat="false" ht="12.75" hidden="false" customHeight="false" outlineLevel="0" collapsed="false">
      <c r="A2943" s="91"/>
      <c r="B2943" s="95"/>
      <c r="C2943" s="95"/>
      <c r="D2943" s="95"/>
      <c r="E2943" s="64"/>
      <c r="F2943" s="74" t="s">
        <v>55</v>
      </c>
      <c r="H2943" s="102"/>
      <c r="I2943" s="64"/>
      <c r="J2943" s="74" t="s">
        <v>55</v>
      </c>
      <c r="L2943" s="104"/>
      <c r="M2943" s="64"/>
      <c r="N2943" s="74" t="s">
        <v>55</v>
      </c>
      <c r="S2943" s="138"/>
      <c r="T2943" s="139"/>
      <c r="Y2943" s="139"/>
      <c r="Z2943" s="139"/>
      <c r="AA2943" s="139"/>
      <c r="AB2943" s="139"/>
      <c r="AC2943" s="139"/>
      <c r="AD2943" s="139"/>
      <c r="AE2943" s="139"/>
      <c r="AF2943" s="139"/>
      <c r="AG2943" s="139"/>
    </row>
    <row r="2944" customFormat="false" ht="12.75" hidden="false" customHeight="false" outlineLevel="0" collapsed="false">
      <c r="A2944" s="91"/>
      <c r="B2944" s="95"/>
      <c r="C2944" s="95"/>
      <c r="D2944" s="95"/>
      <c r="E2944" s="64"/>
      <c r="F2944" s="74" t="s">
        <v>56</v>
      </c>
      <c r="H2944" s="102"/>
      <c r="I2944" s="64"/>
      <c r="J2944" s="74" t="s">
        <v>56</v>
      </c>
      <c r="L2944" s="104"/>
      <c r="M2944" s="64"/>
      <c r="N2944" s="74" t="s">
        <v>56</v>
      </c>
      <c r="S2944" s="138"/>
      <c r="T2944" s="139"/>
      <c r="Y2944" s="139"/>
      <c r="Z2944" s="139"/>
      <c r="AA2944" s="139"/>
      <c r="AB2944" s="139"/>
      <c r="AC2944" s="139"/>
      <c r="AD2944" s="139"/>
      <c r="AE2944" s="139"/>
      <c r="AF2944" s="139"/>
      <c r="AG2944" s="139"/>
    </row>
    <row r="2945" customFormat="false" ht="12.75" hidden="false" customHeight="true" outlineLevel="0" collapsed="false">
      <c r="A2945" s="109" t="s">
        <v>94</v>
      </c>
      <c r="B2945" s="109"/>
      <c r="C2945" s="109"/>
      <c r="D2945" s="109"/>
      <c r="E2945" s="109"/>
      <c r="F2945" s="109"/>
      <c r="G2945" s="109"/>
      <c r="H2945" s="109"/>
      <c r="I2945" s="109"/>
      <c r="J2945" s="109"/>
      <c r="K2945" s="109"/>
      <c r="L2945" s="109"/>
      <c r="M2945" s="109"/>
      <c r="N2945" s="109"/>
      <c r="O2945" s="109"/>
      <c r="S2945" s="138"/>
      <c r="T2945" s="139"/>
      <c r="Y2945" s="139"/>
      <c r="Z2945" s="139"/>
      <c r="AA2945" s="139"/>
      <c r="AB2945" s="139"/>
      <c r="AC2945" s="139"/>
      <c r="AD2945" s="139"/>
      <c r="AE2945" s="139"/>
      <c r="AF2945" s="139"/>
      <c r="AG2945" s="139"/>
    </row>
    <row r="2946" customFormat="false" ht="12.75" hidden="false" customHeight="false" outlineLevel="0" collapsed="false">
      <c r="A2946" s="137"/>
      <c r="B2946" s="143"/>
      <c r="C2946" s="143"/>
      <c r="D2946" s="143"/>
      <c r="E2946" s="143"/>
      <c r="F2946" s="143"/>
      <c r="G2946" s="143"/>
      <c r="H2946" s="143"/>
      <c r="I2946" s="143"/>
      <c r="J2946" s="143"/>
      <c r="K2946" s="143"/>
      <c r="L2946" s="143"/>
      <c r="M2946" s="143"/>
      <c r="N2946" s="143"/>
      <c r="O2946" s="143"/>
      <c r="S2946" s="138"/>
      <c r="T2946" s="139"/>
      <c r="Y2946" s="139"/>
      <c r="Z2946" s="139"/>
      <c r="AA2946" s="139"/>
      <c r="AB2946" s="139"/>
      <c r="AC2946" s="139"/>
      <c r="AD2946" s="139"/>
      <c r="AE2946" s="139"/>
      <c r="AF2946" s="139"/>
      <c r="AG2946" s="139"/>
    </row>
    <row r="2947" customFormat="false" ht="12.75" hidden="false" customHeight="false" outlineLevel="0" collapsed="false">
      <c r="A2947" s="64"/>
      <c r="B2947" s="74"/>
      <c r="C2947" s="43" t="s">
        <v>7</v>
      </c>
      <c r="E2947" s="64"/>
      <c r="F2947" s="74"/>
      <c r="G2947" s="75" t="n">
        <v>1867</v>
      </c>
      <c r="H2947" s="75"/>
      <c r="I2947" s="75"/>
      <c r="J2947" s="74"/>
      <c r="L2947" s="97"/>
      <c r="M2947" s="64"/>
      <c r="N2947" s="74"/>
      <c r="S2947" s="138"/>
      <c r="T2947" s="139"/>
      <c r="Y2947" s="139"/>
      <c r="Z2947" s="139"/>
      <c r="AA2947" s="139"/>
      <c r="AB2947" s="139"/>
      <c r="AC2947" s="139"/>
      <c r="AD2947" s="139"/>
      <c r="AE2947" s="139"/>
      <c r="AF2947" s="139"/>
      <c r="AG2947" s="139"/>
    </row>
    <row r="2948" customFormat="false" ht="12.75" hidden="false" customHeight="false" outlineLevel="0" collapsed="false">
      <c r="A2948" s="49"/>
      <c r="B2948" s="49" t="s">
        <v>8</v>
      </c>
      <c r="C2948" s="50"/>
      <c r="D2948" s="50"/>
      <c r="E2948" s="49"/>
      <c r="F2948" s="49" t="s">
        <v>9</v>
      </c>
      <c r="G2948" s="50"/>
      <c r="H2948" s="49"/>
      <c r="I2948" s="49"/>
      <c r="J2948" s="49" t="s">
        <v>10</v>
      </c>
      <c r="K2948" s="48"/>
      <c r="L2948" s="48"/>
      <c r="M2948" s="48"/>
      <c r="N2948" s="49" t="s">
        <v>11</v>
      </c>
      <c r="O2948" s="50"/>
      <c r="S2948" s="138"/>
      <c r="T2948" s="139"/>
      <c r="Y2948" s="139"/>
      <c r="Z2948" s="139"/>
      <c r="AA2948" s="139"/>
      <c r="AB2948" s="139"/>
      <c r="AC2948" s="139"/>
      <c r="AD2948" s="139"/>
      <c r="AE2948" s="139"/>
      <c r="AF2948" s="139"/>
      <c r="AG2948" s="139"/>
    </row>
    <row r="2949" customFormat="false" ht="12.75" hidden="false" customHeight="false" outlineLevel="0" collapsed="false">
      <c r="A2949" s="56" t="s">
        <v>12</v>
      </c>
      <c r="B2949" s="57" t="s">
        <v>13</v>
      </c>
      <c r="C2949" s="57"/>
      <c r="D2949" s="100"/>
      <c r="E2949" s="56" t="s">
        <v>12</v>
      </c>
      <c r="F2949" s="57" t="s">
        <v>13</v>
      </c>
      <c r="G2949" s="57"/>
      <c r="H2949" s="100"/>
      <c r="I2949" s="56" t="s">
        <v>12</v>
      </c>
      <c r="J2949" s="57" t="s">
        <v>13</v>
      </c>
      <c r="K2949" s="57"/>
      <c r="L2949" s="106"/>
      <c r="M2949" s="56" t="s">
        <v>12</v>
      </c>
      <c r="N2949" s="57" t="s">
        <v>13</v>
      </c>
      <c r="O2949" s="57"/>
      <c r="S2949" s="138"/>
      <c r="T2949" s="139"/>
      <c r="Y2949" s="139"/>
      <c r="Z2949" s="139"/>
      <c r="AA2949" s="139"/>
      <c r="AB2949" s="139"/>
      <c r="AC2949" s="139"/>
      <c r="AD2949" s="139"/>
      <c r="AE2949" s="139"/>
      <c r="AF2949" s="139"/>
      <c r="AG2949" s="139"/>
    </row>
    <row r="2950" customFormat="false" ht="12.75" hidden="false" customHeight="false" outlineLevel="0" collapsed="false">
      <c r="A2950" s="59" t="s">
        <v>14</v>
      </c>
      <c r="B2950" s="60" t="s">
        <v>15</v>
      </c>
      <c r="C2950" s="60" t="s">
        <v>16</v>
      </c>
      <c r="D2950" s="100"/>
      <c r="E2950" s="59" t="s">
        <v>14</v>
      </c>
      <c r="F2950" s="60" t="s">
        <v>15</v>
      </c>
      <c r="G2950" s="60" t="s">
        <v>16</v>
      </c>
      <c r="H2950" s="100"/>
      <c r="I2950" s="59" t="s">
        <v>14</v>
      </c>
      <c r="J2950" s="60" t="s">
        <v>15</v>
      </c>
      <c r="K2950" s="60" t="s">
        <v>16</v>
      </c>
      <c r="L2950" s="106"/>
      <c r="M2950" s="59" t="s">
        <v>14</v>
      </c>
      <c r="N2950" s="60" t="s">
        <v>15</v>
      </c>
      <c r="O2950" s="60" t="s">
        <v>16</v>
      </c>
      <c r="S2950" s="138"/>
      <c r="T2950" s="139"/>
      <c r="Y2950" s="139"/>
      <c r="Z2950" s="139"/>
      <c r="AA2950" s="139"/>
      <c r="AB2950" s="139"/>
      <c r="AC2950" s="139"/>
      <c r="AD2950" s="139"/>
      <c r="AE2950" s="139"/>
      <c r="AF2950" s="139"/>
      <c r="AG2950" s="139"/>
    </row>
    <row r="2951" customFormat="false" ht="12.75" hidden="false" customHeight="false" outlineLevel="0" collapsed="false">
      <c r="A2951" s="91" t="n">
        <v>0.05</v>
      </c>
      <c r="B2951" s="95" t="n">
        <v>1000</v>
      </c>
      <c r="C2951" s="95" t="s">
        <v>18</v>
      </c>
      <c r="D2951" s="95"/>
      <c r="H2951" s="102"/>
      <c r="I2951" s="91"/>
      <c r="J2951" s="95"/>
      <c r="K2951" s="95"/>
      <c r="L2951" s="104"/>
      <c r="M2951" s="91"/>
      <c r="N2951" s="95"/>
      <c r="O2951" s="95"/>
      <c r="S2951" s="138"/>
      <c r="T2951" s="139"/>
      <c r="Y2951" s="139"/>
      <c r="Z2951" s="139"/>
      <c r="AA2951" s="139"/>
    </row>
    <row r="2952" customFormat="false" ht="12.75" hidden="false" customHeight="false" outlineLevel="0" collapsed="false">
      <c r="A2952" s="91"/>
      <c r="B2952" s="95"/>
      <c r="C2952" s="95"/>
      <c r="D2952" s="95"/>
      <c r="E2952" s="64"/>
      <c r="F2952" s="74" t="s">
        <v>55</v>
      </c>
      <c r="H2952" s="102"/>
      <c r="I2952" s="64"/>
      <c r="J2952" s="74" t="s">
        <v>55</v>
      </c>
      <c r="L2952" s="104"/>
      <c r="M2952" s="64"/>
      <c r="N2952" s="74" t="s">
        <v>55</v>
      </c>
      <c r="S2952" s="138"/>
      <c r="T2952" s="139"/>
      <c r="Y2952" s="139"/>
      <c r="Z2952" s="139"/>
      <c r="AA2952" s="139"/>
    </row>
    <row r="2953" customFormat="false" ht="12.75" hidden="false" customHeight="false" outlineLevel="0" collapsed="false">
      <c r="A2953" s="91"/>
      <c r="B2953" s="95"/>
      <c r="C2953" s="95"/>
      <c r="D2953" s="95"/>
      <c r="E2953" s="64"/>
      <c r="F2953" s="74" t="s">
        <v>56</v>
      </c>
      <c r="H2953" s="102"/>
      <c r="I2953" s="64"/>
      <c r="J2953" s="74" t="s">
        <v>56</v>
      </c>
      <c r="L2953" s="104"/>
      <c r="M2953" s="64"/>
      <c r="N2953" s="74" t="s">
        <v>56</v>
      </c>
      <c r="S2953" s="138"/>
      <c r="T2953" s="139"/>
      <c r="Y2953" s="139"/>
      <c r="Z2953" s="139"/>
      <c r="AA2953" s="139"/>
    </row>
    <row r="2954" customFormat="false" ht="12.75" hidden="false" customHeight="true" outlineLevel="0" collapsed="false">
      <c r="A2954" s="109" t="s">
        <v>94</v>
      </c>
      <c r="B2954" s="109"/>
      <c r="C2954" s="109"/>
      <c r="D2954" s="109"/>
      <c r="E2954" s="109"/>
      <c r="F2954" s="109"/>
      <c r="G2954" s="109"/>
      <c r="H2954" s="109"/>
      <c r="I2954" s="109"/>
      <c r="J2954" s="109"/>
      <c r="K2954" s="109"/>
      <c r="L2954" s="109"/>
      <c r="M2954" s="109"/>
      <c r="N2954" s="109"/>
      <c r="O2954" s="109"/>
      <c r="S2954" s="138"/>
      <c r="T2954" s="139"/>
      <c r="Y2954" s="139"/>
      <c r="Z2954" s="139"/>
      <c r="AA2954" s="139"/>
    </row>
    <row r="2955" customFormat="false" ht="12.75" hidden="false" customHeight="false" outlineLevel="0" collapsed="false">
      <c r="A2955" s="64"/>
      <c r="B2955" s="74"/>
      <c r="C2955" s="43" t="s">
        <v>7</v>
      </c>
      <c r="E2955" s="64"/>
      <c r="F2955" s="74"/>
      <c r="G2955" s="75" t="n">
        <v>1866</v>
      </c>
      <c r="H2955" s="75"/>
      <c r="I2955" s="75"/>
      <c r="J2955" s="74"/>
      <c r="L2955" s="97"/>
      <c r="M2955" s="64"/>
      <c r="N2955" s="74"/>
      <c r="S2955" s="138"/>
      <c r="T2955" s="139"/>
      <c r="Y2955" s="139"/>
      <c r="Z2955" s="139"/>
      <c r="AA2955" s="139"/>
    </row>
    <row r="2956" customFormat="false" ht="12.75" hidden="false" customHeight="false" outlineLevel="0" collapsed="false">
      <c r="A2956" s="49"/>
      <c r="B2956" s="49" t="s">
        <v>8</v>
      </c>
      <c r="C2956" s="50"/>
      <c r="D2956" s="50"/>
      <c r="E2956" s="49"/>
      <c r="F2956" s="49" t="s">
        <v>9</v>
      </c>
      <c r="G2956" s="50"/>
      <c r="H2956" s="49"/>
      <c r="I2956" s="49"/>
      <c r="J2956" s="49" t="s">
        <v>10</v>
      </c>
      <c r="K2956" s="48"/>
      <c r="L2956" s="48"/>
      <c r="M2956" s="48"/>
      <c r="N2956" s="49" t="s">
        <v>11</v>
      </c>
      <c r="O2956" s="50"/>
      <c r="S2956" s="138"/>
      <c r="T2956" s="139"/>
      <c r="Y2956" s="139"/>
      <c r="Z2956" s="139"/>
      <c r="AA2956" s="139"/>
    </row>
    <row r="2957" customFormat="false" ht="12.75" hidden="false" customHeight="false" outlineLevel="0" collapsed="false">
      <c r="A2957" s="56" t="s">
        <v>12</v>
      </c>
      <c r="B2957" s="57" t="s">
        <v>13</v>
      </c>
      <c r="C2957" s="57"/>
      <c r="D2957" s="100"/>
      <c r="E2957" s="56" t="s">
        <v>12</v>
      </c>
      <c r="F2957" s="57" t="s">
        <v>13</v>
      </c>
      <c r="G2957" s="57"/>
      <c r="H2957" s="100"/>
      <c r="I2957" s="56" t="s">
        <v>12</v>
      </c>
      <c r="J2957" s="57" t="s">
        <v>13</v>
      </c>
      <c r="K2957" s="57"/>
      <c r="L2957" s="106"/>
      <c r="M2957" s="56" t="s">
        <v>12</v>
      </c>
      <c r="N2957" s="57" t="s">
        <v>13</v>
      </c>
      <c r="O2957" s="57"/>
      <c r="S2957" s="138"/>
      <c r="T2957" s="139"/>
      <c r="Y2957" s="139"/>
      <c r="Z2957" s="139"/>
      <c r="AA2957" s="139"/>
    </row>
    <row r="2958" customFormat="false" ht="12.75" hidden="false" customHeight="false" outlineLevel="0" collapsed="false">
      <c r="A2958" s="59" t="s">
        <v>14</v>
      </c>
      <c r="B2958" s="60" t="s">
        <v>15</v>
      </c>
      <c r="C2958" s="60" t="s">
        <v>16</v>
      </c>
      <c r="D2958" s="100"/>
      <c r="E2958" s="59" t="s">
        <v>14</v>
      </c>
      <c r="F2958" s="60" t="s">
        <v>15</v>
      </c>
      <c r="G2958" s="60" t="s">
        <v>16</v>
      </c>
      <c r="H2958" s="100"/>
      <c r="I2958" s="59" t="s">
        <v>14</v>
      </c>
      <c r="J2958" s="60" t="s">
        <v>15</v>
      </c>
      <c r="K2958" s="60" t="s">
        <v>16</v>
      </c>
      <c r="L2958" s="106"/>
      <c r="M2958" s="59" t="s">
        <v>14</v>
      </c>
      <c r="N2958" s="60" t="s">
        <v>15</v>
      </c>
      <c r="O2958" s="60" t="s">
        <v>16</v>
      </c>
      <c r="S2958" s="138"/>
      <c r="T2958" s="139"/>
      <c r="Y2958" s="139"/>
      <c r="Z2958" s="139"/>
      <c r="AA2958" s="139"/>
    </row>
    <row r="2959" customFormat="false" ht="12.75" hidden="false" customHeight="false" outlineLevel="0" collapsed="false">
      <c r="A2959" s="91" t="n">
        <v>0.05</v>
      </c>
      <c r="B2959" s="95" t="n">
        <v>600</v>
      </c>
      <c r="C2959" s="95" t="n">
        <v>5000</v>
      </c>
      <c r="D2959" s="95"/>
      <c r="H2959" s="102"/>
      <c r="I2959" s="91"/>
      <c r="J2959" s="95"/>
      <c r="K2959" s="95"/>
      <c r="L2959" s="104"/>
      <c r="M2959" s="91"/>
      <c r="N2959" s="95"/>
      <c r="O2959" s="95"/>
      <c r="S2959" s="138"/>
      <c r="T2959" s="139"/>
      <c r="Y2959" s="139"/>
      <c r="Z2959" s="139"/>
      <c r="AA2959" s="139"/>
    </row>
    <row r="2960" customFormat="false" ht="12.75" hidden="false" customHeight="false" outlineLevel="0" collapsed="false">
      <c r="A2960" s="91" t="n">
        <v>0.075</v>
      </c>
      <c r="B2960" s="95" t="n">
        <v>5000</v>
      </c>
      <c r="C2960" s="95" t="n">
        <v>10000</v>
      </c>
      <c r="D2960" s="95"/>
      <c r="E2960" s="64"/>
      <c r="F2960" s="74" t="s">
        <v>55</v>
      </c>
      <c r="H2960" s="102"/>
      <c r="I2960" s="64"/>
      <c r="J2960" s="74" t="s">
        <v>55</v>
      </c>
      <c r="L2960" s="104"/>
      <c r="M2960" s="64"/>
      <c r="N2960" s="74" t="s">
        <v>55</v>
      </c>
      <c r="S2960" s="138"/>
      <c r="T2960" s="139"/>
      <c r="Y2960" s="139"/>
      <c r="Z2960" s="139"/>
      <c r="AA2960" s="139"/>
    </row>
    <row r="2961" customFormat="false" ht="12.75" hidden="false" customHeight="false" outlineLevel="0" collapsed="false">
      <c r="A2961" s="91" t="n">
        <v>0.1</v>
      </c>
      <c r="B2961" s="95" t="n">
        <v>10000</v>
      </c>
      <c r="C2961" s="95" t="s">
        <v>18</v>
      </c>
      <c r="D2961" s="95"/>
      <c r="E2961" s="64"/>
      <c r="F2961" s="74" t="s">
        <v>56</v>
      </c>
      <c r="H2961" s="102"/>
      <c r="I2961" s="64"/>
      <c r="J2961" s="74" t="s">
        <v>56</v>
      </c>
      <c r="L2961" s="104"/>
      <c r="M2961" s="64"/>
      <c r="N2961" s="74" t="s">
        <v>56</v>
      </c>
      <c r="S2961" s="138"/>
      <c r="T2961" s="139"/>
      <c r="Y2961" s="139"/>
      <c r="Z2961" s="139"/>
      <c r="AA2961" s="139"/>
    </row>
    <row r="2962" customFormat="false" ht="12.75" hidden="false" customHeight="true" outlineLevel="0" collapsed="false">
      <c r="A2962" s="109" t="s">
        <v>95</v>
      </c>
      <c r="B2962" s="109"/>
      <c r="C2962" s="109"/>
      <c r="D2962" s="109"/>
      <c r="E2962" s="109"/>
      <c r="F2962" s="109"/>
      <c r="G2962" s="109"/>
      <c r="H2962" s="109"/>
      <c r="I2962" s="109"/>
      <c r="J2962" s="109"/>
      <c r="K2962" s="109"/>
      <c r="L2962" s="109"/>
      <c r="M2962" s="109"/>
      <c r="N2962" s="109"/>
      <c r="O2962" s="109"/>
      <c r="S2962" s="138"/>
      <c r="T2962" s="139"/>
      <c r="Y2962" s="139"/>
      <c r="Z2962" s="139"/>
      <c r="AA2962" s="139"/>
    </row>
    <row r="2963" customFormat="false" ht="12.75" hidden="false" customHeight="false" outlineLevel="0" collapsed="false">
      <c r="A2963" s="137"/>
      <c r="B2963" s="143"/>
      <c r="C2963" s="143"/>
      <c r="D2963" s="143"/>
      <c r="E2963" s="143"/>
      <c r="F2963" s="143"/>
      <c r="G2963" s="143"/>
      <c r="H2963" s="143"/>
      <c r="I2963" s="143"/>
      <c r="J2963" s="143"/>
      <c r="K2963" s="143"/>
      <c r="L2963" s="143"/>
      <c r="M2963" s="143"/>
      <c r="N2963" s="143"/>
      <c r="O2963" s="143"/>
      <c r="S2963" s="138"/>
      <c r="T2963" s="139"/>
      <c r="Y2963" s="139"/>
      <c r="Z2963" s="139"/>
      <c r="AA2963" s="139"/>
    </row>
    <row r="2964" customFormat="false" ht="12.75" hidden="false" customHeight="false" outlineLevel="0" collapsed="false">
      <c r="A2964" s="64"/>
      <c r="B2964" s="74"/>
      <c r="C2964" s="43" t="s">
        <v>7</v>
      </c>
      <c r="E2964" s="64"/>
      <c r="F2964" s="74"/>
      <c r="G2964" s="75" t="n">
        <v>1865</v>
      </c>
      <c r="H2964" s="75"/>
      <c r="I2964" s="75"/>
      <c r="J2964" s="74"/>
      <c r="L2964" s="97"/>
      <c r="M2964" s="64"/>
      <c r="N2964" s="74"/>
      <c r="S2964" s="138"/>
      <c r="T2964" s="139"/>
      <c r="Y2964" s="139"/>
      <c r="Z2964" s="139"/>
      <c r="AA2964" s="139"/>
    </row>
    <row r="2965" customFormat="false" ht="12.75" hidden="false" customHeight="false" outlineLevel="0" collapsed="false">
      <c r="A2965" s="49"/>
      <c r="B2965" s="49" t="s">
        <v>8</v>
      </c>
      <c r="C2965" s="50"/>
      <c r="D2965" s="50"/>
      <c r="E2965" s="49"/>
      <c r="F2965" s="49" t="s">
        <v>9</v>
      </c>
      <c r="G2965" s="50"/>
      <c r="H2965" s="49"/>
      <c r="I2965" s="49"/>
      <c r="J2965" s="49" t="s">
        <v>10</v>
      </c>
      <c r="K2965" s="48"/>
      <c r="L2965" s="48"/>
      <c r="M2965" s="48"/>
      <c r="N2965" s="49" t="s">
        <v>11</v>
      </c>
      <c r="O2965" s="50"/>
      <c r="S2965" s="138"/>
      <c r="T2965" s="139"/>
      <c r="Y2965" s="139"/>
      <c r="Z2965" s="139"/>
      <c r="AA2965" s="139"/>
    </row>
    <row r="2966" customFormat="false" ht="12.75" hidden="false" customHeight="false" outlineLevel="0" collapsed="false">
      <c r="A2966" s="56" t="s">
        <v>12</v>
      </c>
      <c r="B2966" s="57" t="s">
        <v>13</v>
      </c>
      <c r="C2966" s="57"/>
      <c r="D2966" s="100"/>
      <c r="E2966" s="56" t="s">
        <v>12</v>
      </c>
      <c r="F2966" s="57" t="s">
        <v>13</v>
      </c>
      <c r="G2966" s="57"/>
      <c r="H2966" s="100"/>
      <c r="I2966" s="56" t="s">
        <v>12</v>
      </c>
      <c r="J2966" s="57" t="s">
        <v>13</v>
      </c>
      <c r="K2966" s="57"/>
      <c r="L2966" s="106"/>
      <c r="M2966" s="56" t="s">
        <v>12</v>
      </c>
      <c r="N2966" s="57" t="s">
        <v>13</v>
      </c>
      <c r="O2966" s="57"/>
      <c r="S2966" s="138"/>
      <c r="T2966" s="139"/>
      <c r="Y2966" s="139"/>
      <c r="Z2966" s="139"/>
      <c r="AA2966" s="139"/>
    </row>
    <row r="2967" customFormat="false" ht="12.75" hidden="false" customHeight="false" outlineLevel="0" collapsed="false">
      <c r="A2967" s="59" t="s">
        <v>14</v>
      </c>
      <c r="B2967" s="60" t="s">
        <v>15</v>
      </c>
      <c r="C2967" s="60" t="s">
        <v>16</v>
      </c>
      <c r="D2967" s="100"/>
      <c r="E2967" s="59" t="s">
        <v>14</v>
      </c>
      <c r="F2967" s="60" t="s">
        <v>15</v>
      </c>
      <c r="G2967" s="60" t="s">
        <v>16</v>
      </c>
      <c r="H2967" s="100"/>
      <c r="I2967" s="59" t="s">
        <v>14</v>
      </c>
      <c r="J2967" s="60" t="s">
        <v>15</v>
      </c>
      <c r="K2967" s="60" t="s">
        <v>16</v>
      </c>
      <c r="L2967" s="106"/>
      <c r="M2967" s="59" t="s">
        <v>14</v>
      </c>
      <c r="N2967" s="60" t="s">
        <v>15</v>
      </c>
      <c r="O2967" s="60" t="s">
        <v>16</v>
      </c>
      <c r="S2967" s="138"/>
      <c r="T2967" s="139"/>
      <c r="Y2967" s="139"/>
      <c r="Z2967" s="139"/>
      <c r="AA2967" s="139"/>
    </row>
    <row r="2968" customFormat="false" ht="12.75" hidden="false" customHeight="false" outlineLevel="0" collapsed="false">
      <c r="A2968" s="91" t="n">
        <v>0.05</v>
      </c>
      <c r="B2968" s="95" t="n">
        <v>600</v>
      </c>
      <c r="C2968" s="95" t="n">
        <v>5000</v>
      </c>
      <c r="D2968" s="95"/>
      <c r="H2968" s="102"/>
      <c r="I2968" s="91"/>
      <c r="J2968" s="95"/>
      <c r="K2968" s="95"/>
      <c r="L2968" s="104"/>
      <c r="M2968" s="91"/>
      <c r="N2968" s="95"/>
      <c r="O2968" s="95"/>
      <c r="S2968" s="138"/>
      <c r="T2968" s="139"/>
      <c r="Y2968" s="139"/>
      <c r="Z2968" s="139"/>
      <c r="AA2968" s="139"/>
    </row>
    <row r="2969" customFormat="false" ht="12.75" hidden="false" customHeight="false" outlineLevel="0" collapsed="false">
      <c r="A2969" s="91" t="n">
        <v>0.075</v>
      </c>
      <c r="B2969" s="95" t="n">
        <v>5000</v>
      </c>
      <c r="C2969" s="95" t="n">
        <v>10000</v>
      </c>
      <c r="D2969" s="95"/>
      <c r="E2969" s="64"/>
      <c r="F2969" s="74" t="s">
        <v>55</v>
      </c>
      <c r="H2969" s="102"/>
      <c r="I2969" s="64"/>
      <c r="J2969" s="74" t="s">
        <v>55</v>
      </c>
      <c r="L2969" s="104"/>
      <c r="M2969" s="64"/>
      <c r="N2969" s="74" t="s">
        <v>55</v>
      </c>
      <c r="S2969" s="138"/>
      <c r="T2969" s="139"/>
      <c r="Y2969" s="139"/>
      <c r="Z2969" s="139"/>
      <c r="AA2969" s="139"/>
    </row>
    <row r="2970" customFormat="false" ht="12.75" hidden="false" customHeight="false" outlineLevel="0" collapsed="false">
      <c r="A2970" s="91" t="n">
        <v>0.1</v>
      </c>
      <c r="B2970" s="95" t="n">
        <v>10000</v>
      </c>
      <c r="C2970" s="95" t="s">
        <v>18</v>
      </c>
      <c r="D2970" s="95"/>
      <c r="E2970" s="64"/>
      <c r="F2970" s="74" t="s">
        <v>56</v>
      </c>
      <c r="H2970" s="102"/>
      <c r="I2970" s="64"/>
      <c r="J2970" s="74" t="s">
        <v>56</v>
      </c>
      <c r="L2970" s="104"/>
      <c r="M2970" s="64"/>
      <c r="N2970" s="74" t="s">
        <v>56</v>
      </c>
      <c r="S2970" s="138"/>
      <c r="T2970" s="139"/>
      <c r="Y2970" s="139"/>
      <c r="Z2970" s="139"/>
      <c r="AA2970" s="139"/>
    </row>
    <row r="2971" customFormat="false" ht="12.75" hidden="false" customHeight="true" outlineLevel="0" collapsed="false">
      <c r="A2971" s="109" t="s">
        <v>95</v>
      </c>
      <c r="B2971" s="109"/>
      <c r="C2971" s="109"/>
      <c r="D2971" s="109"/>
      <c r="E2971" s="109"/>
      <c r="F2971" s="109"/>
      <c r="G2971" s="109"/>
      <c r="H2971" s="109"/>
      <c r="I2971" s="109"/>
      <c r="J2971" s="109"/>
      <c r="K2971" s="109"/>
      <c r="L2971" s="109"/>
      <c r="M2971" s="109"/>
      <c r="N2971" s="109"/>
      <c r="O2971" s="109"/>
      <c r="S2971" s="138"/>
      <c r="T2971" s="139"/>
      <c r="Y2971" s="139"/>
      <c r="Z2971" s="139"/>
      <c r="AA2971" s="139"/>
    </row>
    <row r="2972" customFormat="false" ht="12.75" hidden="false" customHeight="false" outlineLevel="0" collapsed="false">
      <c r="A2972" s="137"/>
      <c r="B2972" s="143"/>
      <c r="C2972" s="143"/>
      <c r="D2972" s="143"/>
      <c r="E2972" s="143"/>
      <c r="F2972" s="143"/>
      <c r="G2972" s="143"/>
      <c r="H2972" s="143"/>
      <c r="I2972" s="143"/>
      <c r="J2972" s="143"/>
      <c r="K2972" s="143"/>
      <c r="L2972" s="143"/>
      <c r="M2972" s="143"/>
      <c r="N2972" s="143"/>
      <c r="O2972" s="143"/>
      <c r="S2972" s="138"/>
      <c r="T2972" s="139"/>
      <c r="Y2972" s="139"/>
      <c r="Z2972" s="139"/>
      <c r="AA2972" s="139"/>
    </row>
    <row r="2973" customFormat="false" ht="12.75" hidden="false" customHeight="false" outlineLevel="0" collapsed="false">
      <c r="A2973" s="64"/>
      <c r="B2973" s="74"/>
      <c r="C2973" s="43" t="s">
        <v>7</v>
      </c>
      <c r="E2973" s="64"/>
      <c r="F2973" s="74"/>
      <c r="G2973" s="75" t="n">
        <v>1864</v>
      </c>
      <c r="H2973" s="75"/>
      <c r="I2973" s="75"/>
      <c r="J2973" s="74"/>
      <c r="L2973" s="97"/>
      <c r="M2973" s="64"/>
      <c r="N2973" s="74"/>
      <c r="S2973" s="138"/>
      <c r="T2973" s="139"/>
      <c r="Y2973" s="139"/>
      <c r="Z2973" s="139"/>
      <c r="AA2973" s="139"/>
    </row>
    <row r="2974" customFormat="false" ht="12.75" hidden="false" customHeight="false" outlineLevel="0" collapsed="false">
      <c r="A2974" s="49"/>
      <c r="B2974" s="49" t="s">
        <v>8</v>
      </c>
      <c r="C2974" s="50"/>
      <c r="D2974" s="50"/>
      <c r="E2974" s="49"/>
      <c r="F2974" s="49" t="s">
        <v>9</v>
      </c>
      <c r="G2974" s="50"/>
      <c r="H2974" s="49"/>
      <c r="I2974" s="49"/>
      <c r="J2974" s="49" t="s">
        <v>10</v>
      </c>
      <c r="K2974" s="48"/>
      <c r="L2974" s="48"/>
      <c r="M2974" s="48"/>
      <c r="N2974" s="49" t="s">
        <v>11</v>
      </c>
      <c r="O2974" s="50"/>
      <c r="S2974" s="138"/>
      <c r="T2974" s="139"/>
      <c r="Y2974" s="139"/>
      <c r="Z2974" s="139"/>
      <c r="AA2974" s="139"/>
    </row>
    <row r="2975" customFormat="false" ht="12.75" hidden="false" customHeight="false" outlineLevel="0" collapsed="false">
      <c r="A2975" s="56" t="s">
        <v>12</v>
      </c>
      <c r="B2975" s="57" t="s">
        <v>13</v>
      </c>
      <c r="C2975" s="57"/>
      <c r="D2975" s="100"/>
      <c r="E2975" s="56" t="s">
        <v>12</v>
      </c>
      <c r="F2975" s="57" t="s">
        <v>13</v>
      </c>
      <c r="G2975" s="57"/>
      <c r="H2975" s="100"/>
      <c r="I2975" s="56" t="s">
        <v>12</v>
      </c>
      <c r="J2975" s="57" t="s">
        <v>13</v>
      </c>
      <c r="K2975" s="57"/>
      <c r="L2975" s="106"/>
      <c r="M2975" s="56" t="s">
        <v>12</v>
      </c>
      <c r="N2975" s="57" t="s">
        <v>13</v>
      </c>
      <c r="O2975" s="57"/>
      <c r="S2975" s="138"/>
      <c r="T2975" s="139"/>
      <c r="Y2975" s="139"/>
      <c r="Z2975" s="139"/>
      <c r="AA2975" s="139"/>
    </row>
    <row r="2976" customFormat="false" ht="12.75" hidden="false" customHeight="false" outlineLevel="0" collapsed="false">
      <c r="A2976" s="59" t="s">
        <v>14</v>
      </c>
      <c r="B2976" s="60" t="s">
        <v>15</v>
      </c>
      <c r="C2976" s="60" t="s">
        <v>16</v>
      </c>
      <c r="D2976" s="100"/>
      <c r="E2976" s="59" t="s">
        <v>14</v>
      </c>
      <c r="F2976" s="60" t="s">
        <v>15</v>
      </c>
      <c r="G2976" s="60" t="s">
        <v>16</v>
      </c>
      <c r="H2976" s="100"/>
      <c r="I2976" s="59" t="s">
        <v>14</v>
      </c>
      <c r="J2976" s="60" t="s">
        <v>15</v>
      </c>
      <c r="K2976" s="60" t="s">
        <v>16</v>
      </c>
      <c r="L2976" s="106"/>
      <c r="M2976" s="59" t="s">
        <v>14</v>
      </c>
      <c r="N2976" s="60" t="s">
        <v>15</v>
      </c>
      <c r="O2976" s="60" t="s">
        <v>16</v>
      </c>
      <c r="S2976" s="138"/>
      <c r="T2976" s="139"/>
      <c r="Y2976" s="139"/>
      <c r="Z2976" s="139"/>
      <c r="AA2976" s="139"/>
    </row>
    <row r="2977" customFormat="false" ht="12.75" hidden="false" customHeight="false" outlineLevel="0" collapsed="false">
      <c r="A2977" s="91" t="n">
        <v>0.05</v>
      </c>
      <c r="B2977" s="95" t="n">
        <v>600</v>
      </c>
      <c r="C2977" s="95" t="n">
        <v>5000</v>
      </c>
      <c r="D2977" s="95"/>
      <c r="H2977" s="102"/>
      <c r="I2977" s="91"/>
      <c r="J2977" s="95"/>
      <c r="K2977" s="95"/>
      <c r="L2977" s="104"/>
      <c r="M2977" s="91"/>
      <c r="N2977" s="95"/>
      <c r="O2977" s="95"/>
      <c r="S2977" s="138"/>
      <c r="T2977" s="139"/>
      <c r="Y2977" s="139"/>
      <c r="Z2977" s="139"/>
      <c r="AA2977" s="139"/>
    </row>
    <row r="2978" customFormat="false" ht="12.75" hidden="false" customHeight="false" outlineLevel="0" collapsed="false">
      <c r="A2978" s="91" t="n">
        <v>0.075</v>
      </c>
      <c r="B2978" s="95" t="n">
        <v>5000</v>
      </c>
      <c r="C2978" s="95" t="n">
        <v>10000</v>
      </c>
      <c r="D2978" s="95"/>
      <c r="E2978" s="64"/>
      <c r="F2978" s="74" t="s">
        <v>55</v>
      </c>
      <c r="H2978" s="102"/>
      <c r="I2978" s="64"/>
      <c r="J2978" s="74" t="s">
        <v>55</v>
      </c>
      <c r="L2978" s="104"/>
      <c r="M2978" s="64"/>
      <c r="N2978" s="74" t="s">
        <v>55</v>
      </c>
      <c r="S2978" s="138"/>
      <c r="T2978" s="139"/>
      <c r="Y2978" s="139"/>
      <c r="Z2978" s="139"/>
      <c r="AA2978" s="139"/>
    </row>
    <row r="2979" customFormat="false" ht="12.75" hidden="false" customHeight="false" outlineLevel="0" collapsed="false">
      <c r="A2979" s="91" t="n">
        <v>0.1</v>
      </c>
      <c r="B2979" s="95" t="n">
        <v>10000</v>
      </c>
      <c r="C2979" s="95" t="s">
        <v>18</v>
      </c>
      <c r="D2979" s="95"/>
      <c r="E2979" s="64"/>
      <c r="F2979" s="74" t="s">
        <v>56</v>
      </c>
      <c r="H2979" s="102"/>
      <c r="I2979" s="64"/>
      <c r="J2979" s="74" t="s">
        <v>56</v>
      </c>
      <c r="L2979" s="104"/>
      <c r="M2979" s="64"/>
      <c r="N2979" s="74" t="s">
        <v>56</v>
      </c>
      <c r="S2979" s="138"/>
      <c r="T2979" s="139"/>
      <c r="Y2979" s="139"/>
      <c r="Z2979" s="139"/>
      <c r="AA2979" s="139"/>
    </row>
    <row r="2980" customFormat="false" ht="12.75" hidden="false" customHeight="true" outlineLevel="0" collapsed="false">
      <c r="A2980" s="109" t="s">
        <v>95</v>
      </c>
      <c r="B2980" s="109"/>
      <c r="C2980" s="109"/>
      <c r="D2980" s="109"/>
      <c r="E2980" s="109"/>
      <c r="F2980" s="109"/>
      <c r="G2980" s="109"/>
      <c r="H2980" s="109"/>
      <c r="I2980" s="109"/>
      <c r="J2980" s="109"/>
      <c r="K2980" s="109"/>
      <c r="L2980" s="109"/>
      <c r="M2980" s="109"/>
      <c r="N2980" s="109"/>
      <c r="O2980" s="109"/>
      <c r="T2980" s="139"/>
      <c r="Y2980" s="1"/>
    </row>
    <row r="2981" customFormat="false" ht="12.75" hidden="false" customHeight="false" outlineLevel="0" collapsed="false">
      <c r="A2981" s="137"/>
      <c r="B2981" s="143"/>
      <c r="C2981" s="143"/>
      <c r="D2981" s="143"/>
      <c r="E2981" s="143"/>
      <c r="F2981" s="143"/>
      <c r="G2981" s="143"/>
      <c r="H2981" s="143"/>
      <c r="I2981" s="143"/>
      <c r="J2981" s="143"/>
      <c r="K2981" s="143"/>
      <c r="L2981" s="143"/>
      <c r="M2981" s="143"/>
      <c r="N2981" s="143"/>
      <c r="O2981" s="143"/>
      <c r="T2981" s="139"/>
      <c r="Y2981" s="1"/>
    </row>
    <row r="2982" customFormat="false" ht="12.75" hidden="false" customHeight="false" outlineLevel="0" collapsed="false">
      <c r="A2982" s="64"/>
      <c r="B2982" s="74"/>
      <c r="C2982" s="43" t="s">
        <v>7</v>
      </c>
      <c r="E2982" s="64"/>
      <c r="F2982" s="74"/>
      <c r="G2982" s="75" t="n">
        <v>1863</v>
      </c>
      <c r="H2982" s="75"/>
      <c r="I2982" s="75"/>
      <c r="J2982" s="74"/>
      <c r="L2982" s="97"/>
      <c r="M2982" s="64"/>
      <c r="N2982" s="74"/>
      <c r="T2982" s="139"/>
      <c r="Y2982" s="1"/>
    </row>
    <row r="2983" customFormat="false" ht="12.75" hidden="false" customHeight="false" outlineLevel="0" collapsed="false">
      <c r="A2983" s="49"/>
      <c r="B2983" s="49" t="s">
        <v>8</v>
      </c>
      <c r="C2983" s="50"/>
      <c r="D2983" s="50"/>
      <c r="E2983" s="49"/>
      <c r="F2983" s="49" t="s">
        <v>9</v>
      </c>
      <c r="G2983" s="50"/>
      <c r="H2983" s="49"/>
      <c r="I2983" s="49"/>
      <c r="J2983" s="49" t="s">
        <v>10</v>
      </c>
      <c r="K2983" s="48"/>
      <c r="L2983" s="48"/>
      <c r="M2983" s="48"/>
      <c r="N2983" s="49" t="s">
        <v>11</v>
      </c>
      <c r="O2983" s="50"/>
      <c r="T2983" s="139"/>
      <c r="Y2983" s="1"/>
    </row>
    <row r="2984" customFormat="false" ht="12.75" hidden="false" customHeight="false" outlineLevel="0" collapsed="false">
      <c r="A2984" s="56" t="s">
        <v>12</v>
      </c>
      <c r="B2984" s="57" t="s">
        <v>13</v>
      </c>
      <c r="C2984" s="57"/>
      <c r="D2984" s="100"/>
      <c r="E2984" s="56" t="s">
        <v>12</v>
      </c>
      <c r="F2984" s="57" t="s">
        <v>13</v>
      </c>
      <c r="G2984" s="57"/>
      <c r="H2984" s="100"/>
      <c r="I2984" s="56" t="s">
        <v>12</v>
      </c>
      <c r="J2984" s="57" t="s">
        <v>13</v>
      </c>
      <c r="K2984" s="57"/>
      <c r="L2984" s="106"/>
      <c r="M2984" s="56" t="s">
        <v>12</v>
      </c>
      <c r="N2984" s="57" t="s">
        <v>13</v>
      </c>
      <c r="O2984" s="57"/>
      <c r="T2984" s="139"/>
      <c r="Y2984" s="1"/>
    </row>
    <row r="2985" customFormat="false" ht="12.75" hidden="false" customHeight="false" outlineLevel="0" collapsed="false">
      <c r="A2985" s="59" t="s">
        <v>14</v>
      </c>
      <c r="B2985" s="60" t="s">
        <v>15</v>
      </c>
      <c r="C2985" s="60" t="s">
        <v>16</v>
      </c>
      <c r="D2985" s="100"/>
      <c r="E2985" s="59" t="s">
        <v>14</v>
      </c>
      <c r="F2985" s="60" t="s">
        <v>15</v>
      </c>
      <c r="G2985" s="60" t="s">
        <v>16</v>
      </c>
      <c r="H2985" s="100"/>
      <c r="I2985" s="59" t="s">
        <v>14</v>
      </c>
      <c r="J2985" s="60" t="s">
        <v>15</v>
      </c>
      <c r="K2985" s="60" t="s">
        <v>16</v>
      </c>
      <c r="L2985" s="106"/>
      <c r="M2985" s="59" t="s">
        <v>14</v>
      </c>
      <c r="N2985" s="60" t="s">
        <v>15</v>
      </c>
      <c r="O2985" s="60" t="s">
        <v>16</v>
      </c>
      <c r="T2985" s="139"/>
      <c r="Y2985" s="1"/>
    </row>
    <row r="2986" customFormat="false" ht="12.75" hidden="false" customHeight="false" outlineLevel="0" collapsed="false">
      <c r="A2986" s="91" t="n">
        <v>0.03</v>
      </c>
      <c r="B2986" s="95" t="n">
        <v>600</v>
      </c>
      <c r="C2986" s="95" t="n">
        <v>10000</v>
      </c>
      <c r="D2986" s="95"/>
      <c r="H2986" s="102"/>
      <c r="I2986" s="91"/>
      <c r="J2986" s="95"/>
      <c r="K2986" s="95"/>
      <c r="L2986" s="104"/>
      <c r="M2986" s="91"/>
      <c r="N2986" s="95"/>
      <c r="O2986" s="95"/>
      <c r="T2986" s="139"/>
      <c r="Y2986" s="1"/>
    </row>
    <row r="2987" customFormat="false" ht="12.75" hidden="false" customHeight="false" outlineLevel="0" collapsed="false">
      <c r="A2987" s="91" t="n">
        <v>0.05</v>
      </c>
      <c r="B2987" s="95" t="n">
        <v>10000</v>
      </c>
      <c r="C2987" s="95" t="s">
        <v>18</v>
      </c>
      <c r="D2987" s="95"/>
      <c r="E2987" s="64"/>
      <c r="F2987" s="74" t="s">
        <v>55</v>
      </c>
      <c r="H2987" s="102"/>
      <c r="I2987" s="64"/>
      <c r="J2987" s="74" t="s">
        <v>55</v>
      </c>
      <c r="L2987" s="104"/>
      <c r="M2987" s="64"/>
      <c r="N2987" s="74" t="s">
        <v>55</v>
      </c>
      <c r="T2987" s="139"/>
      <c r="Y2987" s="1"/>
    </row>
    <row r="2988" customFormat="false" ht="12.75" hidden="false" customHeight="false" outlineLevel="0" collapsed="false">
      <c r="A2988" s="91"/>
      <c r="B2988" s="95"/>
      <c r="C2988" s="95"/>
      <c r="D2988" s="95"/>
      <c r="E2988" s="64"/>
      <c r="F2988" s="74" t="s">
        <v>56</v>
      </c>
      <c r="H2988" s="102"/>
      <c r="I2988" s="64"/>
      <c r="J2988" s="74" t="s">
        <v>56</v>
      </c>
      <c r="L2988" s="104"/>
      <c r="M2988" s="64"/>
      <c r="N2988" s="74" t="s">
        <v>56</v>
      </c>
      <c r="T2988" s="139"/>
      <c r="Y2988" s="1"/>
    </row>
    <row r="2989" customFormat="false" ht="12.75" hidden="false" customHeight="true" outlineLevel="0" collapsed="false">
      <c r="A2989" s="109" t="s">
        <v>96</v>
      </c>
      <c r="B2989" s="109"/>
      <c r="C2989" s="109"/>
      <c r="D2989" s="109"/>
      <c r="E2989" s="109"/>
      <c r="F2989" s="109"/>
      <c r="G2989" s="109"/>
      <c r="H2989" s="109"/>
      <c r="I2989" s="109"/>
      <c r="J2989" s="109"/>
      <c r="K2989" s="109"/>
      <c r="L2989" s="109"/>
      <c r="M2989" s="109"/>
      <c r="N2989" s="109"/>
      <c r="O2989" s="109"/>
      <c r="T2989" s="139"/>
      <c r="Y2989" s="1"/>
    </row>
    <row r="2990" customFormat="false" ht="12" hidden="false" customHeight="false" outlineLevel="0" collapsed="false">
      <c r="A2990" s="91"/>
      <c r="B2990" s="95"/>
      <c r="C2990" s="95"/>
      <c r="D2990" s="95"/>
      <c r="H2990" s="102"/>
      <c r="I2990" s="91"/>
      <c r="J2990" s="95"/>
      <c r="K2990" s="95"/>
      <c r="L2990" s="104"/>
      <c r="M2990" s="91"/>
      <c r="N2990" s="95"/>
      <c r="O2990" s="95"/>
      <c r="T2990" s="91"/>
      <c r="Y2990" s="1"/>
    </row>
    <row r="2991" customFormat="false" ht="12.75" hidden="false" customHeight="false" outlineLevel="0" collapsed="false">
      <c r="A2991" s="64"/>
      <c r="B2991" s="74"/>
      <c r="C2991" s="43" t="s">
        <v>7</v>
      </c>
      <c r="E2991" s="64"/>
      <c r="F2991" s="74"/>
      <c r="G2991" s="75" t="n">
        <v>1862</v>
      </c>
      <c r="H2991" s="75"/>
      <c r="I2991" s="75"/>
      <c r="J2991" s="74"/>
      <c r="L2991" s="97"/>
      <c r="M2991" s="64"/>
      <c r="N2991" s="74"/>
      <c r="T2991" s="1"/>
      <c r="Y2991" s="1"/>
    </row>
    <row r="2992" customFormat="false" ht="12" hidden="false" customHeight="false" outlineLevel="0" collapsed="false">
      <c r="A2992" s="49"/>
      <c r="B2992" s="49" t="s">
        <v>8</v>
      </c>
      <c r="C2992" s="50"/>
      <c r="D2992" s="50"/>
      <c r="E2992" s="49"/>
      <c r="F2992" s="49" t="s">
        <v>9</v>
      </c>
      <c r="G2992" s="50"/>
      <c r="H2992" s="49"/>
      <c r="I2992" s="49"/>
      <c r="J2992" s="49" t="s">
        <v>10</v>
      </c>
      <c r="K2992" s="48"/>
      <c r="L2992" s="48"/>
      <c r="M2992" s="48"/>
      <c r="N2992" s="49" t="s">
        <v>11</v>
      </c>
      <c r="O2992" s="50"/>
      <c r="T2992" s="1"/>
    </row>
    <row r="2993" customFormat="false" ht="12" hidden="false" customHeight="false" outlineLevel="0" collapsed="false">
      <c r="A2993" s="56" t="s">
        <v>12</v>
      </c>
      <c r="B2993" s="57" t="s">
        <v>13</v>
      </c>
      <c r="C2993" s="57"/>
      <c r="D2993" s="100"/>
      <c r="E2993" s="56" t="s">
        <v>12</v>
      </c>
      <c r="F2993" s="57" t="s">
        <v>13</v>
      </c>
      <c r="G2993" s="57"/>
      <c r="H2993" s="100"/>
      <c r="I2993" s="56" t="s">
        <v>12</v>
      </c>
      <c r="J2993" s="57" t="s">
        <v>13</v>
      </c>
      <c r="K2993" s="57"/>
      <c r="L2993" s="106"/>
      <c r="M2993" s="56" t="s">
        <v>12</v>
      </c>
      <c r="N2993" s="57" t="s">
        <v>13</v>
      </c>
      <c r="O2993" s="57"/>
      <c r="T2993" s="1"/>
    </row>
    <row r="2994" customFormat="false" ht="12" hidden="false" customHeight="false" outlineLevel="0" collapsed="false">
      <c r="A2994" s="59" t="s">
        <v>14</v>
      </c>
      <c r="B2994" s="60" t="s">
        <v>15</v>
      </c>
      <c r="C2994" s="60" t="s">
        <v>16</v>
      </c>
      <c r="D2994" s="100"/>
      <c r="E2994" s="59" t="s">
        <v>14</v>
      </c>
      <c r="F2994" s="60" t="s">
        <v>15</v>
      </c>
      <c r="G2994" s="60" t="s">
        <v>16</v>
      </c>
      <c r="H2994" s="100"/>
      <c r="I2994" s="59" t="s">
        <v>14</v>
      </c>
      <c r="J2994" s="60" t="s">
        <v>15</v>
      </c>
      <c r="K2994" s="60" t="s">
        <v>16</v>
      </c>
      <c r="L2994" s="106"/>
      <c r="M2994" s="59" t="s">
        <v>14</v>
      </c>
      <c r="N2994" s="60" t="s">
        <v>15</v>
      </c>
      <c r="O2994" s="60" t="s">
        <v>16</v>
      </c>
      <c r="T2994" s="1"/>
    </row>
    <row r="2995" customFormat="false" ht="12" hidden="false" customHeight="false" outlineLevel="0" collapsed="false">
      <c r="A2995" s="91" t="n">
        <v>0.03</v>
      </c>
      <c r="B2995" s="95" t="n">
        <v>600</v>
      </c>
      <c r="C2995" s="95" t="n">
        <v>10000</v>
      </c>
      <c r="D2995" s="95"/>
      <c r="H2995" s="102"/>
      <c r="I2995" s="91"/>
      <c r="J2995" s="95"/>
      <c r="K2995" s="95"/>
      <c r="L2995" s="104"/>
      <c r="M2995" s="91"/>
      <c r="N2995" s="95"/>
      <c r="O2995" s="95"/>
      <c r="T2995" s="1"/>
    </row>
    <row r="2996" customFormat="false" ht="12" hidden="false" customHeight="false" outlineLevel="0" collapsed="false">
      <c r="A2996" s="91" t="n">
        <v>0.05</v>
      </c>
      <c r="B2996" s="95" t="n">
        <v>10000</v>
      </c>
      <c r="C2996" s="95" t="s">
        <v>18</v>
      </c>
      <c r="D2996" s="95"/>
      <c r="E2996" s="64"/>
      <c r="F2996" s="74" t="s">
        <v>55</v>
      </c>
      <c r="H2996" s="102"/>
      <c r="I2996" s="64"/>
      <c r="J2996" s="74" t="s">
        <v>55</v>
      </c>
      <c r="L2996" s="104"/>
      <c r="M2996" s="64"/>
      <c r="N2996" s="74" t="s">
        <v>55</v>
      </c>
      <c r="T2996" s="1"/>
    </row>
    <row r="2997" customFormat="false" ht="12" hidden="false" customHeight="false" outlineLevel="0" collapsed="false">
      <c r="A2997" s="91"/>
      <c r="B2997" s="95"/>
      <c r="C2997" s="95"/>
      <c r="D2997" s="95"/>
      <c r="E2997" s="64"/>
      <c r="F2997" s="74" t="s">
        <v>56</v>
      </c>
      <c r="H2997" s="102"/>
      <c r="I2997" s="64"/>
      <c r="J2997" s="74" t="s">
        <v>56</v>
      </c>
      <c r="L2997" s="104"/>
      <c r="M2997" s="64"/>
      <c r="N2997" s="74" t="s">
        <v>56</v>
      </c>
      <c r="T2997" s="1"/>
    </row>
    <row r="2998" customFormat="false" ht="12.75" hidden="false" customHeight="true" outlineLevel="0" collapsed="false">
      <c r="A2998" s="109" t="s">
        <v>96</v>
      </c>
      <c r="B2998" s="109"/>
      <c r="C2998" s="109"/>
      <c r="D2998" s="109"/>
      <c r="E2998" s="109"/>
      <c r="F2998" s="109"/>
      <c r="G2998" s="109"/>
      <c r="H2998" s="109"/>
      <c r="I2998" s="109"/>
      <c r="J2998" s="109"/>
      <c r="K2998" s="109"/>
      <c r="L2998" s="109"/>
      <c r="M2998" s="109"/>
      <c r="N2998" s="109"/>
      <c r="O2998" s="109"/>
      <c r="T2998" s="1"/>
    </row>
    <row r="2999" customFormat="false" ht="12" hidden="false" customHeight="false" outlineLevel="0" collapsed="false">
      <c r="A2999" s="91"/>
      <c r="B2999" s="95"/>
      <c r="C2999" s="95"/>
      <c r="D2999" s="95"/>
      <c r="H2999" s="102"/>
      <c r="I2999" s="91"/>
      <c r="J2999" s="95"/>
      <c r="K2999" s="95"/>
      <c r="L2999" s="104"/>
      <c r="M2999" s="91"/>
      <c r="N2999" s="95"/>
      <c r="O2999" s="95"/>
      <c r="T2999" s="1"/>
    </row>
    <row r="3000" customFormat="false" ht="15" hidden="false" customHeight="false" outlineLevel="0" collapsed="false">
      <c r="B3000" s="144" t="s">
        <v>86</v>
      </c>
      <c r="H3000" s="64"/>
      <c r="T3000" s="1"/>
    </row>
    <row r="3001" customFormat="false" ht="15" hidden="false" customHeight="false" outlineLevel="0" collapsed="false">
      <c r="B3001" s="144" t="s">
        <v>87</v>
      </c>
      <c r="H3001" s="64"/>
      <c r="T3001" s="1"/>
    </row>
  </sheetData>
  <mergeCells count="1175">
    <mergeCell ref="A4:O4"/>
    <mergeCell ref="S4:AG4"/>
    <mergeCell ref="S5:AG5"/>
    <mergeCell ref="G6:I6"/>
    <mergeCell ref="Y6:AA6"/>
    <mergeCell ref="B8:C8"/>
    <mergeCell ref="F8:G8"/>
    <mergeCell ref="J8:K8"/>
    <mergeCell ref="N8:O8"/>
    <mergeCell ref="T8:U8"/>
    <mergeCell ref="X8:Y8"/>
    <mergeCell ref="AB8:AC8"/>
    <mergeCell ref="AF8:AG8"/>
    <mergeCell ref="G18:I18"/>
    <mergeCell ref="Y18:AA18"/>
    <mergeCell ref="B20:C20"/>
    <mergeCell ref="F20:G20"/>
    <mergeCell ref="J20:K20"/>
    <mergeCell ref="N20:O20"/>
    <mergeCell ref="T20:U20"/>
    <mergeCell ref="X20:Y20"/>
    <mergeCell ref="AB20:AC20"/>
    <mergeCell ref="AF20:AG20"/>
    <mergeCell ref="G30:I30"/>
    <mergeCell ref="Y30:AA30"/>
    <mergeCell ref="B32:C32"/>
    <mergeCell ref="F32:G32"/>
    <mergeCell ref="J32:K32"/>
    <mergeCell ref="N32:O32"/>
    <mergeCell ref="T32:U32"/>
    <mergeCell ref="X32:Y32"/>
    <mergeCell ref="AB32:AC32"/>
    <mergeCell ref="AF32:AG32"/>
    <mergeCell ref="G42:I42"/>
    <mergeCell ref="Y42:AA42"/>
    <mergeCell ref="B44:C44"/>
    <mergeCell ref="F44:G44"/>
    <mergeCell ref="J44:K44"/>
    <mergeCell ref="N44:O44"/>
    <mergeCell ref="T44:U44"/>
    <mergeCell ref="X44:Y44"/>
    <mergeCell ref="AB44:AC44"/>
    <mergeCell ref="AF44:AG44"/>
    <mergeCell ref="G54:I54"/>
    <mergeCell ref="Y54:AA54"/>
    <mergeCell ref="B56:C56"/>
    <mergeCell ref="F56:G56"/>
    <mergeCell ref="J56:K56"/>
    <mergeCell ref="N56:O56"/>
    <mergeCell ref="T56:U56"/>
    <mergeCell ref="X56:Y56"/>
    <mergeCell ref="AB56:AC56"/>
    <mergeCell ref="AF56:AG56"/>
    <mergeCell ref="G66:I66"/>
    <mergeCell ref="Y66:AA66"/>
    <mergeCell ref="B68:C68"/>
    <mergeCell ref="F68:G68"/>
    <mergeCell ref="J68:K68"/>
    <mergeCell ref="N68:O68"/>
    <mergeCell ref="T68:U68"/>
    <mergeCell ref="X68:Y68"/>
    <mergeCell ref="AB68:AC68"/>
    <mergeCell ref="AF68:AG68"/>
    <mergeCell ref="G78:I78"/>
    <mergeCell ref="Y78:AA78"/>
    <mergeCell ref="B80:C80"/>
    <mergeCell ref="F80:G80"/>
    <mergeCell ref="J80:K80"/>
    <mergeCell ref="N80:O80"/>
    <mergeCell ref="T80:U80"/>
    <mergeCell ref="X80:Y80"/>
    <mergeCell ref="AB80:AC80"/>
    <mergeCell ref="AF80:AG80"/>
    <mergeCell ref="G90:I90"/>
    <mergeCell ref="Y90:AA90"/>
    <mergeCell ref="B92:C92"/>
    <mergeCell ref="F92:G92"/>
    <mergeCell ref="J92:K92"/>
    <mergeCell ref="N92:O92"/>
    <mergeCell ref="T92:U92"/>
    <mergeCell ref="X92:Y92"/>
    <mergeCell ref="AB92:AC92"/>
    <mergeCell ref="AF92:AG92"/>
    <mergeCell ref="G102:I102"/>
    <mergeCell ref="Y102:AA102"/>
    <mergeCell ref="B104:C104"/>
    <mergeCell ref="F104:G104"/>
    <mergeCell ref="J104:K104"/>
    <mergeCell ref="N104:O104"/>
    <mergeCell ref="T104:U104"/>
    <mergeCell ref="X104:Y104"/>
    <mergeCell ref="AB104:AC104"/>
    <mergeCell ref="AF104:AG104"/>
    <mergeCell ref="G114:I114"/>
    <mergeCell ref="Y114:AA114"/>
    <mergeCell ref="B116:C116"/>
    <mergeCell ref="F116:G116"/>
    <mergeCell ref="J116:K116"/>
    <mergeCell ref="N116:O116"/>
    <mergeCell ref="T116:U116"/>
    <mergeCell ref="X116:Y116"/>
    <mergeCell ref="AB116:AC116"/>
    <mergeCell ref="AF116:AG116"/>
    <mergeCell ref="G126:I126"/>
    <mergeCell ref="Y126:AA126"/>
    <mergeCell ref="B128:C128"/>
    <mergeCell ref="F128:G128"/>
    <mergeCell ref="J128:K128"/>
    <mergeCell ref="N128:O128"/>
    <mergeCell ref="T128:U128"/>
    <mergeCell ref="X128:Y128"/>
    <mergeCell ref="AB128:AC128"/>
    <mergeCell ref="AF128:AG128"/>
    <mergeCell ref="G138:I138"/>
    <mergeCell ref="Y138:AA138"/>
    <mergeCell ref="B140:C140"/>
    <mergeCell ref="F140:G140"/>
    <mergeCell ref="J140:K140"/>
    <mergeCell ref="N140:O140"/>
    <mergeCell ref="T140:U140"/>
    <mergeCell ref="X140:Y140"/>
    <mergeCell ref="AB140:AC140"/>
    <mergeCell ref="AF140:AG140"/>
    <mergeCell ref="G150:I150"/>
    <mergeCell ref="Y150:AA150"/>
    <mergeCell ref="B152:C152"/>
    <mergeCell ref="F152:G152"/>
    <mergeCell ref="J152:K152"/>
    <mergeCell ref="N152:O152"/>
    <mergeCell ref="T152:U152"/>
    <mergeCell ref="X152:Y152"/>
    <mergeCell ref="AB152:AC152"/>
    <mergeCell ref="AF152:AG152"/>
    <mergeCell ref="G161:I161"/>
    <mergeCell ref="Y161:AA161"/>
    <mergeCell ref="B163:C163"/>
    <mergeCell ref="F163:G163"/>
    <mergeCell ref="J163:K163"/>
    <mergeCell ref="N163:O163"/>
    <mergeCell ref="T163:U163"/>
    <mergeCell ref="X163:Y163"/>
    <mergeCell ref="AB163:AC163"/>
    <mergeCell ref="AF163:AG163"/>
    <mergeCell ref="G172:I172"/>
    <mergeCell ref="Y172:AA172"/>
    <mergeCell ref="B174:C174"/>
    <mergeCell ref="F174:G174"/>
    <mergeCell ref="J174:K174"/>
    <mergeCell ref="N174:O174"/>
    <mergeCell ref="T174:U174"/>
    <mergeCell ref="X174:Y174"/>
    <mergeCell ref="AB174:AC174"/>
    <mergeCell ref="AF174:AG174"/>
    <mergeCell ref="G183:I183"/>
    <mergeCell ref="Y183:AA183"/>
    <mergeCell ref="B185:C185"/>
    <mergeCell ref="F185:G185"/>
    <mergeCell ref="J185:K185"/>
    <mergeCell ref="N185:O185"/>
    <mergeCell ref="T185:U185"/>
    <mergeCell ref="X185:Y185"/>
    <mergeCell ref="AB185:AC185"/>
    <mergeCell ref="AF185:AG185"/>
    <mergeCell ref="G194:I194"/>
    <mergeCell ref="Y194:AA194"/>
    <mergeCell ref="B196:C196"/>
    <mergeCell ref="F196:G196"/>
    <mergeCell ref="J196:K196"/>
    <mergeCell ref="N196:O196"/>
    <mergeCell ref="T196:U196"/>
    <mergeCell ref="X196:Y196"/>
    <mergeCell ref="AB196:AC196"/>
    <mergeCell ref="AF196:AG196"/>
    <mergeCell ref="G205:I205"/>
    <mergeCell ref="Y205:AA205"/>
    <mergeCell ref="B207:C207"/>
    <mergeCell ref="F207:G207"/>
    <mergeCell ref="J207:K207"/>
    <mergeCell ref="N207:O207"/>
    <mergeCell ref="T207:U207"/>
    <mergeCell ref="X207:Y207"/>
    <mergeCell ref="AB207:AC207"/>
    <mergeCell ref="AF207:AG207"/>
    <mergeCell ref="G216:I216"/>
    <mergeCell ref="Y216:AA216"/>
    <mergeCell ref="B218:C218"/>
    <mergeCell ref="F218:G218"/>
    <mergeCell ref="J218:K218"/>
    <mergeCell ref="N218:O218"/>
    <mergeCell ref="T218:U218"/>
    <mergeCell ref="X218:Y218"/>
    <mergeCell ref="AB218:AC218"/>
    <mergeCell ref="AF218:AG218"/>
    <mergeCell ref="G227:I227"/>
    <mergeCell ref="Y227:AA227"/>
    <mergeCell ref="B229:C229"/>
    <mergeCell ref="F229:G229"/>
    <mergeCell ref="J229:K229"/>
    <mergeCell ref="N229:O229"/>
    <mergeCell ref="T229:U229"/>
    <mergeCell ref="X229:Y229"/>
    <mergeCell ref="AB229:AC229"/>
    <mergeCell ref="AF229:AG229"/>
    <mergeCell ref="G238:I238"/>
    <mergeCell ref="Y238:AA238"/>
    <mergeCell ref="B240:C240"/>
    <mergeCell ref="F240:G240"/>
    <mergeCell ref="J240:K240"/>
    <mergeCell ref="N240:O240"/>
    <mergeCell ref="T240:U240"/>
    <mergeCell ref="X240:Y240"/>
    <mergeCell ref="AB240:AC240"/>
    <mergeCell ref="AF240:AG240"/>
    <mergeCell ref="G249:I249"/>
    <mergeCell ref="Y249:AA249"/>
    <mergeCell ref="B251:C251"/>
    <mergeCell ref="F251:G251"/>
    <mergeCell ref="J251:K251"/>
    <mergeCell ref="N251:O251"/>
    <mergeCell ref="T251:U251"/>
    <mergeCell ref="X251:Y251"/>
    <mergeCell ref="AB251:AC251"/>
    <mergeCell ref="AF251:AG251"/>
    <mergeCell ref="G258:I258"/>
    <mergeCell ref="Y258:AA258"/>
    <mergeCell ref="B260:C260"/>
    <mergeCell ref="F260:G260"/>
    <mergeCell ref="J260:K260"/>
    <mergeCell ref="N260:O260"/>
    <mergeCell ref="T260:U260"/>
    <mergeCell ref="X260:Y260"/>
    <mergeCell ref="AB260:AC260"/>
    <mergeCell ref="AF260:AG260"/>
    <mergeCell ref="G267:I267"/>
    <mergeCell ref="Y267:AA267"/>
    <mergeCell ref="B269:C269"/>
    <mergeCell ref="F269:G269"/>
    <mergeCell ref="J269:K269"/>
    <mergeCell ref="N269:O269"/>
    <mergeCell ref="T269:U269"/>
    <mergeCell ref="X269:Y269"/>
    <mergeCell ref="AB269:AC269"/>
    <mergeCell ref="AF269:AG269"/>
    <mergeCell ref="A273:O273"/>
    <mergeCell ref="S273:AG273"/>
    <mergeCell ref="G276:I276"/>
    <mergeCell ref="Y276:AA276"/>
    <mergeCell ref="B278:C278"/>
    <mergeCell ref="F278:G278"/>
    <mergeCell ref="J278:K278"/>
    <mergeCell ref="N278:O278"/>
    <mergeCell ref="T278:U278"/>
    <mergeCell ref="X278:Y278"/>
    <mergeCell ref="AB278:AC278"/>
    <mergeCell ref="AF278:AG278"/>
    <mergeCell ref="A282:O282"/>
    <mergeCell ref="S282:AG282"/>
    <mergeCell ref="G285:I285"/>
    <mergeCell ref="Y285:AA285"/>
    <mergeCell ref="B287:C287"/>
    <mergeCell ref="F287:G287"/>
    <mergeCell ref="J287:K287"/>
    <mergeCell ref="N287:O287"/>
    <mergeCell ref="T287:U287"/>
    <mergeCell ref="X287:Y287"/>
    <mergeCell ref="AB287:AC287"/>
    <mergeCell ref="AF287:AG287"/>
    <mergeCell ref="A291:O291"/>
    <mergeCell ref="S291:AG291"/>
    <mergeCell ref="G294:I294"/>
    <mergeCell ref="Y294:AA294"/>
    <mergeCell ref="B296:C296"/>
    <mergeCell ref="F296:G296"/>
    <mergeCell ref="J296:K296"/>
    <mergeCell ref="N296:O296"/>
    <mergeCell ref="T296:U296"/>
    <mergeCell ref="X296:Y296"/>
    <mergeCell ref="AB296:AC296"/>
    <mergeCell ref="AF296:AG296"/>
    <mergeCell ref="G305:I305"/>
    <mergeCell ref="Y305:AA305"/>
    <mergeCell ref="B307:C307"/>
    <mergeCell ref="F307:G307"/>
    <mergeCell ref="J307:K307"/>
    <mergeCell ref="N307:O307"/>
    <mergeCell ref="T307:U307"/>
    <mergeCell ref="X307:Y307"/>
    <mergeCell ref="AB307:AC307"/>
    <mergeCell ref="AF307:AG307"/>
    <mergeCell ref="G327:I327"/>
    <mergeCell ref="Y327:AA327"/>
    <mergeCell ref="B329:C329"/>
    <mergeCell ref="F329:G329"/>
    <mergeCell ref="J329:K329"/>
    <mergeCell ref="N329:O329"/>
    <mergeCell ref="T329:U329"/>
    <mergeCell ref="X329:Y329"/>
    <mergeCell ref="AB329:AC329"/>
    <mergeCell ref="AF329:AG329"/>
    <mergeCell ref="G349:I349"/>
    <mergeCell ref="Y349:AA349"/>
    <mergeCell ref="B351:C351"/>
    <mergeCell ref="F351:G351"/>
    <mergeCell ref="J351:K351"/>
    <mergeCell ref="N351:O351"/>
    <mergeCell ref="T351:U351"/>
    <mergeCell ref="X351:Y351"/>
    <mergeCell ref="AB351:AC351"/>
    <mergeCell ref="AF351:AG351"/>
    <mergeCell ref="G373:I373"/>
    <mergeCell ref="Y373:AA373"/>
    <mergeCell ref="B375:C375"/>
    <mergeCell ref="F375:G375"/>
    <mergeCell ref="J375:K375"/>
    <mergeCell ref="N375:O375"/>
    <mergeCell ref="T375:U375"/>
    <mergeCell ref="X375:Y375"/>
    <mergeCell ref="AB375:AC375"/>
    <mergeCell ref="AF375:AG375"/>
    <mergeCell ref="G393:I393"/>
    <mergeCell ref="Y393:AA393"/>
    <mergeCell ref="B395:C395"/>
    <mergeCell ref="F395:G395"/>
    <mergeCell ref="J395:K395"/>
    <mergeCell ref="N395:O395"/>
    <mergeCell ref="T395:U395"/>
    <mergeCell ref="X395:Y395"/>
    <mergeCell ref="AB395:AC395"/>
    <mergeCell ref="AF395:AG395"/>
    <mergeCell ref="G413:I413"/>
    <mergeCell ref="Y413:AA413"/>
    <mergeCell ref="B415:C415"/>
    <mergeCell ref="F415:G415"/>
    <mergeCell ref="J415:K415"/>
    <mergeCell ref="N415:O415"/>
    <mergeCell ref="T415:U415"/>
    <mergeCell ref="X415:Y415"/>
    <mergeCell ref="AB415:AC415"/>
    <mergeCell ref="AF415:AG415"/>
    <mergeCell ref="G436:I436"/>
    <mergeCell ref="Y436:AA436"/>
    <mergeCell ref="B438:C438"/>
    <mergeCell ref="F438:G438"/>
    <mergeCell ref="J438:K438"/>
    <mergeCell ref="N438:O438"/>
    <mergeCell ref="T438:U438"/>
    <mergeCell ref="X438:Y438"/>
    <mergeCell ref="AB438:AC438"/>
    <mergeCell ref="AF438:AG438"/>
    <mergeCell ref="G459:I459"/>
    <mergeCell ref="Y459:AA459"/>
    <mergeCell ref="B461:C461"/>
    <mergeCell ref="F461:G461"/>
    <mergeCell ref="J461:K461"/>
    <mergeCell ref="N461:O461"/>
    <mergeCell ref="T461:U461"/>
    <mergeCell ref="X461:Y461"/>
    <mergeCell ref="AB461:AC461"/>
    <mergeCell ref="AF461:AG461"/>
    <mergeCell ref="G482:I482"/>
    <mergeCell ref="Y482:AA482"/>
    <mergeCell ref="B484:C484"/>
    <mergeCell ref="F484:G484"/>
    <mergeCell ref="J484:K484"/>
    <mergeCell ref="N484:O484"/>
    <mergeCell ref="T484:U484"/>
    <mergeCell ref="X484:Y484"/>
    <mergeCell ref="AB484:AC484"/>
    <mergeCell ref="AF484:AG484"/>
    <mergeCell ref="G522:I522"/>
    <mergeCell ref="Y522:AA522"/>
    <mergeCell ref="B524:C524"/>
    <mergeCell ref="F524:G524"/>
    <mergeCell ref="J524:K524"/>
    <mergeCell ref="N524:O524"/>
    <mergeCell ref="T524:U524"/>
    <mergeCell ref="X524:Y524"/>
    <mergeCell ref="AB524:AC524"/>
    <mergeCell ref="AF524:AG524"/>
    <mergeCell ref="G562:I562"/>
    <mergeCell ref="Y562:AA562"/>
    <mergeCell ref="B564:C564"/>
    <mergeCell ref="F564:G564"/>
    <mergeCell ref="J564:K564"/>
    <mergeCell ref="N564:O564"/>
    <mergeCell ref="T564:U564"/>
    <mergeCell ref="X564:Y564"/>
    <mergeCell ref="AB564:AC564"/>
    <mergeCell ref="AF564:AG564"/>
    <mergeCell ref="G602:I602"/>
    <mergeCell ref="Y602:AA602"/>
    <mergeCell ref="B604:C604"/>
    <mergeCell ref="F604:G604"/>
    <mergeCell ref="J604:K604"/>
    <mergeCell ref="N604:O604"/>
    <mergeCell ref="T604:U604"/>
    <mergeCell ref="X604:Y604"/>
    <mergeCell ref="AB604:AC604"/>
    <mergeCell ref="AF604:AG604"/>
    <mergeCell ref="G641:I641"/>
    <mergeCell ref="Y641:AA641"/>
    <mergeCell ref="B643:C643"/>
    <mergeCell ref="F643:G643"/>
    <mergeCell ref="J643:K643"/>
    <mergeCell ref="N643:O643"/>
    <mergeCell ref="T643:U643"/>
    <mergeCell ref="X643:Y643"/>
    <mergeCell ref="AB643:AC643"/>
    <mergeCell ref="AF643:AG643"/>
    <mergeCell ref="G680:I680"/>
    <mergeCell ref="Y680:AA680"/>
    <mergeCell ref="B682:C682"/>
    <mergeCell ref="F682:G682"/>
    <mergeCell ref="J682:K682"/>
    <mergeCell ref="N682:O682"/>
    <mergeCell ref="T682:U682"/>
    <mergeCell ref="X682:Y682"/>
    <mergeCell ref="AB682:AC682"/>
    <mergeCell ref="AF682:AG682"/>
    <mergeCell ref="G719:I719"/>
    <mergeCell ref="Y719:AA719"/>
    <mergeCell ref="B721:C721"/>
    <mergeCell ref="F721:G721"/>
    <mergeCell ref="J721:K721"/>
    <mergeCell ref="N721:O721"/>
    <mergeCell ref="T721:U721"/>
    <mergeCell ref="X721:Y721"/>
    <mergeCell ref="AB721:AC721"/>
    <mergeCell ref="AF721:AG721"/>
    <mergeCell ref="G758:I758"/>
    <mergeCell ref="Y758:AA758"/>
    <mergeCell ref="B760:C760"/>
    <mergeCell ref="F760:G760"/>
    <mergeCell ref="J760:K760"/>
    <mergeCell ref="N760:O760"/>
    <mergeCell ref="T760:U760"/>
    <mergeCell ref="X760:Y760"/>
    <mergeCell ref="AB760:AC760"/>
    <mergeCell ref="AF760:AG760"/>
    <mergeCell ref="G797:I797"/>
    <mergeCell ref="Y797:AA797"/>
    <mergeCell ref="B799:C799"/>
    <mergeCell ref="F799:G799"/>
    <mergeCell ref="J799:K799"/>
    <mergeCell ref="N799:O799"/>
    <mergeCell ref="T799:U799"/>
    <mergeCell ref="X799:Y799"/>
    <mergeCell ref="AB799:AC799"/>
    <mergeCell ref="AF799:AG799"/>
    <mergeCell ref="G836:I836"/>
    <mergeCell ref="Y836:AA836"/>
    <mergeCell ref="B838:C838"/>
    <mergeCell ref="F838:G838"/>
    <mergeCell ref="J838:K838"/>
    <mergeCell ref="N838:O838"/>
    <mergeCell ref="T838:U838"/>
    <mergeCell ref="X838:Y838"/>
    <mergeCell ref="AB838:AC838"/>
    <mergeCell ref="AF838:AG838"/>
    <mergeCell ref="G875:I875"/>
    <mergeCell ref="Y875:AA875"/>
    <mergeCell ref="B877:C877"/>
    <mergeCell ref="F877:G877"/>
    <mergeCell ref="J877:K877"/>
    <mergeCell ref="N877:O877"/>
    <mergeCell ref="T877:U877"/>
    <mergeCell ref="X877:Y877"/>
    <mergeCell ref="AB877:AC877"/>
    <mergeCell ref="AF877:AG877"/>
    <mergeCell ref="G914:I914"/>
    <mergeCell ref="Y914:AA914"/>
    <mergeCell ref="B916:C916"/>
    <mergeCell ref="F916:G916"/>
    <mergeCell ref="J916:K916"/>
    <mergeCell ref="N916:O916"/>
    <mergeCell ref="T916:U916"/>
    <mergeCell ref="X916:Y916"/>
    <mergeCell ref="AB916:AC916"/>
    <mergeCell ref="AF916:AG916"/>
    <mergeCell ref="G953:I953"/>
    <mergeCell ref="Y953:AA953"/>
    <mergeCell ref="B955:C955"/>
    <mergeCell ref="F955:G955"/>
    <mergeCell ref="J955:K955"/>
    <mergeCell ref="N955:O955"/>
    <mergeCell ref="T955:U955"/>
    <mergeCell ref="X955:Y955"/>
    <mergeCell ref="AB955:AC955"/>
    <mergeCell ref="AF955:AG955"/>
    <mergeCell ref="G992:I992"/>
    <mergeCell ref="Y992:AA992"/>
    <mergeCell ref="B994:C994"/>
    <mergeCell ref="F994:G994"/>
    <mergeCell ref="J994:K994"/>
    <mergeCell ref="N994:O994"/>
    <mergeCell ref="T994:U994"/>
    <mergeCell ref="X994:Y994"/>
    <mergeCell ref="AB994:AC994"/>
    <mergeCell ref="AF994:AG994"/>
    <mergeCell ref="G1031:I1031"/>
    <mergeCell ref="Y1031:AA1031"/>
    <mergeCell ref="B1033:C1033"/>
    <mergeCell ref="F1033:G1033"/>
    <mergeCell ref="J1033:K1033"/>
    <mergeCell ref="N1033:O1033"/>
    <mergeCell ref="T1033:U1033"/>
    <mergeCell ref="X1033:Y1033"/>
    <mergeCell ref="AB1033:AC1033"/>
    <mergeCell ref="AF1033:AG1033"/>
    <mergeCell ref="G1073:I1073"/>
    <mergeCell ref="Y1073:AA1073"/>
    <mergeCell ref="B1075:C1075"/>
    <mergeCell ref="F1075:G1075"/>
    <mergeCell ref="J1075:K1075"/>
    <mergeCell ref="N1075:O1075"/>
    <mergeCell ref="T1075:U1075"/>
    <mergeCell ref="X1075:Y1075"/>
    <mergeCell ref="AB1075:AC1075"/>
    <mergeCell ref="AF1075:AG1075"/>
    <mergeCell ref="G1105:I1105"/>
    <mergeCell ref="Y1105:AA1105"/>
    <mergeCell ref="B1107:C1107"/>
    <mergeCell ref="F1107:G1107"/>
    <mergeCell ref="J1107:K1107"/>
    <mergeCell ref="N1107:O1107"/>
    <mergeCell ref="T1107:U1107"/>
    <mergeCell ref="X1107:Y1107"/>
    <mergeCell ref="AB1107:AC1107"/>
    <mergeCell ref="AF1107:AG1107"/>
    <mergeCell ref="G1137:I1137"/>
    <mergeCell ref="Y1137:AA1137"/>
    <mergeCell ref="B1139:C1139"/>
    <mergeCell ref="F1139:G1139"/>
    <mergeCell ref="J1139:K1139"/>
    <mergeCell ref="N1139:O1139"/>
    <mergeCell ref="T1139:U1139"/>
    <mergeCell ref="X1139:Y1139"/>
    <mergeCell ref="AB1139:AC1139"/>
    <mergeCell ref="AF1139:AG1139"/>
    <mergeCell ref="G1169:I1169"/>
    <mergeCell ref="Y1169:AA1169"/>
    <mergeCell ref="B1171:C1171"/>
    <mergeCell ref="F1171:G1171"/>
    <mergeCell ref="J1171:K1171"/>
    <mergeCell ref="N1171:O1171"/>
    <mergeCell ref="T1171:U1171"/>
    <mergeCell ref="X1171:Y1171"/>
    <mergeCell ref="AB1171:AC1171"/>
    <mergeCell ref="AF1171:AG1171"/>
    <mergeCell ref="G1201:I1201"/>
    <mergeCell ref="Y1201:AA1201"/>
    <mergeCell ref="B1203:C1203"/>
    <mergeCell ref="F1203:G1203"/>
    <mergeCell ref="J1203:K1203"/>
    <mergeCell ref="N1203:O1203"/>
    <mergeCell ref="T1203:U1203"/>
    <mergeCell ref="X1203:Y1203"/>
    <mergeCell ref="AB1203:AC1203"/>
    <mergeCell ref="AF1203:AG1203"/>
    <mergeCell ref="G1233:I1233"/>
    <mergeCell ref="Y1233:AA1233"/>
    <mergeCell ref="B1235:C1235"/>
    <mergeCell ref="F1235:G1235"/>
    <mergeCell ref="J1235:K1235"/>
    <mergeCell ref="N1235:O1235"/>
    <mergeCell ref="T1235:U1235"/>
    <mergeCell ref="X1235:Y1235"/>
    <mergeCell ref="AB1235:AC1235"/>
    <mergeCell ref="AF1235:AG1235"/>
    <mergeCell ref="G1265:I1265"/>
    <mergeCell ref="Y1265:AA1265"/>
    <mergeCell ref="B1267:C1267"/>
    <mergeCell ref="F1267:G1267"/>
    <mergeCell ref="J1267:K1267"/>
    <mergeCell ref="N1267:O1267"/>
    <mergeCell ref="T1267:U1267"/>
    <mergeCell ref="X1267:Y1267"/>
    <mergeCell ref="AB1267:AC1267"/>
    <mergeCell ref="AF1267:AG1267"/>
    <mergeCell ref="G1297:I1297"/>
    <mergeCell ref="Y1297:AA1297"/>
    <mergeCell ref="B1299:C1299"/>
    <mergeCell ref="F1299:G1299"/>
    <mergeCell ref="J1299:K1299"/>
    <mergeCell ref="N1299:O1299"/>
    <mergeCell ref="T1299:U1299"/>
    <mergeCell ref="X1299:Y1299"/>
    <mergeCell ref="AB1299:AC1299"/>
    <mergeCell ref="AF1299:AG1299"/>
    <mergeCell ref="G1329:I1329"/>
    <mergeCell ref="Y1329:AA1329"/>
    <mergeCell ref="B1331:C1331"/>
    <mergeCell ref="F1331:G1331"/>
    <mergeCell ref="J1331:K1331"/>
    <mergeCell ref="N1331:O1331"/>
    <mergeCell ref="T1331:U1331"/>
    <mergeCell ref="X1331:Y1331"/>
    <mergeCell ref="AB1331:AC1331"/>
    <mergeCell ref="AF1331:AG1331"/>
    <mergeCell ref="G1361:I1361"/>
    <mergeCell ref="Y1361:AA1361"/>
    <mergeCell ref="B1363:C1363"/>
    <mergeCell ref="F1363:G1363"/>
    <mergeCell ref="J1363:K1363"/>
    <mergeCell ref="N1363:O1363"/>
    <mergeCell ref="T1363:U1363"/>
    <mergeCell ref="X1363:Y1363"/>
    <mergeCell ref="AB1363:AC1363"/>
    <mergeCell ref="AF1363:AG1363"/>
    <mergeCell ref="A1391:O1391"/>
    <mergeCell ref="S1391:AG1391"/>
    <mergeCell ref="G1393:I1393"/>
    <mergeCell ref="Y1393:AA1393"/>
    <mergeCell ref="B1395:C1395"/>
    <mergeCell ref="F1395:G1395"/>
    <mergeCell ref="J1395:K1395"/>
    <mergeCell ref="N1395:O1395"/>
    <mergeCell ref="T1395:U1395"/>
    <mergeCell ref="X1395:Y1395"/>
    <mergeCell ref="AB1395:AC1395"/>
    <mergeCell ref="AF1395:AG1395"/>
    <mergeCell ref="G1425:I1425"/>
    <mergeCell ref="Y1425:AA1425"/>
    <mergeCell ref="B1427:C1427"/>
    <mergeCell ref="F1427:G1427"/>
    <mergeCell ref="J1427:K1427"/>
    <mergeCell ref="N1427:O1427"/>
    <mergeCell ref="T1427:U1427"/>
    <mergeCell ref="X1427:Y1427"/>
    <mergeCell ref="AB1427:AC1427"/>
    <mergeCell ref="AF1427:AG1427"/>
    <mergeCell ref="G1457:I1457"/>
    <mergeCell ref="Y1457:AA1457"/>
    <mergeCell ref="B1459:C1459"/>
    <mergeCell ref="F1459:G1459"/>
    <mergeCell ref="J1459:K1459"/>
    <mergeCell ref="N1459:O1459"/>
    <mergeCell ref="T1459:U1459"/>
    <mergeCell ref="X1459:Y1459"/>
    <mergeCell ref="AB1459:AC1459"/>
    <mergeCell ref="AF1459:AG1459"/>
    <mergeCell ref="A1485:O1485"/>
    <mergeCell ref="S1485:AG1485"/>
    <mergeCell ref="G1487:I1487"/>
    <mergeCell ref="Y1487:AA1487"/>
    <mergeCell ref="B1489:C1489"/>
    <mergeCell ref="F1489:G1489"/>
    <mergeCell ref="J1489:K1489"/>
    <mergeCell ref="N1489:O1489"/>
    <mergeCell ref="T1489:U1489"/>
    <mergeCell ref="X1489:Y1489"/>
    <mergeCell ref="AB1489:AC1489"/>
    <mergeCell ref="AF1489:AG1489"/>
    <mergeCell ref="A1515:O1515"/>
    <mergeCell ref="S1515:AG1515"/>
    <mergeCell ref="G1517:I1517"/>
    <mergeCell ref="Y1517:AA1517"/>
    <mergeCell ref="B1519:C1519"/>
    <mergeCell ref="F1519:G1519"/>
    <mergeCell ref="J1519:K1519"/>
    <mergeCell ref="N1519:O1519"/>
    <mergeCell ref="T1519:U1519"/>
    <mergeCell ref="X1519:Y1519"/>
    <mergeCell ref="AB1519:AC1519"/>
    <mergeCell ref="AF1519:AG1519"/>
    <mergeCell ref="A1545:O1545"/>
    <mergeCell ref="S1545:AG1545"/>
    <mergeCell ref="G1547:I1547"/>
    <mergeCell ref="Y1547:AA1547"/>
    <mergeCell ref="B1549:C1549"/>
    <mergeCell ref="F1549:G1549"/>
    <mergeCell ref="J1549:K1549"/>
    <mergeCell ref="N1549:O1549"/>
    <mergeCell ref="T1549:U1549"/>
    <mergeCell ref="X1549:Y1549"/>
    <mergeCell ref="AB1549:AC1549"/>
    <mergeCell ref="AF1549:AG1549"/>
    <mergeCell ref="A1575:O1575"/>
    <mergeCell ref="S1575:AG1575"/>
    <mergeCell ref="G1577:I1577"/>
    <mergeCell ref="Y1577:AA1577"/>
    <mergeCell ref="B1579:C1579"/>
    <mergeCell ref="F1579:G1579"/>
    <mergeCell ref="J1579:K1579"/>
    <mergeCell ref="N1579:O1579"/>
    <mergeCell ref="T1579:U1579"/>
    <mergeCell ref="X1579:Y1579"/>
    <mergeCell ref="AB1579:AC1579"/>
    <mergeCell ref="AF1579:AG1579"/>
    <mergeCell ref="A1605:O1605"/>
    <mergeCell ref="S1605:AG1605"/>
    <mergeCell ref="G1607:I1607"/>
    <mergeCell ref="Y1607:AA1607"/>
    <mergeCell ref="B1609:C1609"/>
    <mergeCell ref="F1609:G1609"/>
    <mergeCell ref="J1609:K1609"/>
    <mergeCell ref="N1609:O1609"/>
    <mergeCell ref="T1609:U1609"/>
    <mergeCell ref="X1609:Y1609"/>
    <mergeCell ref="AB1609:AC1609"/>
    <mergeCell ref="AF1609:AG1609"/>
    <mergeCell ref="A1635:O1635"/>
    <mergeCell ref="S1635:AG1635"/>
    <mergeCell ref="G1637:I1637"/>
    <mergeCell ref="Y1637:AA1637"/>
    <mergeCell ref="B1639:C1639"/>
    <mergeCell ref="F1639:G1639"/>
    <mergeCell ref="J1639:K1639"/>
    <mergeCell ref="N1639:O1639"/>
    <mergeCell ref="T1639:U1639"/>
    <mergeCell ref="X1639:Y1639"/>
    <mergeCell ref="AB1639:AC1639"/>
    <mergeCell ref="AF1639:AG1639"/>
    <mergeCell ref="A1665:O1665"/>
    <mergeCell ref="S1665:AG1665"/>
    <mergeCell ref="G1667:I1667"/>
    <mergeCell ref="Y1667:AA1667"/>
    <mergeCell ref="B1669:C1669"/>
    <mergeCell ref="F1669:G1669"/>
    <mergeCell ref="J1669:K1669"/>
    <mergeCell ref="N1669:O1669"/>
    <mergeCell ref="T1669:U1669"/>
    <mergeCell ref="X1669:Y1669"/>
    <mergeCell ref="AB1669:AC1669"/>
    <mergeCell ref="AF1669:AG1669"/>
    <mergeCell ref="A1695:O1695"/>
    <mergeCell ref="S1695:AG1695"/>
    <mergeCell ref="G1697:I1697"/>
    <mergeCell ref="Y1697:AA1697"/>
    <mergeCell ref="B1699:C1699"/>
    <mergeCell ref="F1699:G1699"/>
    <mergeCell ref="J1699:K1699"/>
    <mergeCell ref="N1699:O1699"/>
    <mergeCell ref="T1699:U1699"/>
    <mergeCell ref="X1699:Y1699"/>
    <mergeCell ref="AB1699:AC1699"/>
    <mergeCell ref="AF1699:AG1699"/>
    <mergeCell ref="A1725:O1725"/>
    <mergeCell ref="S1725:AG1725"/>
    <mergeCell ref="G1727:I1727"/>
    <mergeCell ref="Y1727:AA1727"/>
    <mergeCell ref="B1729:C1729"/>
    <mergeCell ref="F1729:G1729"/>
    <mergeCell ref="J1729:K1729"/>
    <mergeCell ref="N1729:O1729"/>
    <mergeCell ref="T1729:U1729"/>
    <mergeCell ref="X1729:Y1729"/>
    <mergeCell ref="AB1729:AC1729"/>
    <mergeCell ref="AF1729:AG1729"/>
    <mergeCell ref="A1755:O1755"/>
    <mergeCell ref="S1755:AG1755"/>
    <mergeCell ref="G1757:I1757"/>
    <mergeCell ref="Y1757:AA1757"/>
    <mergeCell ref="B1759:C1759"/>
    <mergeCell ref="F1759:G1759"/>
    <mergeCell ref="J1759:K1759"/>
    <mergeCell ref="N1759:O1759"/>
    <mergeCell ref="T1759:U1759"/>
    <mergeCell ref="X1759:Y1759"/>
    <mergeCell ref="AB1759:AC1759"/>
    <mergeCell ref="AF1759:AG1759"/>
    <mergeCell ref="A1793:O1793"/>
    <mergeCell ref="S1793:AG1793"/>
    <mergeCell ref="G1795:I1795"/>
    <mergeCell ref="Y1795:AA1795"/>
    <mergeCell ref="B1797:C1797"/>
    <mergeCell ref="F1797:G1797"/>
    <mergeCell ref="J1797:K1797"/>
    <mergeCell ref="N1797:O1797"/>
    <mergeCell ref="T1797:U1797"/>
    <mergeCell ref="X1797:Y1797"/>
    <mergeCell ref="AB1797:AC1797"/>
    <mergeCell ref="AF1797:AG1797"/>
    <mergeCell ref="A1830:O1830"/>
    <mergeCell ref="S1830:AG1830"/>
    <mergeCell ref="G1832:I1832"/>
    <mergeCell ref="Y1832:AA1832"/>
    <mergeCell ref="B1834:C1834"/>
    <mergeCell ref="F1834:G1834"/>
    <mergeCell ref="J1834:K1834"/>
    <mergeCell ref="N1834:O1834"/>
    <mergeCell ref="T1834:U1834"/>
    <mergeCell ref="X1834:Y1834"/>
    <mergeCell ref="AB1834:AC1834"/>
    <mergeCell ref="AF1834:AG1834"/>
    <mergeCell ref="G1871:I1871"/>
    <mergeCell ref="Y1871:AA1871"/>
    <mergeCell ref="B1873:C1873"/>
    <mergeCell ref="F1873:G1873"/>
    <mergeCell ref="J1873:K1873"/>
    <mergeCell ref="N1873:O1873"/>
    <mergeCell ref="T1873:U1873"/>
    <mergeCell ref="X1873:Y1873"/>
    <mergeCell ref="AB1873:AC1873"/>
    <mergeCell ref="AF1873:AG1873"/>
    <mergeCell ref="G1910:I1910"/>
    <mergeCell ref="Y1910:AA1910"/>
    <mergeCell ref="B1912:C1912"/>
    <mergeCell ref="F1912:G1912"/>
    <mergeCell ref="J1912:K1912"/>
    <mergeCell ref="N1912:O1912"/>
    <mergeCell ref="T1912:U1912"/>
    <mergeCell ref="X1912:Y1912"/>
    <mergeCell ref="AB1912:AC1912"/>
    <mergeCell ref="AF1912:AG1912"/>
    <mergeCell ref="G1949:I1949"/>
    <mergeCell ref="Y1949:AA1949"/>
    <mergeCell ref="B1951:C1951"/>
    <mergeCell ref="F1951:G1951"/>
    <mergeCell ref="J1951:K1951"/>
    <mergeCell ref="N1951:O1951"/>
    <mergeCell ref="T1951:U1951"/>
    <mergeCell ref="X1951:Y1951"/>
    <mergeCell ref="AB1951:AC1951"/>
    <mergeCell ref="AF1951:AG1951"/>
    <mergeCell ref="G1988:I1988"/>
    <mergeCell ref="Y1988:AA1988"/>
    <mergeCell ref="B1990:C1990"/>
    <mergeCell ref="F1990:G1990"/>
    <mergeCell ref="J1990:K1990"/>
    <mergeCell ref="N1990:O1990"/>
    <mergeCell ref="T1990:U1990"/>
    <mergeCell ref="X1990:Y1990"/>
    <mergeCell ref="AB1990:AC1990"/>
    <mergeCell ref="AF1990:AG1990"/>
    <mergeCell ref="G2024:I2024"/>
    <mergeCell ref="Y2024:AA2024"/>
    <mergeCell ref="B2026:C2026"/>
    <mergeCell ref="F2026:G2026"/>
    <mergeCell ref="J2026:K2026"/>
    <mergeCell ref="N2026:O2026"/>
    <mergeCell ref="T2026:U2026"/>
    <mergeCell ref="X2026:Y2026"/>
    <mergeCell ref="AB2026:AC2026"/>
    <mergeCell ref="AF2026:AG2026"/>
    <mergeCell ref="G2060:I2060"/>
    <mergeCell ref="Y2060:AA2060"/>
    <mergeCell ref="B2062:C2062"/>
    <mergeCell ref="F2062:G2062"/>
    <mergeCell ref="J2062:K2062"/>
    <mergeCell ref="N2062:O2062"/>
    <mergeCell ref="T2062:U2062"/>
    <mergeCell ref="X2062:Y2062"/>
    <mergeCell ref="AB2062:AC2062"/>
    <mergeCell ref="AF2062:AG2062"/>
    <mergeCell ref="A2119:O2119"/>
    <mergeCell ref="S2119:AG2119"/>
    <mergeCell ref="G2121:I2121"/>
    <mergeCell ref="Y2121:AA2121"/>
    <mergeCell ref="B2123:C2123"/>
    <mergeCell ref="F2123:G2123"/>
    <mergeCell ref="J2123:K2123"/>
    <mergeCell ref="N2123:O2123"/>
    <mergeCell ref="T2123:U2123"/>
    <mergeCell ref="X2123:Y2123"/>
    <mergeCell ref="AB2123:AC2123"/>
    <mergeCell ref="AF2123:AG2123"/>
    <mergeCell ref="A2180:O2180"/>
    <mergeCell ref="S2180:AG2180"/>
    <mergeCell ref="G2182:I2182"/>
    <mergeCell ref="Y2182:AA2182"/>
    <mergeCell ref="B2184:C2184"/>
    <mergeCell ref="F2184:G2184"/>
    <mergeCell ref="J2184:K2184"/>
    <mergeCell ref="N2184:O2184"/>
    <mergeCell ref="T2184:U2184"/>
    <mergeCell ref="X2184:Y2184"/>
    <mergeCell ref="AB2184:AC2184"/>
    <mergeCell ref="AF2184:AG2184"/>
    <mergeCell ref="A2209:O2209"/>
    <mergeCell ref="S2209:AG2209"/>
    <mergeCell ref="G2211:I2211"/>
    <mergeCell ref="Y2211:AA2211"/>
    <mergeCell ref="B2213:C2213"/>
    <mergeCell ref="F2213:G2213"/>
    <mergeCell ref="J2213:K2213"/>
    <mergeCell ref="N2213:O2213"/>
    <mergeCell ref="T2213:U2213"/>
    <mergeCell ref="X2213:Y2213"/>
    <mergeCell ref="AB2213:AC2213"/>
    <mergeCell ref="AF2213:AG2213"/>
    <mergeCell ref="A2238:O2238"/>
    <mergeCell ref="S2238:AG2238"/>
    <mergeCell ref="G2240:I2240"/>
    <mergeCell ref="Y2240:AA2240"/>
    <mergeCell ref="B2242:C2242"/>
    <mergeCell ref="F2242:G2242"/>
    <mergeCell ref="J2242:K2242"/>
    <mergeCell ref="N2242:O2242"/>
    <mergeCell ref="T2242:U2242"/>
    <mergeCell ref="X2242:Y2242"/>
    <mergeCell ref="AB2242:AC2242"/>
    <mergeCell ref="AF2242:AG2242"/>
    <mergeCell ref="A2267:O2267"/>
    <mergeCell ref="S2267:AG2267"/>
    <mergeCell ref="G2269:I2269"/>
    <mergeCell ref="Y2269:AA2269"/>
    <mergeCell ref="B2271:C2271"/>
    <mergeCell ref="F2271:G2271"/>
    <mergeCell ref="J2271:K2271"/>
    <mergeCell ref="N2271:O2271"/>
    <mergeCell ref="T2271:U2271"/>
    <mergeCell ref="X2271:Y2271"/>
    <mergeCell ref="AB2271:AC2271"/>
    <mergeCell ref="AF2271:AG2271"/>
    <mergeCell ref="A2296:O2296"/>
    <mergeCell ref="S2296:AG2296"/>
    <mergeCell ref="G2298:I2298"/>
    <mergeCell ref="Y2298:AA2298"/>
    <mergeCell ref="B2300:C2300"/>
    <mergeCell ref="F2300:G2300"/>
    <mergeCell ref="J2300:K2300"/>
    <mergeCell ref="N2300:O2300"/>
    <mergeCell ref="T2300:U2300"/>
    <mergeCell ref="X2300:Y2300"/>
    <mergeCell ref="AB2300:AC2300"/>
    <mergeCell ref="AF2300:AG2300"/>
    <mergeCell ref="A2325:O2325"/>
    <mergeCell ref="S2325:AG2325"/>
    <mergeCell ref="G2327:I2327"/>
    <mergeCell ref="Y2327:AA2327"/>
    <mergeCell ref="B2329:C2329"/>
    <mergeCell ref="F2329:G2329"/>
    <mergeCell ref="J2329:K2329"/>
    <mergeCell ref="N2329:O2329"/>
    <mergeCell ref="T2329:U2329"/>
    <mergeCell ref="X2329:Y2329"/>
    <mergeCell ref="AB2329:AC2329"/>
    <mergeCell ref="AF2329:AG2329"/>
    <mergeCell ref="A2354:O2354"/>
    <mergeCell ref="S2354:AG2354"/>
    <mergeCell ref="G2356:I2356"/>
    <mergeCell ref="Y2356:AA2356"/>
    <mergeCell ref="B2358:C2358"/>
    <mergeCell ref="F2358:G2358"/>
    <mergeCell ref="J2358:K2358"/>
    <mergeCell ref="N2358:O2358"/>
    <mergeCell ref="T2358:U2358"/>
    <mergeCell ref="X2358:Y2358"/>
    <mergeCell ref="AB2358:AC2358"/>
    <mergeCell ref="AF2358:AG2358"/>
    <mergeCell ref="A2383:O2383"/>
    <mergeCell ref="S2383:AG2383"/>
    <mergeCell ref="G2385:I2385"/>
    <mergeCell ref="Y2385:AA2385"/>
    <mergeCell ref="B2387:C2387"/>
    <mergeCell ref="F2387:G2387"/>
    <mergeCell ref="J2387:K2387"/>
    <mergeCell ref="N2387:O2387"/>
    <mergeCell ref="T2387:U2387"/>
    <mergeCell ref="X2387:Y2387"/>
    <mergeCell ref="AB2387:AC2387"/>
    <mergeCell ref="AF2387:AG2387"/>
    <mergeCell ref="A2432:O2432"/>
    <mergeCell ref="S2432:AG2432"/>
    <mergeCell ref="G2434:I2434"/>
    <mergeCell ref="Y2434:AA2434"/>
    <mergeCell ref="B2436:C2436"/>
    <mergeCell ref="F2436:G2436"/>
    <mergeCell ref="J2436:K2436"/>
    <mergeCell ref="N2436:O2436"/>
    <mergeCell ref="T2436:U2436"/>
    <mergeCell ref="X2436:Y2436"/>
    <mergeCell ref="AB2436:AC2436"/>
    <mergeCell ref="AF2436:AG2436"/>
    <mergeCell ref="A2488:O2488"/>
    <mergeCell ref="S2488:AG2488"/>
    <mergeCell ref="G2490:I2490"/>
    <mergeCell ref="Y2490:AA2490"/>
    <mergeCell ref="B2492:C2492"/>
    <mergeCell ref="F2492:G2492"/>
    <mergeCell ref="J2492:K2492"/>
    <mergeCell ref="N2492:O2492"/>
    <mergeCell ref="T2492:U2492"/>
    <mergeCell ref="X2492:Y2492"/>
    <mergeCell ref="AB2492:AC2492"/>
    <mergeCell ref="AF2492:AG2492"/>
    <mergeCell ref="A2544:O2544"/>
    <mergeCell ref="S2544:AG2544"/>
    <mergeCell ref="G2546:I2546"/>
    <mergeCell ref="Y2546:AA2546"/>
    <mergeCell ref="B2548:C2548"/>
    <mergeCell ref="F2548:G2548"/>
    <mergeCell ref="J2548:K2548"/>
    <mergeCell ref="N2548:O2548"/>
    <mergeCell ref="T2548:U2548"/>
    <mergeCell ref="X2548:Y2548"/>
    <mergeCell ref="AB2548:AC2548"/>
    <mergeCell ref="AF2548:AG2548"/>
    <mergeCell ref="A2606:O2606"/>
    <mergeCell ref="S2606:AG2606"/>
    <mergeCell ref="G2608:I2608"/>
    <mergeCell ref="Y2608:AA2608"/>
    <mergeCell ref="B2610:C2610"/>
    <mergeCell ref="F2610:G2610"/>
    <mergeCell ref="J2610:K2610"/>
    <mergeCell ref="N2610:O2610"/>
    <mergeCell ref="T2610:U2610"/>
    <mergeCell ref="X2610:Y2610"/>
    <mergeCell ref="AB2610:AC2610"/>
    <mergeCell ref="AF2610:AG2610"/>
    <mergeCell ref="A2668:O2668"/>
    <mergeCell ref="S2668:AG2668"/>
    <mergeCell ref="G2670:I2670"/>
    <mergeCell ref="Y2670:AA2670"/>
    <mergeCell ref="B2672:C2672"/>
    <mergeCell ref="F2672:G2672"/>
    <mergeCell ref="J2672:K2672"/>
    <mergeCell ref="N2672:O2672"/>
    <mergeCell ref="T2672:U2672"/>
    <mergeCell ref="X2672:Y2672"/>
    <mergeCell ref="AB2672:AC2672"/>
    <mergeCell ref="AF2672:AG2672"/>
    <mergeCell ref="A2730:O2730"/>
    <mergeCell ref="S2730:AG2730"/>
    <mergeCell ref="G2732:I2732"/>
    <mergeCell ref="Y2732:AA2732"/>
    <mergeCell ref="B2734:C2734"/>
    <mergeCell ref="F2734:G2734"/>
    <mergeCell ref="J2734:K2734"/>
    <mergeCell ref="N2734:O2734"/>
    <mergeCell ref="T2734:U2734"/>
    <mergeCell ref="X2734:Y2734"/>
    <mergeCell ref="AB2734:AC2734"/>
    <mergeCell ref="AF2734:AG2734"/>
    <mergeCell ref="A2792:O2792"/>
    <mergeCell ref="S2792:AG2792"/>
    <mergeCell ref="G2794:I2794"/>
    <mergeCell ref="Y2794:AA2794"/>
    <mergeCell ref="B2796:C2796"/>
    <mergeCell ref="F2796:G2796"/>
    <mergeCell ref="J2796:K2796"/>
    <mergeCell ref="N2796:O2796"/>
    <mergeCell ref="T2796:U2796"/>
    <mergeCell ref="X2796:Y2796"/>
    <mergeCell ref="AB2796:AC2796"/>
    <mergeCell ref="AF2796:AG2796"/>
    <mergeCell ref="A2819:O2819"/>
    <mergeCell ref="S2819:AG2819"/>
    <mergeCell ref="G2821:I2821"/>
    <mergeCell ref="Y2821:AA2821"/>
    <mergeCell ref="B2823:C2823"/>
    <mergeCell ref="F2823:G2823"/>
    <mergeCell ref="J2823:K2823"/>
    <mergeCell ref="N2823:O2823"/>
    <mergeCell ref="T2823:U2823"/>
    <mergeCell ref="X2823:Y2823"/>
    <mergeCell ref="AB2823:AC2823"/>
    <mergeCell ref="AF2823:AG2823"/>
    <mergeCell ref="A2839:O2839"/>
    <mergeCell ref="S2839:AG2839"/>
    <mergeCell ref="G2841:I2841"/>
    <mergeCell ref="Y2841:AA2841"/>
    <mergeCell ref="B2843:C2843"/>
    <mergeCell ref="F2843:G2843"/>
    <mergeCell ref="J2843:K2843"/>
    <mergeCell ref="N2843:O2843"/>
    <mergeCell ref="T2843:U2843"/>
    <mergeCell ref="X2843:Y2843"/>
    <mergeCell ref="AB2843:AC2843"/>
    <mergeCell ref="AF2843:AG2843"/>
    <mergeCell ref="A2852:O2852"/>
    <mergeCell ref="S2852:AG2852"/>
    <mergeCell ref="G2854:I2854"/>
    <mergeCell ref="Y2854:AA2854"/>
    <mergeCell ref="B2856:C2856"/>
    <mergeCell ref="F2856:G2856"/>
    <mergeCell ref="J2856:K2856"/>
    <mergeCell ref="N2856:O2856"/>
    <mergeCell ref="T2856:U2856"/>
    <mergeCell ref="X2856:Y2856"/>
    <mergeCell ref="AB2856:AC2856"/>
    <mergeCell ref="AF2856:AG2856"/>
    <mergeCell ref="A2865:O2865"/>
    <mergeCell ref="S2865:AG2865"/>
    <mergeCell ref="G2867:I2867"/>
    <mergeCell ref="Y2867:AA2867"/>
    <mergeCell ref="B2869:C2869"/>
    <mergeCell ref="F2869:G2869"/>
    <mergeCell ref="J2869:K2869"/>
    <mergeCell ref="N2869:O2869"/>
    <mergeCell ref="T2869:U2869"/>
    <mergeCell ref="X2869:Y2869"/>
    <mergeCell ref="AB2869:AC2869"/>
    <mergeCell ref="AF2869:AG2869"/>
    <mergeCell ref="A2878:O2878"/>
    <mergeCell ref="S2878:AG2878"/>
    <mergeCell ref="G2879:I2879"/>
    <mergeCell ref="U2880:W2881"/>
    <mergeCell ref="B2881:C2881"/>
    <mergeCell ref="F2881:G2881"/>
    <mergeCell ref="J2881:K2881"/>
    <mergeCell ref="N2881:O2881"/>
    <mergeCell ref="U2882:X2883"/>
    <mergeCell ref="A2883:O2883"/>
    <mergeCell ref="A2884:O2884"/>
    <mergeCell ref="G2886:I2886"/>
    <mergeCell ref="B2888:C2888"/>
    <mergeCell ref="F2888:G2888"/>
    <mergeCell ref="J2888:K2888"/>
    <mergeCell ref="N2888:O2888"/>
    <mergeCell ref="A2893:O2893"/>
    <mergeCell ref="G2895:I2895"/>
    <mergeCell ref="B2897:C2897"/>
    <mergeCell ref="F2897:G2897"/>
    <mergeCell ref="J2897:K2897"/>
    <mergeCell ref="N2897:O2897"/>
    <mergeCell ref="A2899:O2899"/>
    <mergeCell ref="A2900:O2900"/>
    <mergeCell ref="G2902:I2902"/>
    <mergeCell ref="B2904:C2904"/>
    <mergeCell ref="F2904:G2904"/>
    <mergeCell ref="J2904:K2904"/>
    <mergeCell ref="N2904:O2904"/>
    <mergeCell ref="A2909:O2909"/>
    <mergeCell ref="G2911:I2911"/>
    <mergeCell ref="B2913:C2913"/>
    <mergeCell ref="F2913:G2913"/>
    <mergeCell ref="J2913:K2913"/>
    <mergeCell ref="N2913:O2913"/>
    <mergeCell ref="A2918:O2918"/>
    <mergeCell ref="G2920:I2920"/>
    <mergeCell ref="B2922:C2922"/>
    <mergeCell ref="F2922:G2922"/>
    <mergeCell ref="J2922:K2922"/>
    <mergeCell ref="N2922:O2922"/>
    <mergeCell ref="A2927:O2927"/>
    <mergeCell ref="G2929:I2929"/>
    <mergeCell ref="B2931:C2931"/>
    <mergeCell ref="F2931:G2931"/>
    <mergeCell ref="J2931:K2931"/>
    <mergeCell ref="N2931:O2931"/>
    <mergeCell ref="A2936:O2936"/>
    <mergeCell ref="G2938:I2938"/>
    <mergeCell ref="B2940:C2940"/>
    <mergeCell ref="F2940:G2940"/>
    <mergeCell ref="J2940:K2940"/>
    <mergeCell ref="N2940:O2940"/>
    <mergeCell ref="A2945:O2945"/>
    <mergeCell ref="G2947:I2947"/>
    <mergeCell ref="B2949:C2949"/>
    <mergeCell ref="F2949:G2949"/>
    <mergeCell ref="J2949:K2949"/>
    <mergeCell ref="N2949:O2949"/>
    <mergeCell ref="A2954:O2954"/>
    <mergeCell ref="G2955:I2955"/>
    <mergeCell ref="B2957:C2957"/>
    <mergeCell ref="F2957:G2957"/>
    <mergeCell ref="J2957:K2957"/>
    <mergeCell ref="N2957:O2957"/>
    <mergeCell ref="A2962:O2962"/>
    <mergeCell ref="G2964:I2964"/>
    <mergeCell ref="B2966:C2966"/>
    <mergeCell ref="F2966:G2966"/>
    <mergeCell ref="J2966:K2966"/>
    <mergeCell ref="N2966:O2966"/>
    <mergeCell ref="A2971:O2971"/>
    <mergeCell ref="G2973:I2973"/>
    <mergeCell ref="B2975:C2975"/>
    <mergeCell ref="F2975:G2975"/>
    <mergeCell ref="J2975:K2975"/>
    <mergeCell ref="N2975:O2975"/>
    <mergeCell ref="A2980:O2980"/>
    <mergeCell ref="G2982:I2982"/>
    <mergeCell ref="B2984:C2984"/>
    <mergeCell ref="F2984:G2984"/>
    <mergeCell ref="J2984:K2984"/>
    <mergeCell ref="N2984:O2984"/>
    <mergeCell ref="A2989:O2989"/>
    <mergeCell ref="G2991:I2991"/>
    <mergeCell ref="B2993:C2993"/>
    <mergeCell ref="F2993:G2993"/>
    <mergeCell ref="J2993:K2993"/>
    <mergeCell ref="N2993:O2993"/>
    <mergeCell ref="A2998:O2998"/>
  </mergeCells>
  <hyperlinks>
    <hyperlink ref="S5" r:id="rId1" display="*See Tax Foundation Fiscal Fact No. 245 for more information."/>
  </hyperlinks>
  <printOptions headings="false" gridLines="false" gridLinesSet="true" horizontalCentered="true" verticalCentered="false"/>
  <pageMargins left="0.1" right="0.1" top="0.1" bottom="0.1" header="0.511805555555555" footer="0.511805555555555"/>
  <pageSetup paperSize="1" scale="96" firstPageNumber="0" fitToWidth="1" fitToHeight="1" pageOrder="overThenDown" orientation="portrait" blackAndWhite="false" draft="false" cellComments="none" useFirstPageNumber="false" horizontalDpi="300" verticalDpi="300" copies="1"/>
  <headerFooter differentFirst="false" differentOddEven="false">
    <oddHeader/>
    <oddFooter/>
  </headerFooter>
  <rowBreaks count="65" manualBreakCount="65">
    <brk id="64" man="true" max="16383" min="0"/>
    <brk id="124" man="true" max="16383" min="0"/>
    <brk id="181" man="true" max="16383" min="0"/>
    <brk id="236" man="true" max="16383" min="0"/>
    <brk id="283" man="true" max="16383" min="0"/>
    <brk id="325" man="true" max="16383" min="0"/>
    <brk id="372" man="true" max="16383" min="0"/>
    <brk id="435" man="true" max="16383" min="0"/>
    <brk id="480" man="true" max="16383" min="0"/>
    <brk id="521" man="true" max="16383" min="0"/>
    <brk id="561" man="true" max="16383" min="0"/>
    <brk id="601" man="true" max="16383" min="0"/>
    <brk id="640" man="true" max="16383" min="0"/>
    <brk id="679" man="true" max="16383" min="0"/>
    <brk id="718" man="true" max="16383" min="0"/>
    <brk id="757" man="true" max="16383" min="0"/>
    <brk id="796" man="true" max="16383" min="0"/>
    <brk id="835" man="true" max="16383" min="0"/>
    <brk id="874" man="true" max="16383" min="0"/>
    <brk id="913" man="true" max="16383" min="0"/>
    <brk id="952" man="true" max="16383" min="0"/>
    <brk id="991" man="true" max="16383" min="0"/>
    <brk id="1030" man="true" max="16383" min="0"/>
    <brk id="1072" man="true" max="16383" min="0"/>
    <brk id="1136" man="true" max="16383" min="0"/>
    <brk id="1200" man="true" max="16383" min="0"/>
    <brk id="1264" man="true" max="16383" min="0"/>
    <brk id="1328" man="true" max="16383" min="0"/>
    <brk id="1392" man="true" max="16383" min="0"/>
    <brk id="1424" man="true" max="16383" min="0"/>
    <brk id="1456" man="true" max="16383" min="0"/>
    <brk id="1486" man="true" max="16383" min="0"/>
    <brk id="1516" man="true" max="16383" min="0"/>
    <brk id="1546" man="true" max="16383" min="0"/>
    <brk id="1576" man="true" max="16383" min="0"/>
    <brk id="1636" man="true" max="16383" min="0"/>
    <brk id="1666" man="true" max="16383" min="0"/>
    <brk id="1696" man="true" max="16383" min="0"/>
    <brk id="1726" man="true" max="16383" min="0"/>
    <brk id="1756" man="true" max="16383" min="0"/>
    <brk id="1794" man="true" max="16383" min="0"/>
    <brk id="1831" man="true" max="16383" min="0"/>
    <brk id="1870" man="true" max="16383" min="0"/>
    <brk id="1909" man="true" max="16383" min="0"/>
    <brk id="1948" man="true" max="16383" min="0"/>
    <brk id="1987" man="true" max="16383" min="0"/>
    <brk id="2023" man="true" max="16383" min="0"/>
    <brk id="2059" man="true" max="16383" min="0"/>
    <brk id="2120" man="true" max="16383" min="0"/>
    <brk id="2181" man="true" max="16383" min="0"/>
    <brk id="2210" man="true" max="16383" min="0"/>
    <brk id="2239" man="true" max="16383" min="0"/>
    <brk id="2268" man="true" max="16383" min="0"/>
    <brk id="2297" man="true" max="16383" min="0"/>
    <brk id="2326" man="true" max="16383" min="0"/>
    <brk id="2355" man="true" max="16383" min="0"/>
    <brk id="2384" man="true" max="16383" min="0"/>
    <brk id="2433" man="true" max="16383" min="0"/>
    <brk id="2489" man="true" max="16383" min="0"/>
    <brk id="2545" man="true" max="16383" min="0"/>
    <brk id="2607" man="true" max="16383" min="0"/>
    <brk id="2669" man="true" max="16383" min="0"/>
    <brk id="2731" man="true" max="16383" min="0"/>
    <brk id="2793" man="true" max="16383" min="0"/>
    <brk id="2840" man="true" max="16383" min="0"/>
  </rowBreaks>
  <colBreaks count="3" manualBreakCount="3">
    <brk id="15" man="true" max="65535" min="0"/>
    <brk id="18" man="true" max="65535" min="0"/>
    <brk id="33" man="true" max="65535" min="0"/>
  </colBreaks>
  <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S117"/>
  <sheetViews>
    <sheetView showFormulas="false" showGridLines="true" showRowColHeaders="true" showZeros="true" rightToLeft="false" tabSelected="false" showOutlineSymbols="true" defaultGridColor="true" view="normal" topLeftCell="A79" colorId="64" zoomScale="100" zoomScaleNormal="100" zoomScalePageLayoutView="100" workbookViewId="0">
      <selection pane="topLeft" activeCell="U5" activeCellId="0" sqref="U5"/>
    </sheetView>
  </sheetViews>
  <sheetFormatPr defaultRowHeight="12.75" zeroHeight="false" outlineLevelRow="0" outlineLevelCol="0"/>
  <cols>
    <col collapsed="false" customWidth="true" hidden="false" outlineLevel="0" max="1" min="1" style="0" width="9.05"/>
    <col collapsed="false" customWidth="true" hidden="false" outlineLevel="0" max="13" min="2" style="0" width="9.13"/>
    <col collapsed="false" customWidth="true" hidden="false" outlineLevel="0" max="14" min="14" style="145" width="9.13"/>
    <col collapsed="false" customWidth="true" hidden="false" outlineLevel="0" max="19" min="15" style="0" width="9.13"/>
    <col collapsed="false" customWidth="true" hidden="false" outlineLevel="0" max="1025" min="20" style="0" width="9.05"/>
  </cols>
  <sheetData>
    <row r="1" customFormat="false" ht="12.75" hidden="false" customHeight="false" outlineLevel="0" collapsed="false">
      <c r="A1" s="146" t="n">
        <v>40773</v>
      </c>
      <c r="H1" s="147" t="s">
        <v>97</v>
      </c>
    </row>
    <row r="2" customFormat="false" ht="12.75" hidden="false" customHeight="false" outlineLevel="0" collapsed="false">
      <c r="H2" s="0" t="s">
        <v>98</v>
      </c>
    </row>
    <row r="3" customFormat="false" ht="12.75" hidden="false" customHeight="false" outlineLevel="0" collapsed="false">
      <c r="H3" s="0" t="s">
        <v>99</v>
      </c>
    </row>
    <row r="5" customFormat="false" ht="12.75" hidden="false" customHeight="false" outlineLevel="0" collapsed="false">
      <c r="H5" s="0" t="s">
        <v>100</v>
      </c>
    </row>
    <row r="7" customFormat="false" ht="12.75" hidden="false" customHeight="false" outlineLevel="0" collapsed="false">
      <c r="H7" s="147" t="s">
        <v>101</v>
      </c>
    </row>
    <row r="9" customFormat="false" ht="12.75" hidden="false" customHeight="false" outlineLevel="0" collapsed="false">
      <c r="H9" s="0" t="s">
        <v>102</v>
      </c>
    </row>
    <row r="11" customFormat="false" ht="12.75" hidden="false" customHeight="false" outlineLevel="0" collapsed="false">
      <c r="H11" s="0" t="s">
        <v>103</v>
      </c>
    </row>
    <row r="13" customFormat="false" ht="12.75" hidden="false" customHeight="true" outlineLevel="0" collapsed="false">
      <c r="H13" s="0" t="s">
        <v>104</v>
      </c>
      <c r="R13" s="148" t="s">
        <v>105</v>
      </c>
    </row>
    <row r="14" customFormat="false" ht="12.75" hidden="false" customHeight="false" outlineLevel="0" collapsed="false">
      <c r="R14" s="148"/>
    </row>
    <row r="15" customFormat="false" ht="12.75" hidden="false" customHeight="false" outlineLevel="0" collapsed="false">
      <c r="O15" s="149" t="s">
        <v>106</v>
      </c>
      <c r="P15" s="149"/>
    </row>
    <row r="16" customFormat="false" ht="12.75" hidden="false" customHeight="true" outlineLevel="0" collapsed="false">
      <c r="N16" s="145" t="s">
        <v>107</v>
      </c>
      <c r="O16" s="0" t="s">
        <v>108</v>
      </c>
      <c r="P16" s="0" t="s">
        <v>109</v>
      </c>
      <c r="R16" s="150" t="s">
        <v>110</v>
      </c>
    </row>
    <row r="17" customFormat="false" ht="12.75" hidden="false" customHeight="false" outlineLevel="0" collapsed="false">
      <c r="A17" s="0" t="s">
        <v>17</v>
      </c>
      <c r="B17" s="0" t="s">
        <v>111</v>
      </c>
      <c r="C17" s="0" t="s">
        <v>112</v>
      </c>
      <c r="D17" s="0" t="s">
        <v>113</v>
      </c>
      <c r="E17" s="0" t="s">
        <v>114</v>
      </c>
      <c r="F17" s="0" t="s">
        <v>115</v>
      </c>
      <c r="G17" s="0" t="s">
        <v>116</v>
      </c>
      <c r="H17" s="0" t="s">
        <v>117</v>
      </c>
      <c r="I17" s="0" t="s">
        <v>118</v>
      </c>
      <c r="J17" s="0" t="s">
        <v>119</v>
      </c>
      <c r="K17" s="0" t="s">
        <v>120</v>
      </c>
      <c r="L17" s="0" t="s">
        <v>121</v>
      </c>
      <c r="M17" s="0" t="s">
        <v>122</v>
      </c>
      <c r="N17" s="145" t="s">
        <v>123</v>
      </c>
      <c r="O17" s="0" t="s">
        <v>124</v>
      </c>
      <c r="P17" s="0" t="s">
        <v>125</v>
      </c>
      <c r="R17" s="150"/>
      <c r="S17" s="0" t="s">
        <v>17</v>
      </c>
    </row>
    <row r="18" customFormat="false" ht="12.75" hidden="false" customHeight="false" outlineLevel="0" collapsed="false">
      <c r="R18" s="150"/>
    </row>
    <row r="19" customFormat="false" ht="12.75" hidden="false" customHeight="false" outlineLevel="0" collapsed="false">
      <c r="A19" s="0" t="n">
        <v>1913</v>
      </c>
      <c r="B19" s="0" t="n">
        <v>9.8</v>
      </c>
      <c r="C19" s="0" t="n">
        <v>9.8</v>
      </c>
      <c r="D19" s="0" t="n">
        <v>9.8</v>
      </c>
      <c r="E19" s="0" t="n">
        <v>9.8</v>
      </c>
      <c r="F19" s="0" t="n">
        <v>9.7</v>
      </c>
      <c r="G19" s="0" t="n">
        <v>9.8</v>
      </c>
      <c r="H19" s="0" t="n">
        <v>9.9</v>
      </c>
      <c r="I19" s="0" t="n">
        <v>9.9</v>
      </c>
      <c r="J19" s="0" t="n">
        <v>10</v>
      </c>
      <c r="K19" s="0" t="n">
        <v>10</v>
      </c>
      <c r="L19" s="0" t="n">
        <v>10.1</v>
      </c>
      <c r="M19" s="0" t="n">
        <v>10</v>
      </c>
      <c r="N19" s="145" t="n">
        <v>9.9</v>
      </c>
      <c r="R19" s="150"/>
      <c r="S19" s="151" t="s">
        <v>18</v>
      </c>
    </row>
    <row r="20" customFormat="false" ht="12.75" hidden="false" customHeight="false" outlineLevel="0" collapsed="false">
      <c r="A20" s="0" t="n">
        <v>1914</v>
      </c>
      <c r="B20" s="0" t="n">
        <v>10</v>
      </c>
      <c r="C20" s="0" t="n">
        <v>9.9</v>
      </c>
      <c r="D20" s="0" t="n">
        <v>9.9</v>
      </c>
      <c r="E20" s="0" t="n">
        <v>9.8</v>
      </c>
      <c r="F20" s="0" t="n">
        <v>9.9</v>
      </c>
      <c r="G20" s="0" t="n">
        <v>9.9</v>
      </c>
      <c r="H20" s="0" t="n">
        <v>10</v>
      </c>
      <c r="I20" s="0" t="n">
        <v>10.2</v>
      </c>
      <c r="J20" s="0" t="n">
        <v>10.2</v>
      </c>
      <c r="K20" s="0" t="n">
        <v>10.1</v>
      </c>
      <c r="L20" s="0" t="n">
        <v>10.2</v>
      </c>
      <c r="M20" s="0" t="n">
        <v>10.1</v>
      </c>
      <c r="N20" s="145" t="n">
        <v>10</v>
      </c>
      <c r="O20" s="0" t="n">
        <v>1</v>
      </c>
      <c r="P20" s="0" t="n">
        <v>1</v>
      </c>
      <c r="R20" s="151" t="s">
        <v>18</v>
      </c>
      <c r="S20" s="151" t="s">
        <v>18</v>
      </c>
    </row>
    <row r="21" customFormat="false" ht="12.75" hidden="false" customHeight="false" outlineLevel="0" collapsed="false">
      <c r="A21" s="0" t="n">
        <v>1915</v>
      </c>
      <c r="B21" s="0" t="n">
        <v>10.1</v>
      </c>
      <c r="C21" s="0" t="n">
        <v>10</v>
      </c>
      <c r="D21" s="0" t="n">
        <v>9.9</v>
      </c>
      <c r="E21" s="0" t="n">
        <v>10</v>
      </c>
      <c r="F21" s="0" t="n">
        <v>10.1</v>
      </c>
      <c r="G21" s="0" t="n">
        <v>10.1</v>
      </c>
      <c r="H21" s="0" t="n">
        <v>10.1</v>
      </c>
      <c r="I21" s="0" t="n">
        <v>10.1</v>
      </c>
      <c r="J21" s="0" t="n">
        <v>10.1</v>
      </c>
      <c r="K21" s="0" t="n">
        <v>10.2</v>
      </c>
      <c r="L21" s="0" t="n">
        <v>10.3</v>
      </c>
      <c r="M21" s="0" t="n">
        <v>10.3</v>
      </c>
      <c r="N21" s="145" t="n">
        <v>10.1</v>
      </c>
      <c r="O21" s="0" t="n">
        <v>2</v>
      </c>
      <c r="P21" s="0" t="n">
        <v>1</v>
      </c>
      <c r="R21" s="0" t="n">
        <f aca="false">(J19+K19+L19+M19+B20+C20+D20+E20+F20+G20+H20+I20)/12</f>
        <v>9.975</v>
      </c>
      <c r="S21" s="0" t="n">
        <v>1915</v>
      </c>
    </row>
    <row r="22" customFormat="false" ht="12.75" hidden="false" customHeight="false" outlineLevel="0" collapsed="false">
      <c r="A22" s="0" t="n">
        <v>1916</v>
      </c>
      <c r="B22" s="0" t="n">
        <v>10.4</v>
      </c>
      <c r="C22" s="0" t="n">
        <v>10.4</v>
      </c>
      <c r="D22" s="0" t="n">
        <v>10.5</v>
      </c>
      <c r="E22" s="0" t="n">
        <v>10.6</v>
      </c>
      <c r="F22" s="0" t="n">
        <v>10.7</v>
      </c>
      <c r="G22" s="0" t="n">
        <v>10.8</v>
      </c>
      <c r="H22" s="0" t="n">
        <v>10.8</v>
      </c>
      <c r="I22" s="0" t="n">
        <v>10.9</v>
      </c>
      <c r="J22" s="0" t="n">
        <v>11.1</v>
      </c>
      <c r="K22" s="0" t="n">
        <v>11.3</v>
      </c>
      <c r="L22" s="0" t="n">
        <v>11.5</v>
      </c>
      <c r="M22" s="0" t="n">
        <v>11.6</v>
      </c>
      <c r="N22" s="145" t="n">
        <v>10.9</v>
      </c>
      <c r="O22" s="0" t="n">
        <v>12.6</v>
      </c>
      <c r="P22" s="0" t="n">
        <v>7.9</v>
      </c>
      <c r="R22" s="0" t="n">
        <f aca="false">(J20+K20+L20+M20+B21+C21+D21+E21+F21+G21+H21+I21)/12</f>
        <v>10.0833333333333</v>
      </c>
      <c r="S22" s="0" t="n">
        <v>1916</v>
      </c>
    </row>
    <row r="23" customFormat="false" ht="12.75" hidden="false" customHeight="false" outlineLevel="0" collapsed="false">
      <c r="A23" s="0" t="n">
        <v>1917</v>
      </c>
      <c r="B23" s="0" t="n">
        <v>11.7</v>
      </c>
      <c r="C23" s="0" t="n">
        <v>12</v>
      </c>
      <c r="D23" s="0" t="n">
        <v>12</v>
      </c>
      <c r="E23" s="0" t="n">
        <v>12.6</v>
      </c>
      <c r="F23" s="0" t="n">
        <v>12.8</v>
      </c>
      <c r="G23" s="0" t="n">
        <v>13</v>
      </c>
      <c r="H23" s="0" t="n">
        <v>12.8</v>
      </c>
      <c r="I23" s="0" t="n">
        <v>13</v>
      </c>
      <c r="J23" s="0" t="n">
        <v>13.3</v>
      </c>
      <c r="K23" s="0" t="n">
        <v>13.5</v>
      </c>
      <c r="L23" s="0" t="n">
        <v>13.5</v>
      </c>
      <c r="M23" s="0" t="n">
        <v>13.7</v>
      </c>
      <c r="N23" s="145" t="n">
        <v>12.8</v>
      </c>
      <c r="O23" s="0" t="n">
        <v>18.1</v>
      </c>
      <c r="P23" s="0" t="n">
        <v>17.4</v>
      </c>
      <c r="R23" s="0" t="n">
        <f aca="false">(J21+K21+L21+M21+B22+C22+D22+E22+F22+G22+H22+I22)/12</f>
        <v>10.5</v>
      </c>
      <c r="S23" s="0" t="n">
        <v>1917</v>
      </c>
    </row>
    <row r="24" customFormat="false" ht="12.75" hidden="false" customHeight="false" outlineLevel="0" collapsed="false">
      <c r="A24" s="0" t="n">
        <v>1918</v>
      </c>
      <c r="B24" s="0" t="n">
        <v>14</v>
      </c>
      <c r="C24" s="0" t="n">
        <v>14.1</v>
      </c>
      <c r="D24" s="0" t="n">
        <v>14</v>
      </c>
      <c r="E24" s="0" t="n">
        <v>14.2</v>
      </c>
      <c r="F24" s="0" t="n">
        <v>14.5</v>
      </c>
      <c r="G24" s="0" t="n">
        <v>14.7</v>
      </c>
      <c r="H24" s="0" t="n">
        <v>15.1</v>
      </c>
      <c r="I24" s="0" t="n">
        <v>15.4</v>
      </c>
      <c r="J24" s="0" t="n">
        <v>15.7</v>
      </c>
      <c r="K24" s="0" t="n">
        <v>16</v>
      </c>
      <c r="L24" s="0" t="n">
        <v>16.3</v>
      </c>
      <c r="M24" s="0" t="n">
        <v>16.5</v>
      </c>
      <c r="N24" s="145" t="n">
        <v>15.1</v>
      </c>
      <c r="O24" s="0" t="n">
        <v>20.4</v>
      </c>
      <c r="P24" s="0" t="n">
        <v>18</v>
      </c>
      <c r="R24" s="0" t="n">
        <f aca="false">(J22+K22+L22+M22+B23+C23+D23+E23+F23+G23+H23+I23)/12</f>
        <v>12.1166666666667</v>
      </c>
      <c r="S24" s="0" t="n">
        <v>1918</v>
      </c>
    </row>
    <row r="25" customFormat="false" ht="12.75" hidden="false" customHeight="false" outlineLevel="0" collapsed="false">
      <c r="A25" s="0" t="n">
        <v>1919</v>
      </c>
      <c r="B25" s="0" t="n">
        <v>16.5</v>
      </c>
      <c r="C25" s="0" t="n">
        <v>16.2</v>
      </c>
      <c r="D25" s="0" t="n">
        <v>16.4</v>
      </c>
      <c r="E25" s="0" t="n">
        <v>16.7</v>
      </c>
      <c r="F25" s="0" t="n">
        <v>16.9</v>
      </c>
      <c r="G25" s="0" t="n">
        <v>16.9</v>
      </c>
      <c r="H25" s="0" t="n">
        <v>17.4</v>
      </c>
      <c r="I25" s="0" t="n">
        <v>17.7</v>
      </c>
      <c r="J25" s="0" t="n">
        <v>17.8</v>
      </c>
      <c r="K25" s="0" t="n">
        <v>18.1</v>
      </c>
      <c r="L25" s="0" t="n">
        <v>18.5</v>
      </c>
      <c r="M25" s="0" t="n">
        <v>18.9</v>
      </c>
      <c r="N25" s="145" t="n">
        <v>17.3</v>
      </c>
      <c r="O25" s="0" t="n">
        <v>14.5</v>
      </c>
      <c r="P25" s="0" t="n">
        <v>14.6</v>
      </c>
      <c r="R25" s="0" t="n">
        <f aca="false">(J23+K23+L23+M23+B24+C24+D24+E24+F24+G24+H24+I24)/12</f>
        <v>14.1666666666667</v>
      </c>
      <c r="S25" s="0" t="n">
        <v>1919</v>
      </c>
    </row>
    <row r="26" customFormat="false" ht="12.75" hidden="false" customHeight="false" outlineLevel="0" collapsed="false">
      <c r="A26" s="0" t="n">
        <v>1920</v>
      </c>
      <c r="B26" s="0" t="n">
        <v>19.3</v>
      </c>
      <c r="C26" s="0" t="n">
        <v>19.5</v>
      </c>
      <c r="D26" s="0" t="n">
        <v>19.7</v>
      </c>
      <c r="E26" s="0" t="n">
        <v>20.3</v>
      </c>
      <c r="F26" s="0" t="n">
        <v>20.6</v>
      </c>
      <c r="G26" s="0" t="n">
        <v>20.9</v>
      </c>
      <c r="H26" s="0" t="n">
        <v>20.8</v>
      </c>
      <c r="I26" s="0" t="n">
        <v>20.3</v>
      </c>
      <c r="J26" s="0" t="n">
        <v>20</v>
      </c>
      <c r="K26" s="0" t="n">
        <v>19.9</v>
      </c>
      <c r="L26" s="0" t="n">
        <v>19.8</v>
      </c>
      <c r="M26" s="0" t="n">
        <v>19.4</v>
      </c>
      <c r="N26" s="145" t="n">
        <v>20</v>
      </c>
      <c r="O26" s="0" t="n">
        <v>2.6</v>
      </c>
      <c r="P26" s="0" t="n">
        <v>15.6</v>
      </c>
      <c r="R26" s="0" t="n">
        <f aca="false">(J24+K24+L24+M24+B25+C25+D25+E25+F25+G25+H25+I25)/12</f>
        <v>16.6</v>
      </c>
      <c r="S26" s="0" t="n">
        <v>1920</v>
      </c>
    </row>
    <row r="27" customFormat="false" ht="12.75" hidden="false" customHeight="false" outlineLevel="0" collapsed="false">
      <c r="A27" s="0" t="n">
        <v>1921</v>
      </c>
      <c r="B27" s="0" t="n">
        <v>19</v>
      </c>
      <c r="C27" s="0" t="n">
        <v>18.4</v>
      </c>
      <c r="D27" s="0" t="n">
        <v>18.3</v>
      </c>
      <c r="E27" s="0" t="n">
        <v>18.1</v>
      </c>
      <c r="F27" s="0" t="n">
        <v>17.7</v>
      </c>
      <c r="G27" s="0" t="n">
        <v>17.6</v>
      </c>
      <c r="H27" s="0" t="n">
        <v>17.7</v>
      </c>
      <c r="I27" s="0" t="n">
        <v>17.7</v>
      </c>
      <c r="J27" s="0" t="n">
        <v>17.5</v>
      </c>
      <c r="K27" s="0" t="n">
        <v>17.5</v>
      </c>
      <c r="L27" s="0" t="n">
        <v>17.4</v>
      </c>
      <c r="M27" s="0" t="n">
        <v>17.3</v>
      </c>
      <c r="N27" s="145" t="n">
        <v>17.9</v>
      </c>
      <c r="O27" s="0" t="n">
        <v>-10.8</v>
      </c>
      <c r="P27" s="0" t="n">
        <v>-10.5</v>
      </c>
      <c r="R27" s="0" t="n">
        <f aca="false">(J25+K25+L25+M25+B26+C26+D26+E26+F26+G26+H26+I26)/12</f>
        <v>19.5583333333333</v>
      </c>
      <c r="S27" s="0" t="n">
        <v>1921</v>
      </c>
    </row>
    <row r="28" customFormat="false" ht="12.75" hidden="false" customHeight="false" outlineLevel="0" collapsed="false">
      <c r="A28" s="0" t="n">
        <v>1922</v>
      </c>
      <c r="B28" s="0" t="n">
        <v>16.9</v>
      </c>
      <c r="C28" s="0" t="n">
        <v>16.9</v>
      </c>
      <c r="D28" s="0" t="n">
        <v>16.7</v>
      </c>
      <c r="E28" s="0" t="n">
        <v>16.7</v>
      </c>
      <c r="F28" s="0" t="n">
        <v>16.7</v>
      </c>
      <c r="G28" s="0" t="n">
        <v>16.7</v>
      </c>
      <c r="H28" s="0" t="n">
        <v>16.8</v>
      </c>
      <c r="I28" s="0" t="n">
        <v>16.6</v>
      </c>
      <c r="J28" s="0" t="n">
        <v>16.6</v>
      </c>
      <c r="K28" s="0" t="n">
        <v>16.7</v>
      </c>
      <c r="L28" s="0" t="n">
        <v>16.8</v>
      </c>
      <c r="M28" s="0" t="n">
        <v>16.9</v>
      </c>
      <c r="N28" s="145" t="n">
        <v>16.8</v>
      </c>
      <c r="O28" s="0" t="n">
        <v>-2.3</v>
      </c>
      <c r="P28" s="0" t="n">
        <v>-6.1</v>
      </c>
      <c r="R28" s="0" t="n">
        <f aca="false">(J26+K26+L26+M26+B27+C27+D27+E27+F27+G27+H27+I27)/12</f>
        <v>18.6333333333333</v>
      </c>
      <c r="S28" s="0" t="n">
        <v>1922</v>
      </c>
    </row>
    <row r="29" customFormat="false" ht="12.75" hidden="false" customHeight="false" outlineLevel="0" collapsed="false">
      <c r="A29" s="0" t="n">
        <v>1923</v>
      </c>
      <c r="B29" s="0" t="n">
        <v>16.8</v>
      </c>
      <c r="C29" s="0" t="n">
        <v>16.8</v>
      </c>
      <c r="D29" s="0" t="n">
        <v>16.8</v>
      </c>
      <c r="E29" s="0" t="n">
        <v>16.9</v>
      </c>
      <c r="F29" s="0" t="n">
        <v>16.9</v>
      </c>
      <c r="G29" s="0" t="n">
        <v>17</v>
      </c>
      <c r="H29" s="0" t="n">
        <v>17.2</v>
      </c>
      <c r="I29" s="0" t="n">
        <v>17.1</v>
      </c>
      <c r="J29" s="0" t="n">
        <v>17.2</v>
      </c>
      <c r="K29" s="0" t="n">
        <v>17.3</v>
      </c>
      <c r="L29" s="0" t="n">
        <v>17.3</v>
      </c>
      <c r="M29" s="0" t="n">
        <v>17.3</v>
      </c>
      <c r="N29" s="145" t="n">
        <v>17.1</v>
      </c>
      <c r="O29" s="0" t="n">
        <v>2.4</v>
      </c>
      <c r="P29" s="0" t="n">
        <v>1.8</v>
      </c>
      <c r="R29" s="0" t="n">
        <f aca="false">(J27+K27+L27+M27+B28+C28+D28+E28+F28+G28+H28+I28)/12</f>
        <v>16.975</v>
      </c>
      <c r="S29" s="0" t="n">
        <v>1923</v>
      </c>
    </row>
    <row r="30" customFormat="false" ht="12.75" hidden="false" customHeight="false" outlineLevel="0" collapsed="false">
      <c r="A30" s="0" t="n">
        <v>1924</v>
      </c>
      <c r="B30" s="0" t="n">
        <v>17.3</v>
      </c>
      <c r="C30" s="0" t="n">
        <v>17.2</v>
      </c>
      <c r="D30" s="0" t="n">
        <v>17.1</v>
      </c>
      <c r="E30" s="0" t="n">
        <v>17</v>
      </c>
      <c r="F30" s="0" t="n">
        <v>17</v>
      </c>
      <c r="G30" s="0" t="n">
        <v>17</v>
      </c>
      <c r="H30" s="0" t="n">
        <v>17.1</v>
      </c>
      <c r="I30" s="0" t="n">
        <v>17</v>
      </c>
      <c r="J30" s="0" t="n">
        <v>17.1</v>
      </c>
      <c r="K30" s="0" t="n">
        <v>17.2</v>
      </c>
      <c r="L30" s="0" t="n">
        <v>17.2</v>
      </c>
      <c r="M30" s="0" t="n">
        <v>17.3</v>
      </c>
      <c r="N30" s="145" t="n">
        <v>17.1</v>
      </c>
      <c r="O30" s="0" t="n">
        <v>0</v>
      </c>
      <c r="P30" s="0" t="n">
        <v>0</v>
      </c>
      <c r="R30" s="0" t="n">
        <f aca="false">(J28+K28+L28+M28+B29+C29+D29+E29+F29+G29+H29+I29)/12</f>
        <v>16.875</v>
      </c>
      <c r="S30" s="0" t="n">
        <v>1924</v>
      </c>
    </row>
    <row r="31" customFormat="false" ht="12.75" hidden="false" customHeight="false" outlineLevel="0" collapsed="false">
      <c r="A31" s="0" t="n">
        <v>1925</v>
      </c>
      <c r="B31" s="0" t="n">
        <v>17.3</v>
      </c>
      <c r="C31" s="0" t="n">
        <v>17.2</v>
      </c>
      <c r="D31" s="0" t="n">
        <v>17.3</v>
      </c>
      <c r="E31" s="0" t="n">
        <v>17.2</v>
      </c>
      <c r="F31" s="0" t="n">
        <v>17.3</v>
      </c>
      <c r="G31" s="0" t="n">
        <v>17.5</v>
      </c>
      <c r="H31" s="0" t="n">
        <v>17.7</v>
      </c>
      <c r="I31" s="0" t="n">
        <v>17.7</v>
      </c>
      <c r="J31" s="0" t="n">
        <v>17.7</v>
      </c>
      <c r="K31" s="0" t="n">
        <v>17.7</v>
      </c>
      <c r="L31" s="0" t="n">
        <v>18</v>
      </c>
      <c r="M31" s="0" t="n">
        <v>17.9</v>
      </c>
      <c r="N31" s="145" t="n">
        <v>17.5</v>
      </c>
      <c r="O31" s="0" t="n">
        <v>3.5</v>
      </c>
      <c r="P31" s="0" t="n">
        <v>2.3</v>
      </c>
      <c r="R31" s="0" t="n">
        <f aca="false">(J29+K29+L29+M29+B30+C30+D30+E30+F30+G30+H30+I30)/12</f>
        <v>17.15</v>
      </c>
      <c r="S31" s="0" t="n">
        <v>1925</v>
      </c>
    </row>
    <row r="32" customFormat="false" ht="12.75" hidden="false" customHeight="false" outlineLevel="0" collapsed="false">
      <c r="A32" s="0" t="n">
        <v>1926</v>
      </c>
      <c r="B32" s="0" t="n">
        <v>17.9</v>
      </c>
      <c r="C32" s="0" t="n">
        <v>17.9</v>
      </c>
      <c r="D32" s="0" t="n">
        <v>17.8</v>
      </c>
      <c r="E32" s="0" t="n">
        <v>17.9</v>
      </c>
      <c r="F32" s="0" t="n">
        <v>17.8</v>
      </c>
      <c r="G32" s="0" t="n">
        <v>17.7</v>
      </c>
      <c r="H32" s="0" t="n">
        <v>17.5</v>
      </c>
      <c r="I32" s="0" t="n">
        <v>17.4</v>
      </c>
      <c r="J32" s="0" t="n">
        <v>17.5</v>
      </c>
      <c r="K32" s="0" t="n">
        <v>17.6</v>
      </c>
      <c r="L32" s="0" t="n">
        <v>17.7</v>
      </c>
      <c r="M32" s="0" t="n">
        <v>17.7</v>
      </c>
      <c r="N32" s="145" t="n">
        <v>17.7</v>
      </c>
      <c r="O32" s="0" t="n">
        <v>-1.1</v>
      </c>
      <c r="P32" s="0" t="n">
        <v>1.1</v>
      </c>
      <c r="R32" s="0" t="n">
        <f aca="false">(J30+K30+L30+M30+B31+C31+D31+E31+F31+G31+H31+I31)/12</f>
        <v>17.3333333333333</v>
      </c>
      <c r="S32" s="0" t="n">
        <v>1926</v>
      </c>
    </row>
    <row r="33" customFormat="false" ht="12.75" hidden="false" customHeight="false" outlineLevel="0" collapsed="false">
      <c r="A33" s="0" t="n">
        <v>1927</v>
      </c>
      <c r="B33" s="0" t="n">
        <v>17.5</v>
      </c>
      <c r="C33" s="0" t="n">
        <v>17.4</v>
      </c>
      <c r="D33" s="0" t="n">
        <v>17.3</v>
      </c>
      <c r="E33" s="0" t="n">
        <v>17.3</v>
      </c>
      <c r="F33" s="0" t="n">
        <v>17.4</v>
      </c>
      <c r="G33" s="0" t="n">
        <v>17.6</v>
      </c>
      <c r="H33" s="0" t="n">
        <v>17.3</v>
      </c>
      <c r="I33" s="0" t="n">
        <v>17.2</v>
      </c>
      <c r="J33" s="0" t="n">
        <v>17.3</v>
      </c>
      <c r="K33" s="0" t="n">
        <v>17.4</v>
      </c>
      <c r="L33" s="0" t="n">
        <v>17.3</v>
      </c>
      <c r="M33" s="0" t="n">
        <v>17.3</v>
      </c>
      <c r="N33" s="145" t="n">
        <v>17.4</v>
      </c>
      <c r="O33" s="0" t="n">
        <v>-2.3</v>
      </c>
      <c r="P33" s="0" t="n">
        <v>-1.7</v>
      </c>
      <c r="R33" s="0" t="n">
        <f aca="false">(J31+K31+L31+M31+B32+C32+D32+E32+F32+G32+H32+I32)/12</f>
        <v>17.7666666666667</v>
      </c>
      <c r="S33" s="0" t="n">
        <v>1927</v>
      </c>
    </row>
    <row r="34" customFormat="false" ht="12.75" hidden="false" customHeight="false" outlineLevel="0" collapsed="false">
      <c r="A34" s="0" t="n">
        <v>1928</v>
      </c>
      <c r="B34" s="0" t="n">
        <v>17.3</v>
      </c>
      <c r="C34" s="0" t="n">
        <v>17.1</v>
      </c>
      <c r="D34" s="0" t="n">
        <v>17.1</v>
      </c>
      <c r="E34" s="0" t="n">
        <v>17.1</v>
      </c>
      <c r="F34" s="0" t="n">
        <v>17.2</v>
      </c>
      <c r="G34" s="0" t="n">
        <v>17.1</v>
      </c>
      <c r="H34" s="0" t="n">
        <v>17.1</v>
      </c>
      <c r="I34" s="0" t="n">
        <v>17.1</v>
      </c>
      <c r="J34" s="0" t="n">
        <v>17.3</v>
      </c>
      <c r="K34" s="0" t="n">
        <v>17.2</v>
      </c>
      <c r="L34" s="0" t="n">
        <v>17.2</v>
      </c>
      <c r="M34" s="0" t="n">
        <v>17.1</v>
      </c>
      <c r="N34" s="145" t="n">
        <v>17.1</v>
      </c>
      <c r="O34" s="0" t="n">
        <v>-1.2</v>
      </c>
      <c r="P34" s="0" t="n">
        <v>-1.7</v>
      </c>
      <c r="R34" s="0" t="n">
        <f aca="false">(J32+K32+L32+M32+B33+C33+D33+E33+F33+G33+H33+I33)/12</f>
        <v>17.4583333333333</v>
      </c>
      <c r="S34" s="0" t="n">
        <v>1928</v>
      </c>
    </row>
    <row r="35" customFormat="false" ht="12.75" hidden="false" customHeight="false" outlineLevel="0" collapsed="false">
      <c r="A35" s="0" t="n">
        <v>1929</v>
      </c>
      <c r="B35" s="0" t="n">
        <v>17.1</v>
      </c>
      <c r="C35" s="0" t="n">
        <v>17.1</v>
      </c>
      <c r="D35" s="0" t="n">
        <v>17</v>
      </c>
      <c r="E35" s="0" t="n">
        <v>16.9</v>
      </c>
      <c r="F35" s="0" t="n">
        <v>17</v>
      </c>
      <c r="G35" s="0" t="n">
        <v>17.1</v>
      </c>
      <c r="H35" s="0" t="n">
        <v>17.3</v>
      </c>
      <c r="I35" s="0" t="n">
        <v>17.3</v>
      </c>
      <c r="J35" s="0" t="n">
        <v>17.3</v>
      </c>
      <c r="K35" s="0" t="n">
        <v>17.3</v>
      </c>
      <c r="L35" s="0" t="n">
        <v>17.3</v>
      </c>
      <c r="M35" s="0" t="n">
        <v>17.2</v>
      </c>
      <c r="N35" s="145" t="n">
        <v>17.1</v>
      </c>
      <c r="O35" s="0" t="n">
        <v>0.6</v>
      </c>
      <c r="P35" s="0" t="n">
        <v>0</v>
      </c>
      <c r="R35" s="0" t="n">
        <f aca="false">(J33+K33+L33+M33+B34+C34+D34+E34+F34+G34+H34+I34)/12</f>
        <v>17.2</v>
      </c>
      <c r="S35" s="0" t="n">
        <v>1929</v>
      </c>
    </row>
    <row r="36" customFormat="false" ht="12.75" hidden="false" customHeight="false" outlineLevel="0" collapsed="false">
      <c r="A36" s="0" t="n">
        <v>1930</v>
      </c>
      <c r="B36" s="0" t="n">
        <v>17.1</v>
      </c>
      <c r="C36" s="0" t="n">
        <v>17</v>
      </c>
      <c r="D36" s="0" t="n">
        <v>16.9</v>
      </c>
      <c r="E36" s="0" t="n">
        <v>17</v>
      </c>
      <c r="F36" s="0" t="n">
        <v>16.9</v>
      </c>
      <c r="G36" s="0" t="n">
        <v>16.8</v>
      </c>
      <c r="H36" s="0" t="n">
        <v>16.6</v>
      </c>
      <c r="I36" s="0" t="n">
        <v>16.5</v>
      </c>
      <c r="J36" s="0" t="n">
        <v>16.6</v>
      </c>
      <c r="K36" s="0" t="n">
        <v>16.5</v>
      </c>
      <c r="L36" s="0" t="n">
        <v>16.4</v>
      </c>
      <c r="M36" s="0" t="n">
        <v>16.1</v>
      </c>
      <c r="N36" s="145" t="n">
        <v>16.7</v>
      </c>
      <c r="O36" s="0" t="n">
        <v>-6.4</v>
      </c>
      <c r="P36" s="0" t="n">
        <v>-2.3</v>
      </c>
      <c r="R36" s="0" t="n">
        <f aca="false">(J34+K34+L34+M34+B35+C35+D35+E35+F35+G35+H35+I35)/12</f>
        <v>17.1333333333333</v>
      </c>
      <c r="S36" s="0" t="n">
        <v>1930</v>
      </c>
    </row>
    <row r="37" customFormat="false" ht="12.75" hidden="false" customHeight="false" outlineLevel="0" collapsed="false">
      <c r="A37" s="0" t="n">
        <v>1931</v>
      </c>
      <c r="B37" s="0" t="n">
        <v>15.9</v>
      </c>
      <c r="C37" s="0" t="n">
        <v>15.7</v>
      </c>
      <c r="D37" s="0" t="n">
        <v>15.6</v>
      </c>
      <c r="E37" s="0" t="n">
        <v>15.5</v>
      </c>
      <c r="F37" s="0" t="n">
        <v>15.3</v>
      </c>
      <c r="G37" s="0" t="n">
        <v>15.1</v>
      </c>
      <c r="H37" s="0" t="n">
        <v>15.1</v>
      </c>
      <c r="I37" s="0" t="n">
        <v>15.1</v>
      </c>
      <c r="J37" s="0" t="n">
        <v>15</v>
      </c>
      <c r="K37" s="0" t="n">
        <v>14.9</v>
      </c>
      <c r="L37" s="0" t="n">
        <v>14.7</v>
      </c>
      <c r="M37" s="0" t="n">
        <v>14.6</v>
      </c>
      <c r="N37" s="145" t="n">
        <v>15.2</v>
      </c>
      <c r="O37" s="0" t="n">
        <v>-9.3</v>
      </c>
      <c r="P37" s="0" t="n">
        <v>-9</v>
      </c>
      <c r="R37" s="0" t="n">
        <f aca="false">(J35+K35+L35+M35+B36+C36+D36+E36+F36+G36+H36+I36)/12</f>
        <v>16.9916666666667</v>
      </c>
      <c r="S37" s="0" t="n">
        <v>1931</v>
      </c>
    </row>
    <row r="38" customFormat="false" ht="12.75" hidden="false" customHeight="false" outlineLevel="0" collapsed="false">
      <c r="A38" s="0" t="n">
        <v>1932</v>
      </c>
      <c r="B38" s="0" t="n">
        <v>14.3</v>
      </c>
      <c r="C38" s="0" t="n">
        <v>14.1</v>
      </c>
      <c r="D38" s="0" t="n">
        <v>14</v>
      </c>
      <c r="E38" s="0" t="n">
        <v>13.9</v>
      </c>
      <c r="F38" s="0" t="n">
        <v>13.7</v>
      </c>
      <c r="G38" s="0" t="n">
        <v>13.6</v>
      </c>
      <c r="H38" s="0" t="n">
        <v>13.6</v>
      </c>
      <c r="I38" s="0" t="n">
        <v>13.5</v>
      </c>
      <c r="J38" s="0" t="n">
        <v>13.4</v>
      </c>
      <c r="K38" s="0" t="n">
        <v>13.3</v>
      </c>
      <c r="L38" s="0" t="n">
        <v>13.2</v>
      </c>
      <c r="M38" s="0" t="n">
        <v>13.1</v>
      </c>
      <c r="N38" s="145" t="n">
        <v>13.7</v>
      </c>
      <c r="O38" s="0" t="n">
        <v>-10.3</v>
      </c>
      <c r="P38" s="0" t="n">
        <v>-9.9</v>
      </c>
      <c r="R38" s="0" t="n">
        <f aca="false">(J36+K36+L36+M36+B37+C37+D37+E37+F37+G37+H37+I37)/12</f>
        <v>15.7416666666667</v>
      </c>
      <c r="S38" s="0" t="n">
        <v>1932</v>
      </c>
    </row>
    <row r="39" customFormat="false" ht="12.75" hidden="false" customHeight="false" outlineLevel="0" collapsed="false">
      <c r="A39" s="0" t="n">
        <v>1933</v>
      </c>
      <c r="B39" s="0" t="n">
        <v>12.9</v>
      </c>
      <c r="C39" s="0" t="n">
        <v>12.7</v>
      </c>
      <c r="D39" s="0" t="n">
        <v>12.6</v>
      </c>
      <c r="E39" s="0" t="n">
        <v>12.6</v>
      </c>
      <c r="F39" s="0" t="n">
        <v>12.6</v>
      </c>
      <c r="G39" s="0" t="n">
        <v>12.7</v>
      </c>
      <c r="H39" s="0" t="n">
        <v>13.1</v>
      </c>
      <c r="I39" s="0" t="n">
        <v>13.2</v>
      </c>
      <c r="J39" s="0" t="n">
        <v>13.2</v>
      </c>
      <c r="K39" s="0" t="n">
        <v>13.2</v>
      </c>
      <c r="L39" s="0" t="n">
        <v>13.2</v>
      </c>
      <c r="M39" s="0" t="n">
        <v>13.2</v>
      </c>
      <c r="N39" s="145" t="n">
        <v>13</v>
      </c>
      <c r="O39" s="0" t="n">
        <v>0.8</v>
      </c>
      <c r="P39" s="0" t="n">
        <v>-5.1</v>
      </c>
      <c r="R39" s="0" t="n">
        <f aca="false">(J37+K37+L37+M37+B38+C38+D38+E38+F38+G38+H38+I38)/12</f>
        <v>14.1583333333333</v>
      </c>
      <c r="S39" s="0" t="n">
        <v>1933</v>
      </c>
    </row>
    <row r="40" customFormat="false" ht="12.75" hidden="false" customHeight="false" outlineLevel="0" collapsed="false">
      <c r="A40" s="0" t="n">
        <v>1934</v>
      </c>
      <c r="B40" s="0" t="n">
        <v>13.2</v>
      </c>
      <c r="C40" s="0" t="n">
        <v>13.3</v>
      </c>
      <c r="D40" s="0" t="n">
        <v>13.3</v>
      </c>
      <c r="E40" s="0" t="n">
        <v>13.3</v>
      </c>
      <c r="F40" s="0" t="n">
        <v>13.3</v>
      </c>
      <c r="G40" s="0" t="n">
        <v>13.4</v>
      </c>
      <c r="H40" s="0" t="n">
        <v>13.4</v>
      </c>
      <c r="I40" s="0" t="n">
        <v>13.4</v>
      </c>
      <c r="J40" s="0" t="n">
        <v>13.6</v>
      </c>
      <c r="K40" s="0" t="n">
        <v>13.5</v>
      </c>
      <c r="L40" s="0" t="n">
        <v>13.5</v>
      </c>
      <c r="M40" s="0" t="n">
        <v>13.4</v>
      </c>
      <c r="N40" s="145" t="n">
        <v>13.4</v>
      </c>
      <c r="O40" s="0" t="n">
        <v>1.5</v>
      </c>
      <c r="P40" s="0" t="n">
        <v>3.1</v>
      </c>
      <c r="R40" s="0" t="n">
        <f aca="false">(J38+K38+L38+M38+B39+C39+D39+E39+F39+G39+H39+I39)/12</f>
        <v>12.95</v>
      </c>
      <c r="S40" s="0" t="n">
        <v>1934</v>
      </c>
    </row>
    <row r="41" customFormat="false" ht="12.75" hidden="false" customHeight="false" outlineLevel="0" collapsed="false">
      <c r="A41" s="0" t="n">
        <v>1935</v>
      </c>
      <c r="B41" s="0" t="n">
        <v>13.6</v>
      </c>
      <c r="C41" s="0" t="n">
        <v>13.7</v>
      </c>
      <c r="D41" s="0" t="n">
        <v>13.7</v>
      </c>
      <c r="E41" s="0" t="n">
        <v>13.8</v>
      </c>
      <c r="F41" s="0" t="n">
        <v>13.8</v>
      </c>
      <c r="G41" s="0" t="n">
        <v>13.7</v>
      </c>
      <c r="H41" s="0" t="n">
        <v>13.7</v>
      </c>
      <c r="I41" s="0" t="n">
        <v>13.7</v>
      </c>
      <c r="J41" s="0" t="n">
        <v>13.7</v>
      </c>
      <c r="K41" s="0" t="n">
        <v>13.7</v>
      </c>
      <c r="L41" s="0" t="n">
        <v>13.8</v>
      </c>
      <c r="M41" s="0" t="n">
        <v>13.8</v>
      </c>
      <c r="N41" s="145" t="n">
        <v>13.7</v>
      </c>
      <c r="O41" s="0" t="n">
        <v>3</v>
      </c>
      <c r="P41" s="0" t="n">
        <v>2.2</v>
      </c>
      <c r="R41" s="0" t="n">
        <f aca="false">(J39+K39+L39+M39+B40+C40+D40+E40+F40+G40+H40+I40)/12</f>
        <v>13.2833333333333</v>
      </c>
      <c r="S41" s="0" t="n">
        <v>1935</v>
      </c>
    </row>
    <row r="42" customFormat="false" ht="12.75" hidden="false" customHeight="false" outlineLevel="0" collapsed="false">
      <c r="A42" s="0" t="n">
        <v>1936</v>
      </c>
      <c r="B42" s="0" t="n">
        <v>13.8</v>
      </c>
      <c r="C42" s="0" t="n">
        <v>13.8</v>
      </c>
      <c r="D42" s="0" t="n">
        <v>13.7</v>
      </c>
      <c r="E42" s="0" t="n">
        <v>13.7</v>
      </c>
      <c r="F42" s="0" t="n">
        <v>13.7</v>
      </c>
      <c r="G42" s="0" t="n">
        <v>13.8</v>
      </c>
      <c r="H42" s="0" t="n">
        <v>13.9</v>
      </c>
      <c r="I42" s="0" t="n">
        <v>14</v>
      </c>
      <c r="J42" s="0" t="n">
        <v>14</v>
      </c>
      <c r="K42" s="0" t="n">
        <v>14</v>
      </c>
      <c r="L42" s="0" t="n">
        <v>14</v>
      </c>
      <c r="M42" s="0" t="n">
        <v>14</v>
      </c>
      <c r="N42" s="145" t="n">
        <v>13.9</v>
      </c>
      <c r="O42" s="0" t="n">
        <v>1.4</v>
      </c>
      <c r="P42" s="0" t="n">
        <v>1.5</v>
      </c>
      <c r="R42" s="0" t="n">
        <f aca="false">(J40+K40+L40+M40+B41+C41+D41+E41+F41+G41+H41+I41)/12</f>
        <v>13.6416666666667</v>
      </c>
      <c r="S42" s="0" t="n">
        <v>1936</v>
      </c>
    </row>
    <row r="43" customFormat="false" ht="12.75" hidden="false" customHeight="false" outlineLevel="0" collapsed="false">
      <c r="A43" s="0" t="n">
        <v>1937</v>
      </c>
      <c r="B43" s="0" t="n">
        <v>14.1</v>
      </c>
      <c r="C43" s="0" t="n">
        <v>14.1</v>
      </c>
      <c r="D43" s="0" t="n">
        <v>14.2</v>
      </c>
      <c r="E43" s="0" t="n">
        <v>14.3</v>
      </c>
      <c r="F43" s="0" t="n">
        <v>14.4</v>
      </c>
      <c r="G43" s="0" t="n">
        <v>14.4</v>
      </c>
      <c r="H43" s="0" t="n">
        <v>14.5</v>
      </c>
      <c r="I43" s="0" t="n">
        <v>14.5</v>
      </c>
      <c r="J43" s="0" t="n">
        <v>14.6</v>
      </c>
      <c r="K43" s="0" t="n">
        <v>14.6</v>
      </c>
      <c r="L43" s="0" t="n">
        <v>14.5</v>
      </c>
      <c r="M43" s="0" t="n">
        <v>14.4</v>
      </c>
      <c r="N43" s="145" t="n">
        <v>14.4</v>
      </c>
      <c r="O43" s="0" t="n">
        <v>2.9</v>
      </c>
      <c r="P43" s="0" t="n">
        <v>3.6</v>
      </c>
      <c r="R43" s="0" t="n">
        <f aca="false">(J41+K41+L41+M41+B42+C42+D42+E42+F42+G42+H42+I42)/12</f>
        <v>13.7833333333333</v>
      </c>
      <c r="S43" s="0" t="n">
        <v>1937</v>
      </c>
    </row>
    <row r="44" customFormat="false" ht="12.75" hidden="false" customHeight="false" outlineLevel="0" collapsed="false">
      <c r="A44" s="0" t="n">
        <v>1938</v>
      </c>
      <c r="B44" s="0" t="n">
        <v>14.2</v>
      </c>
      <c r="C44" s="0" t="n">
        <v>14.1</v>
      </c>
      <c r="D44" s="0" t="n">
        <v>14.1</v>
      </c>
      <c r="E44" s="0" t="n">
        <v>14.2</v>
      </c>
      <c r="F44" s="0" t="n">
        <v>14.1</v>
      </c>
      <c r="G44" s="0" t="n">
        <v>14.1</v>
      </c>
      <c r="H44" s="0" t="n">
        <v>14.1</v>
      </c>
      <c r="I44" s="0" t="n">
        <v>14.1</v>
      </c>
      <c r="J44" s="0" t="n">
        <v>14.1</v>
      </c>
      <c r="K44" s="0" t="n">
        <v>14</v>
      </c>
      <c r="L44" s="0" t="n">
        <v>14</v>
      </c>
      <c r="M44" s="0" t="n">
        <v>14</v>
      </c>
      <c r="N44" s="145" t="n">
        <v>14.1</v>
      </c>
      <c r="O44" s="0" t="n">
        <v>-2.8</v>
      </c>
      <c r="P44" s="0" t="n">
        <v>-2.1</v>
      </c>
      <c r="R44" s="0" t="n">
        <f aca="false">(J42+K42+L42+M42+B43+C43+D43+E43+F43+G43+H43+I43)/12</f>
        <v>14.2083333333333</v>
      </c>
      <c r="S44" s="0" t="n">
        <v>1938</v>
      </c>
    </row>
    <row r="45" customFormat="false" ht="12.75" hidden="false" customHeight="false" outlineLevel="0" collapsed="false">
      <c r="A45" s="0" t="n">
        <v>1939</v>
      </c>
      <c r="B45" s="0" t="n">
        <v>14</v>
      </c>
      <c r="C45" s="0" t="n">
        <v>13.9</v>
      </c>
      <c r="D45" s="0" t="n">
        <v>13.9</v>
      </c>
      <c r="E45" s="0" t="n">
        <v>13.8</v>
      </c>
      <c r="F45" s="0" t="n">
        <v>13.8</v>
      </c>
      <c r="G45" s="0" t="n">
        <v>13.8</v>
      </c>
      <c r="H45" s="0" t="n">
        <v>13.8</v>
      </c>
      <c r="I45" s="0" t="n">
        <v>13.8</v>
      </c>
      <c r="J45" s="0" t="n">
        <v>14.1</v>
      </c>
      <c r="K45" s="0" t="n">
        <v>14</v>
      </c>
      <c r="L45" s="0" t="n">
        <v>14</v>
      </c>
      <c r="M45" s="0" t="n">
        <v>14</v>
      </c>
      <c r="N45" s="145" t="n">
        <v>13.9</v>
      </c>
      <c r="O45" s="0" t="n">
        <v>0</v>
      </c>
      <c r="P45" s="0" t="n">
        <v>-1.4</v>
      </c>
      <c r="R45" s="0" t="n">
        <f aca="false">(J43+K43+L43+M43+B44+C44+D44+E44+F44+G44+H44+I44)/12</f>
        <v>14.2583333333333</v>
      </c>
      <c r="S45" s="0" t="n">
        <v>1939</v>
      </c>
    </row>
    <row r="46" customFormat="false" ht="12.75" hidden="false" customHeight="false" outlineLevel="0" collapsed="false">
      <c r="A46" s="0" t="n">
        <v>1940</v>
      </c>
      <c r="B46" s="0" t="n">
        <v>13.9</v>
      </c>
      <c r="C46" s="0" t="n">
        <v>14</v>
      </c>
      <c r="D46" s="0" t="n">
        <v>14</v>
      </c>
      <c r="E46" s="0" t="n">
        <v>14</v>
      </c>
      <c r="F46" s="0" t="n">
        <v>14</v>
      </c>
      <c r="G46" s="0" t="n">
        <v>14.1</v>
      </c>
      <c r="H46" s="0" t="n">
        <v>14</v>
      </c>
      <c r="I46" s="0" t="n">
        <v>14</v>
      </c>
      <c r="J46" s="0" t="n">
        <v>14</v>
      </c>
      <c r="K46" s="0" t="n">
        <v>14</v>
      </c>
      <c r="L46" s="0" t="n">
        <v>14</v>
      </c>
      <c r="M46" s="0" t="n">
        <v>14.1</v>
      </c>
      <c r="N46" s="145" t="n">
        <v>14</v>
      </c>
      <c r="O46" s="0" t="n">
        <v>0.7</v>
      </c>
      <c r="P46" s="0" t="n">
        <v>0.7</v>
      </c>
      <c r="R46" s="0" t="n">
        <f aca="false">(J44+K44+L44+M44+B45+C45+D45+E45+F45+G45+H45+I45)/12</f>
        <v>13.9083333333333</v>
      </c>
      <c r="S46" s="0" t="n">
        <v>1940</v>
      </c>
    </row>
    <row r="47" customFormat="false" ht="12.75" hidden="false" customHeight="false" outlineLevel="0" collapsed="false">
      <c r="A47" s="0" t="n">
        <v>1941</v>
      </c>
      <c r="B47" s="0" t="n">
        <v>14.1</v>
      </c>
      <c r="C47" s="0" t="n">
        <v>14.1</v>
      </c>
      <c r="D47" s="0" t="n">
        <v>14.2</v>
      </c>
      <c r="E47" s="0" t="n">
        <v>14.3</v>
      </c>
      <c r="F47" s="0" t="n">
        <v>14.4</v>
      </c>
      <c r="G47" s="0" t="n">
        <v>14.7</v>
      </c>
      <c r="H47" s="0" t="n">
        <v>14.7</v>
      </c>
      <c r="I47" s="0" t="n">
        <v>14.9</v>
      </c>
      <c r="J47" s="0" t="n">
        <v>15.1</v>
      </c>
      <c r="K47" s="0" t="n">
        <v>15.3</v>
      </c>
      <c r="L47" s="0" t="n">
        <v>15.4</v>
      </c>
      <c r="M47" s="0" t="n">
        <v>15.5</v>
      </c>
      <c r="N47" s="145" t="n">
        <v>14.7</v>
      </c>
      <c r="O47" s="0" t="n">
        <v>9.9</v>
      </c>
      <c r="P47" s="0" t="n">
        <v>5</v>
      </c>
      <c r="R47" s="0" t="n">
        <f aca="false">(J45+K45+L45+M45+B46+C46+D46+E46+F46+G46+H46+I46)/12</f>
        <v>14.0083333333333</v>
      </c>
      <c r="S47" s="0" t="n">
        <v>1941</v>
      </c>
    </row>
    <row r="48" customFormat="false" ht="12.75" hidden="false" customHeight="false" outlineLevel="0" collapsed="false">
      <c r="A48" s="0" t="n">
        <v>1942</v>
      </c>
      <c r="B48" s="0" t="n">
        <v>15.7</v>
      </c>
      <c r="C48" s="0" t="n">
        <v>15.8</v>
      </c>
      <c r="D48" s="0" t="n">
        <v>16</v>
      </c>
      <c r="E48" s="0" t="n">
        <v>16.1</v>
      </c>
      <c r="F48" s="0" t="n">
        <v>16.3</v>
      </c>
      <c r="G48" s="0" t="n">
        <v>16.3</v>
      </c>
      <c r="H48" s="0" t="n">
        <v>16.4</v>
      </c>
      <c r="I48" s="0" t="n">
        <v>16.5</v>
      </c>
      <c r="J48" s="0" t="n">
        <v>16.5</v>
      </c>
      <c r="K48" s="0" t="n">
        <v>16.7</v>
      </c>
      <c r="L48" s="0" t="n">
        <v>16.8</v>
      </c>
      <c r="M48" s="0" t="n">
        <v>16.9</v>
      </c>
      <c r="N48" s="145" t="n">
        <v>16.3</v>
      </c>
      <c r="O48" s="0" t="n">
        <v>9</v>
      </c>
      <c r="P48" s="0" t="n">
        <v>10.9</v>
      </c>
      <c r="R48" s="0" t="n">
        <f aca="false">(J46+K46+L46+M46+B47+C47+D47+E47+F47+G47+H47+I47)/12</f>
        <v>14.2916666666667</v>
      </c>
      <c r="S48" s="0" t="n">
        <v>1942</v>
      </c>
    </row>
    <row r="49" customFormat="false" ht="12.75" hidden="false" customHeight="false" outlineLevel="0" collapsed="false">
      <c r="A49" s="0" t="n">
        <v>1943</v>
      </c>
      <c r="B49" s="0" t="n">
        <v>16.9</v>
      </c>
      <c r="C49" s="0" t="n">
        <v>16.9</v>
      </c>
      <c r="D49" s="0" t="n">
        <v>17.2</v>
      </c>
      <c r="E49" s="0" t="n">
        <v>17.4</v>
      </c>
      <c r="F49" s="0" t="n">
        <v>17.5</v>
      </c>
      <c r="G49" s="0" t="n">
        <v>17.5</v>
      </c>
      <c r="H49" s="0" t="n">
        <v>17.4</v>
      </c>
      <c r="I49" s="0" t="n">
        <v>17.3</v>
      </c>
      <c r="J49" s="0" t="n">
        <v>17.4</v>
      </c>
      <c r="K49" s="0" t="n">
        <v>17.4</v>
      </c>
      <c r="L49" s="0" t="n">
        <v>17.4</v>
      </c>
      <c r="M49" s="0" t="n">
        <v>17.4</v>
      </c>
      <c r="N49" s="145" t="n">
        <v>17.3</v>
      </c>
      <c r="O49" s="0" t="n">
        <v>3</v>
      </c>
      <c r="P49" s="0" t="n">
        <v>6.1</v>
      </c>
      <c r="R49" s="0" t="n">
        <f aca="false">(J47+K47+L47+M47+B48+C48+D48+E48+F48+G48+H48+I48)/12</f>
        <v>15.8666666666667</v>
      </c>
      <c r="S49" s="0" t="n">
        <v>1943</v>
      </c>
    </row>
    <row r="50" customFormat="false" ht="12.75" hidden="false" customHeight="false" outlineLevel="0" collapsed="false">
      <c r="A50" s="0" t="n">
        <v>1944</v>
      </c>
      <c r="B50" s="0" t="n">
        <v>17.4</v>
      </c>
      <c r="C50" s="0" t="n">
        <v>17.4</v>
      </c>
      <c r="D50" s="0" t="n">
        <v>17.4</v>
      </c>
      <c r="E50" s="0" t="n">
        <v>17.5</v>
      </c>
      <c r="F50" s="0" t="n">
        <v>17.5</v>
      </c>
      <c r="G50" s="0" t="n">
        <v>17.6</v>
      </c>
      <c r="H50" s="0" t="n">
        <v>17.7</v>
      </c>
      <c r="I50" s="0" t="n">
        <v>17.7</v>
      </c>
      <c r="J50" s="0" t="n">
        <v>17.7</v>
      </c>
      <c r="K50" s="0" t="n">
        <v>17.7</v>
      </c>
      <c r="L50" s="0" t="n">
        <v>17.7</v>
      </c>
      <c r="M50" s="0" t="n">
        <v>17.8</v>
      </c>
      <c r="N50" s="145" t="n">
        <v>17.6</v>
      </c>
      <c r="O50" s="0" t="n">
        <v>2.3</v>
      </c>
      <c r="P50" s="0" t="n">
        <v>1.7</v>
      </c>
      <c r="R50" s="0" t="n">
        <f aca="false">(J48+K48+L48+M48+B49+C49+D49+E49+F49+G49+H49+I49)/12</f>
        <v>17.0833333333333</v>
      </c>
      <c r="S50" s="0" t="n">
        <v>1944</v>
      </c>
    </row>
    <row r="51" customFormat="false" ht="12.75" hidden="false" customHeight="false" outlineLevel="0" collapsed="false">
      <c r="A51" s="0" t="n">
        <v>1945</v>
      </c>
      <c r="B51" s="0" t="n">
        <v>17.8</v>
      </c>
      <c r="C51" s="0" t="n">
        <v>17.8</v>
      </c>
      <c r="D51" s="0" t="n">
        <v>17.8</v>
      </c>
      <c r="E51" s="0" t="n">
        <v>17.8</v>
      </c>
      <c r="F51" s="0" t="n">
        <v>17.9</v>
      </c>
      <c r="G51" s="0" t="n">
        <v>18.1</v>
      </c>
      <c r="H51" s="0" t="n">
        <v>18.1</v>
      </c>
      <c r="I51" s="0" t="n">
        <v>18.1</v>
      </c>
      <c r="J51" s="0" t="n">
        <v>18.1</v>
      </c>
      <c r="K51" s="0" t="n">
        <v>18.1</v>
      </c>
      <c r="L51" s="0" t="n">
        <v>18.1</v>
      </c>
      <c r="M51" s="0" t="n">
        <v>18.2</v>
      </c>
      <c r="N51" s="145" t="n">
        <v>18</v>
      </c>
      <c r="O51" s="0" t="n">
        <v>2.2</v>
      </c>
      <c r="P51" s="0" t="n">
        <v>2.3</v>
      </c>
      <c r="R51" s="0" t="n">
        <f aca="false">(J49+K49+L49+M49+B50+C50+D50+E50+F50+G50+H50+I50)/12</f>
        <v>17.4833333333333</v>
      </c>
      <c r="S51" s="0" t="n">
        <v>1945</v>
      </c>
    </row>
    <row r="52" customFormat="false" ht="12.75" hidden="false" customHeight="false" outlineLevel="0" collapsed="false">
      <c r="A52" s="0" t="n">
        <v>1946</v>
      </c>
      <c r="B52" s="0" t="n">
        <v>18.2</v>
      </c>
      <c r="C52" s="0" t="n">
        <v>18.1</v>
      </c>
      <c r="D52" s="0" t="n">
        <v>18.3</v>
      </c>
      <c r="E52" s="0" t="n">
        <v>18.4</v>
      </c>
      <c r="F52" s="0" t="n">
        <v>18.5</v>
      </c>
      <c r="G52" s="0" t="n">
        <v>18.7</v>
      </c>
      <c r="H52" s="0" t="n">
        <v>19.8</v>
      </c>
      <c r="I52" s="0" t="n">
        <v>20.2</v>
      </c>
      <c r="J52" s="0" t="n">
        <v>20.4</v>
      </c>
      <c r="K52" s="0" t="n">
        <v>20.8</v>
      </c>
      <c r="L52" s="0" t="n">
        <v>21.3</v>
      </c>
      <c r="M52" s="0" t="n">
        <v>21.5</v>
      </c>
      <c r="N52" s="145" t="n">
        <v>19.5</v>
      </c>
      <c r="O52" s="0" t="n">
        <v>18.1</v>
      </c>
      <c r="P52" s="0" t="n">
        <v>8.3</v>
      </c>
      <c r="R52" s="0" t="n">
        <f aca="false">(J50+K50+L50+M50+B51+C51+D51+E51+F51+G51+H51+I51)/12</f>
        <v>17.8583333333333</v>
      </c>
      <c r="S52" s="0" t="n">
        <v>1946</v>
      </c>
    </row>
    <row r="53" customFormat="false" ht="12.75" hidden="false" customHeight="false" outlineLevel="0" collapsed="false">
      <c r="A53" s="0" t="n">
        <v>1947</v>
      </c>
      <c r="B53" s="0" t="n">
        <v>21.5</v>
      </c>
      <c r="C53" s="0" t="n">
        <v>21.5</v>
      </c>
      <c r="D53" s="0" t="n">
        <v>21.9</v>
      </c>
      <c r="E53" s="0" t="n">
        <v>21.9</v>
      </c>
      <c r="F53" s="0" t="n">
        <v>21.9</v>
      </c>
      <c r="G53" s="0" t="n">
        <v>22</v>
      </c>
      <c r="H53" s="0" t="n">
        <v>22.2</v>
      </c>
      <c r="I53" s="0" t="n">
        <v>22.5</v>
      </c>
      <c r="J53" s="0" t="n">
        <v>23</v>
      </c>
      <c r="K53" s="0" t="n">
        <v>23</v>
      </c>
      <c r="L53" s="0" t="n">
        <v>23.1</v>
      </c>
      <c r="M53" s="0" t="n">
        <v>23.4</v>
      </c>
      <c r="N53" s="145" t="n">
        <v>22.3</v>
      </c>
      <c r="O53" s="0" t="n">
        <v>8.8</v>
      </c>
      <c r="P53" s="0" t="n">
        <v>14.4</v>
      </c>
      <c r="R53" s="0" t="n">
        <f aca="false">(J51+K51+L51+M51+B52+C52+D52+E52+F52+G52+H52+I52)/12</f>
        <v>18.5583333333333</v>
      </c>
      <c r="S53" s="0" t="n">
        <v>1947</v>
      </c>
    </row>
    <row r="54" customFormat="false" ht="12.75" hidden="false" customHeight="false" outlineLevel="0" collapsed="false">
      <c r="A54" s="0" t="n">
        <v>1948</v>
      </c>
      <c r="B54" s="0" t="n">
        <v>23.7</v>
      </c>
      <c r="C54" s="0" t="n">
        <v>23.5</v>
      </c>
      <c r="D54" s="0" t="n">
        <v>23.4</v>
      </c>
      <c r="E54" s="0" t="n">
        <v>23.8</v>
      </c>
      <c r="F54" s="0" t="n">
        <v>23.9</v>
      </c>
      <c r="G54" s="0" t="n">
        <v>24.1</v>
      </c>
      <c r="H54" s="0" t="n">
        <v>24.4</v>
      </c>
      <c r="I54" s="0" t="n">
        <v>24.5</v>
      </c>
      <c r="J54" s="0" t="n">
        <v>24.5</v>
      </c>
      <c r="K54" s="0" t="n">
        <v>24.4</v>
      </c>
      <c r="L54" s="0" t="n">
        <v>24.2</v>
      </c>
      <c r="M54" s="0" t="n">
        <v>24.1</v>
      </c>
      <c r="N54" s="145" t="n">
        <v>24.1</v>
      </c>
      <c r="O54" s="0" t="n">
        <v>3</v>
      </c>
      <c r="P54" s="0" t="n">
        <v>8.1</v>
      </c>
      <c r="R54" s="0" t="n">
        <f aca="false">(J52+K52+L52+M52+B53+C53+D53+E53+F53+G53+H53+I53)/12</f>
        <v>21.6166666666667</v>
      </c>
      <c r="S54" s="0" t="n">
        <v>1948</v>
      </c>
    </row>
    <row r="55" customFormat="false" ht="12.75" hidden="false" customHeight="false" outlineLevel="0" collapsed="false">
      <c r="A55" s="0" t="n">
        <v>1949</v>
      </c>
      <c r="B55" s="0" t="n">
        <v>24</v>
      </c>
      <c r="C55" s="0" t="n">
        <v>23.8</v>
      </c>
      <c r="D55" s="0" t="n">
        <v>23.8</v>
      </c>
      <c r="E55" s="0" t="n">
        <v>23.9</v>
      </c>
      <c r="F55" s="0" t="n">
        <v>23.8</v>
      </c>
      <c r="G55" s="0" t="n">
        <v>23.9</v>
      </c>
      <c r="H55" s="0" t="n">
        <v>23.7</v>
      </c>
      <c r="I55" s="0" t="n">
        <v>23.8</v>
      </c>
      <c r="J55" s="0" t="n">
        <v>23.9</v>
      </c>
      <c r="K55" s="0" t="n">
        <v>23.7</v>
      </c>
      <c r="L55" s="0" t="n">
        <v>23.8</v>
      </c>
      <c r="M55" s="0" t="n">
        <v>23.6</v>
      </c>
      <c r="N55" s="145" t="n">
        <v>23.8</v>
      </c>
      <c r="O55" s="0" t="n">
        <v>-2.1</v>
      </c>
      <c r="P55" s="0" t="n">
        <v>-1.2</v>
      </c>
      <c r="R55" s="0" t="n">
        <f aca="false">(J53+K53+L53+M53+B54+C54+D54+E54+F54+G54+H54+I54)/12</f>
        <v>23.65</v>
      </c>
      <c r="S55" s="0" t="n">
        <v>1949</v>
      </c>
    </row>
    <row r="56" customFormat="false" ht="12.75" hidden="false" customHeight="false" outlineLevel="0" collapsed="false">
      <c r="A56" s="0" t="n">
        <v>1950</v>
      </c>
      <c r="B56" s="0" t="n">
        <v>23.5</v>
      </c>
      <c r="C56" s="0" t="n">
        <v>23.5</v>
      </c>
      <c r="D56" s="0" t="n">
        <v>23.6</v>
      </c>
      <c r="E56" s="0" t="n">
        <v>23.6</v>
      </c>
      <c r="F56" s="0" t="n">
        <v>23.7</v>
      </c>
      <c r="G56" s="0" t="n">
        <v>23.8</v>
      </c>
      <c r="H56" s="0" t="n">
        <v>24.1</v>
      </c>
      <c r="I56" s="0" t="n">
        <v>24.3</v>
      </c>
      <c r="J56" s="0" t="n">
        <v>24.4</v>
      </c>
      <c r="K56" s="0" t="n">
        <v>24.6</v>
      </c>
      <c r="L56" s="0" t="n">
        <v>24.7</v>
      </c>
      <c r="M56" s="0" t="n">
        <v>25</v>
      </c>
      <c r="N56" s="145" t="n">
        <v>24.1</v>
      </c>
      <c r="O56" s="0" t="n">
        <v>5.9</v>
      </c>
      <c r="P56" s="0" t="n">
        <v>1.3</v>
      </c>
      <c r="R56" s="0" t="n">
        <f aca="false">(J54+K54+L54+M54+B55+C55+D55+E55+F55+G55+H55+I55)/12</f>
        <v>23.9916666666667</v>
      </c>
      <c r="S56" s="0" t="n">
        <v>1950</v>
      </c>
    </row>
    <row r="57" customFormat="false" ht="12.75" hidden="false" customHeight="false" outlineLevel="0" collapsed="false">
      <c r="A57" s="0" t="n">
        <v>1951</v>
      </c>
      <c r="B57" s="0" t="n">
        <v>25.4</v>
      </c>
      <c r="C57" s="0" t="n">
        <v>25.7</v>
      </c>
      <c r="D57" s="0" t="n">
        <v>25.8</v>
      </c>
      <c r="E57" s="0" t="n">
        <v>25.8</v>
      </c>
      <c r="F57" s="0" t="n">
        <v>25.9</v>
      </c>
      <c r="G57" s="0" t="n">
        <v>25.9</v>
      </c>
      <c r="H57" s="0" t="n">
        <v>25.9</v>
      </c>
      <c r="I57" s="0" t="n">
        <v>25.9</v>
      </c>
      <c r="J57" s="0" t="n">
        <v>26.1</v>
      </c>
      <c r="K57" s="0" t="n">
        <v>26.2</v>
      </c>
      <c r="L57" s="0" t="n">
        <v>26.4</v>
      </c>
      <c r="M57" s="0" t="n">
        <v>26.5</v>
      </c>
      <c r="N57" s="145" t="n">
        <v>26</v>
      </c>
      <c r="O57" s="0" t="n">
        <v>6</v>
      </c>
      <c r="P57" s="0" t="n">
        <v>7.9</v>
      </c>
      <c r="R57" s="0" t="n">
        <f aca="false">(J55+K55+L55+M55+B56+C56+D56+E56+F56+G56+H56+I56)/12</f>
        <v>23.7583333333333</v>
      </c>
      <c r="S57" s="0" t="n">
        <v>1951</v>
      </c>
    </row>
    <row r="58" customFormat="false" ht="12.75" hidden="false" customHeight="false" outlineLevel="0" collapsed="false">
      <c r="A58" s="0" t="n">
        <v>1952</v>
      </c>
      <c r="B58" s="0" t="n">
        <v>26.5</v>
      </c>
      <c r="C58" s="0" t="n">
        <v>26.3</v>
      </c>
      <c r="D58" s="0" t="n">
        <v>26.3</v>
      </c>
      <c r="E58" s="0" t="n">
        <v>26.4</v>
      </c>
      <c r="F58" s="0" t="n">
        <v>26.4</v>
      </c>
      <c r="G58" s="0" t="n">
        <v>26.5</v>
      </c>
      <c r="H58" s="0" t="n">
        <v>26.7</v>
      </c>
      <c r="I58" s="0" t="n">
        <v>26.7</v>
      </c>
      <c r="J58" s="0" t="n">
        <v>26.7</v>
      </c>
      <c r="K58" s="0" t="n">
        <v>26.7</v>
      </c>
      <c r="L58" s="0" t="n">
        <v>26.7</v>
      </c>
      <c r="M58" s="0" t="n">
        <v>26.7</v>
      </c>
      <c r="N58" s="145" t="n">
        <v>26.5</v>
      </c>
      <c r="O58" s="0" t="n">
        <v>0.8</v>
      </c>
      <c r="P58" s="0" t="n">
        <v>1.9</v>
      </c>
      <c r="R58" s="0" t="n">
        <f aca="false">(J56+K56+L56+M56+B57+C57+D57+E57+F57+G57+H57+I57)/12</f>
        <v>25.4166666666667</v>
      </c>
      <c r="S58" s="0" t="n">
        <v>1952</v>
      </c>
    </row>
    <row r="59" customFormat="false" ht="12.75" hidden="false" customHeight="false" outlineLevel="0" collapsed="false">
      <c r="A59" s="0" t="n">
        <v>1953</v>
      </c>
      <c r="B59" s="0" t="n">
        <v>26.6</v>
      </c>
      <c r="C59" s="0" t="n">
        <v>26.5</v>
      </c>
      <c r="D59" s="0" t="n">
        <v>26.6</v>
      </c>
      <c r="E59" s="0" t="n">
        <v>26.6</v>
      </c>
      <c r="F59" s="0" t="n">
        <v>26.7</v>
      </c>
      <c r="G59" s="0" t="n">
        <v>26.8</v>
      </c>
      <c r="H59" s="0" t="n">
        <v>26.8</v>
      </c>
      <c r="I59" s="0" t="n">
        <v>26.9</v>
      </c>
      <c r="J59" s="0" t="n">
        <v>26.9</v>
      </c>
      <c r="K59" s="0" t="n">
        <v>27</v>
      </c>
      <c r="L59" s="0" t="n">
        <v>26.9</v>
      </c>
      <c r="M59" s="0" t="n">
        <v>26.9</v>
      </c>
      <c r="N59" s="145" t="n">
        <v>26.7</v>
      </c>
      <c r="O59" s="0" t="n">
        <v>0.7</v>
      </c>
      <c r="P59" s="0" t="n">
        <v>0.8</v>
      </c>
      <c r="R59" s="0" t="n">
        <f aca="false">(J57+K57+L57+M57+B58+C58+D58+E58+F58+G58+H58+I58)/12</f>
        <v>26.4166666666667</v>
      </c>
      <c r="S59" s="0" t="n">
        <v>1953</v>
      </c>
    </row>
    <row r="60" customFormat="false" ht="12.75" hidden="false" customHeight="false" outlineLevel="0" collapsed="false">
      <c r="A60" s="0" t="n">
        <v>1954</v>
      </c>
      <c r="B60" s="0" t="n">
        <v>26.9</v>
      </c>
      <c r="C60" s="0" t="n">
        <v>26.9</v>
      </c>
      <c r="D60" s="0" t="n">
        <v>26.9</v>
      </c>
      <c r="E60" s="0" t="n">
        <v>26.8</v>
      </c>
      <c r="F60" s="0" t="n">
        <v>26.9</v>
      </c>
      <c r="G60" s="0" t="n">
        <v>26.9</v>
      </c>
      <c r="H60" s="0" t="n">
        <v>26.9</v>
      </c>
      <c r="I60" s="0" t="n">
        <v>26.9</v>
      </c>
      <c r="J60" s="0" t="n">
        <v>26.8</v>
      </c>
      <c r="K60" s="0" t="n">
        <v>26.8</v>
      </c>
      <c r="L60" s="0" t="n">
        <v>26.8</v>
      </c>
      <c r="M60" s="0" t="n">
        <v>26.7</v>
      </c>
      <c r="N60" s="145" t="n">
        <v>26.9</v>
      </c>
      <c r="O60" s="0" t="n">
        <v>-0.7</v>
      </c>
      <c r="P60" s="0" t="n">
        <v>0.7</v>
      </c>
      <c r="R60" s="0" t="n">
        <f aca="false">(J58+K58+L58+M58+B59+C59+D59+E59+F59+G59+H59+I59)/12</f>
        <v>26.6916666666667</v>
      </c>
      <c r="S60" s="0" t="n">
        <v>1954</v>
      </c>
    </row>
    <row r="61" customFormat="false" ht="12.75" hidden="false" customHeight="false" outlineLevel="0" collapsed="false">
      <c r="A61" s="0" t="n">
        <v>1955</v>
      </c>
      <c r="B61" s="0" t="n">
        <v>26.7</v>
      </c>
      <c r="C61" s="0" t="n">
        <v>26.7</v>
      </c>
      <c r="D61" s="0" t="n">
        <v>26.7</v>
      </c>
      <c r="E61" s="0" t="n">
        <v>26.7</v>
      </c>
      <c r="F61" s="0" t="n">
        <v>26.7</v>
      </c>
      <c r="G61" s="0" t="n">
        <v>26.7</v>
      </c>
      <c r="H61" s="0" t="n">
        <v>26.8</v>
      </c>
      <c r="I61" s="0" t="n">
        <v>26.8</v>
      </c>
      <c r="J61" s="0" t="n">
        <v>26.9</v>
      </c>
      <c r="K61" s="0" t="n">
        <v>26.9</v>
      </c>
      <c r="L61" s="0" t="n">
        <v>26.9</v>
      </c>
      <c r="M61" s="0" t="n">
        <v>26.8</v>
      </c>
      <c r="N61" s="145" t="n">
        <v>26.8</v>
      </c>
      <c r="O61" s="0" t="n">
        <v>0.4</v>
      </c>
      <c r="P61" s="0" t="n">
        <v>-0.4</v>
      </c>
      <c r="R61" s="0" t="n">
        <f aca="false">(J59+K59+L59+M59+B60+C60+D60+E60+F60+G60+H60+I60)/12</f>
        <v>26.9</v>
      </c>
      <c r="S61" s="0" t="n">
        <v>1955</v>
      </c>
    </row>
    <row r="62" customFormat="false" ht="12.75" hidden="false" customHeight="false" outlineLevel="0" collapsed="false">
      <c r="A62" s="0" t="n">
        <v>1956</v>
      </c>
      <c r="B62" s="0" t="n">
        <v>26.8</v>
      </c>
      <c r="C62" s="0" t="n">
        <v>26.8</v>
      </c>
      <c r="D62" s="0" t="n">
        <v>26.8</v>
      </c>
      <c r="E62" s="0" t="n">
        <v>26.9</v>
      </c>
      <c r="F62" s="0" t="n">
        <v>27</v>
      </c>
      <c r="G62" s="0" t="n">
        <v>27.2</v>
      </c>
      <c r="H62" s="0" t="n">
        <v>27.4</v>
      </c>
      <c r="I62" s="0" t="n">
        <v>27.3</v>
      </c>
      <c r="J62" s="0" t="n">
        <v>27.4</v>
      </c>
      <c r="K62" s="0" t="n">
        <v>27.5</v>
      </c>
      <c r="L62" s="0" t="n">
        <v>27.5</v>
      </c>
      <c r="M62" s="0" t="n">
        <v>27.6</v>
      </c>
      <c r="N62" s="145" t="n">
        <v>27.2</v>
      </c>
      <c r="O62" s="0" t="n">
        <v>3</v>
      </c>
      <c r="P62" s="0" t="n">
        <v>1.5</v>
      </c>
      <c r="R62" s="0" t="n">
        <f aca="false">(J60+K60+L60+M60+B61+C61+D61+E61+F61+G61+H61+I61)/12</f>
        <v>26.7416666666667</v>
      </c>
      <c r="S62" s="0" t="n">
        <v>1956</v>
      </c>
    </row>
    <row r="63" customFormat="false" ht="12.75" hidden="false" customHeight="false" outlineLevel="0" collapsed="false">
      <c r="A63" s="0" t="n">
        <v>1957</v>
      </c>
      <c r="B63" s="0" t="n">
        <v>27.6</v>
      </c>
      <c r="C63" s="0" t="n">
        <v>27.7</v>
      </c>
      <c r="D63" s="0" t="n">
        <v>27.8</v>
      </c>
      <c r="E63" s="0" t="n">
        <v>27.9</v>
      </c>
      <c r="F63" s="0" t="n">
        <v>28</v>
      </c>
      <c r="G63" s="0" t="n">
        <v>28.1</v>
      </c>
      <c r="H63" s="0" t="n">
        <v>28.3</v>
      </c>
      <c r="I63" s="0" t="n">
        <v>28.3</v>
      </c>
      <c r="J63" s="0" t="n">
        <v>28.3</v>
      </c>
      <c r="K63" s="0" t="n">
        <v>28.3</v>
      </c>
      <c r="L63" s="0" t="n">
        <v>28.4</v>
      </c>
      <c r="M63" s="0" t="n">
        <v>28.4</v>
      </c>
      <c r="N63" s="145" t="n">
        <v>28.1</v>
      </c>
      <c r="O63" s="0" t="n">
        <v>2.9</v>
      </c>
      <c r="P63" s="0" t="n">
        <v>3.3</v>
      </c>
      <c r="R63" s="0" t="n">
        <f aca="false">(J61+K61+L61+M61+B62+C62+D62+E62+F62+G62+H62+I62)/12</f>
        <v>26.975</v>
      </c>
      <c r="S63" s="0" t="n">
        <v>1957</v>
      </c>
    </row>
    <row r="64" customFormat="false" ht="12.75" hidden="false" customHeight="false" outlineLevel="0" collapsed="false">
      <c r="A64" s="0" t="n">
        <v>1958</v>
      </c>
      <c r="B64" s="0" t="n">
        <v>28.6</v>
      </c>
      <c r="C64" s="0" t="n">
        <v>28.6</v>
      </c>
      <c r="D64" s="0" t="n">
        <v>28.8</v>
      </c>
      <c r="E64" s="0" t="n">
        <v>28.9</v>
      </c>
      <c r="F64" s="0" t="n">
        <v>28.9</v>
      </c>
      <c r="G64" s="0" t="n">
        <v>28.9</v>
      </c>
      <c r="H64" s="0" t="n">
        <v>29</v>
      </c>
      <c r="I64" s="0" t="n">
        <v>28.9</v>
      </c>
      <c r="J64" s="0" t="n">
        <v>28.9</v>
      </c>
      <c r="K64" s="0" t="n">
        <v>28.9</v>
      </c>
      <c r="L64" s="0" t="n">
        <v>29</v>
      </c>
      <c r="M64" s="0" t="n">
        <v>28.9</v>
      </c>
      <c r="N64" s="145" t="n">
        <v>28.9</v>
      </c>
      <c r="O64" s="0" t="n">
        <v>1.8</v>
      </c>
      <c r="P64" s="0" t="n">
        <v>2.8</v>
      </c>
      <c r="R64" s="0" t="n">
        <f aca="false">(J62+K62+L62+M62+B63+C63+D63+E63+F63+G63+H63+I63)/12</f>
        <v>27.8083333333333</v>
      </c>
      <c r="S64" s="0" t="n">
        <v>1958</v>
      </c>
    </row>
    <row r="65" customFormat="false" ht="12.75" hidden="false" customHeight="false" outlineLevel="0" collapsed="false">
      <c r="A65" s="0" t="n">
        <v>1959</v>
      </c>
      <c r="B65" s="0" t="n">
        <v>29</v>
      </c>
      <c r="C65" s="0" t="n">
        <v>28.9</v>
      </c>
      <c r="D65" s="0" t="n">
        <v>28.9</v>
      </c>
      <c r="E65" s="0" t="n">
        <v>29</v>
      </c>
      <c r="F65" s="0" t="n">
        <v>29</v>
      </c>
      <c r="G65" s="0" t="n">
        <v>29.1</v>
      </c>
      <c r="H65" s="0" t="n">
        <v>29.2</v>
      </c>
      <c r="I65" s="0" t="n">
        <v>29.2</v>
      </c>
      <c r="J65" s="0" t="n">
        <v>29.3</v>
      </c>
      <c r="K65" s="0" t="n">
        <v>29.4</v>
      </c>
      <c r="L65" s="0" t="n">
        <v>29.4</v>
      </c>
      <c r="M65" s="0" t="n">
        <v>29.4</v>
      </c>
      <c r="N65" s="145" t="n">
        <v>29.1</v>
      </c>
      <c r="O65" s="0" t="n">
        <v>1.7</v>
      </c>
      <c r="P65" s="0" t="n">
        <v>0.7</v>
      </c>
      <c r="R65" s="0" t="n">
        <f aca="false">(J63+K63+L63+M63+B64+C64+D64+E64+F64+G64+H64+I64)/12</f>
        <v>28.6666666666667</v>
      </c>
      <c r="S65" s="0" t="n">
        <v>1959</v>
      </c>
    </row>
    <row r="66" customFormat="false" ht="12.75" hidden="false" customHeight="false" outlineLevel="0" collapsed="false">
      <c r="A66" s="0" t="n">
        <v>1960</v>
      </c>
      <c r="B66" s="0" t="n">
        <v>29.3</v>
      </c>
      <c r="C66" s="0" t="n">
        <v>29.4</v>
      </c>
      <c r="D66" s="0" t="n">
        <v>29.4</v>
      </c>
      <c r="E66" s="0" t="n">
        <v>29.5</v>
      </c>
      <c r="F66" s="0" t="n">
        <v>29.5</v>
      </c>
      <c r="G66" s="0" t="n">
        <v>29.6</v>
      </c>
      <c r="H66" s="0" t="n">
        <v>29.6</v>
      </c>
      <c r="I66" s="0" t="n">
        <v>29.6</v>
      </c>
      <c r="J66" s="0" t="n">
        <v>29.6</v>
      </c>
      <c r="K66" s="0" t="n">
        <v>29.8</v>
      </c>
      <c r="L66" s="0" t="n">
        <v>29.8</v>
      </c>
      <c r="M66" s="0" t="n">
        <v>29.8</v>
      </c>
      <c r="N66" s="145" t="n">
        <v>29.6</v>
      </c>
      <c r="O66" s="0" t="n">
        <v>1.4</v>
      </c>
      <c r="P66" s="0" t="n">
        <v>1.7</v>
      </c>
      <c r="R66" s="0" t="n">
        <f aca="false">(J64+K64+L64+M64+B65+C65+D65+E65+F65+G65+H65+I65)/12</f>
        <v>29</v>
      </c>
      <c r="S66" s="0" t="n">
        <v>1960</v>
      </c>
    </row>
    <row r="67" customFormat="false" ht="12.75" hidden="false" customHeight="false" outlineLevel="0" collapsed="false">
      <c r="A67" s="0" t="n">
        <v>1961</v>
      </c>
      <c r="B67" s="0" t="n">
        <v>29.8</v>
      </c>
      <c r="C67" s="0" t="n">
        <v>29.8</v>
      </c>
      <c r="D67" s="0" t="n">
        <v>29.8</v>
      </c>
      <c r="E67" s="0" t="n">
        <v>29.8</v>
      </c>
      <c r="F67" s="0" t="n">
        <v>29.8</v>
      </c>
      <c r="G67" s="0" t="n">
        <v>29.8</v>
      </c>
      <c r="H67" s="0" t="n">
        <v>30</v>
      </c>
      <c r="I67" s="0" t="n">
        <v>29.9</v>
      </c>
      <c r="J67" s="0" t="n">
        <v>30</v>
      </c>
      <c r="K67" s="0" t="n">
        <v>30</v>
      </c>
      <c r="L67" s="0" t="n">
        <v>30</v>
      </c>
      <c r="M67" s="0" t="n">
        <v>30</v>
      </c>
      <c r="N67" s="145" t="n">
        <v>29.9</v>
      </c>
      <c r="O67" s="0" t="n">
        <v>0.7</v>
      </c>
      <c r="P67" s="0" t="n">
        <v>1</v>
      </c>
      <c r="R67" s="0" t="n">
        <f aca="false">(J65+K65+L65+M65+B66+C66+D66+E66+F66+G66+H66+I66)/12</f>
        <v>29.45</v>
      </c>
      <c r="S67" s="0" t="n">
        <v>1961</v>
      </c>
    </row>
    <row r="68" customFormat="false" ht="12.75" hidden="false" customHeight="false" outlineLevel="0" collapsed="false">
      <c r="A68" s="0" t="n">
        <v>1962</v>
      </c>
      <c r="B68" s="0" t="n">
        <v>30</v>
      </c>
      <c r="C68" s="0" t="n">
        <v>30.1</v>
      </c>
      <c r="D68" s="0" t="n">
        <v>30.1</v>
      </c>
      <c r="E68" s="0" t="n">
        <v>30.2</v>
      </c>
      <c r="F68" s="0" t="n">
        <v>30.2</v>
      </c>
      <c r="G68" s="0" t="n">
        <v>30.2</v>
      </c>
      <c r="H68" s="0" t="n">
        <v>30.3</v>
      </c>
      <c r="I68" s="0" t="n">
        <v>30.3</v>
      </c>
      <c r="J68" s="0" t="n">
        <v>30.4</v>
      </c>
      <c r="K68" s="0" t="n">
        <v>30.4</v>
      </c>
      <c r="L68" s="0" t="n">
        <v>30.4</v>
      </c>
      <c r="M68" s="0" t="n">
        <v>30.4</v>
      </c>
      <c r="N68" s="145" t="n">
        <v>30.2</v>
      </c>
      <c r="O68" s="0" t="n">
        <v>1.3</v>
      </c>
      <c r="P68" s="0" t="n">
        <v>1</v>
      </c>
      <c r="R68" s="0" t="n">
        <f aca="false">(J66+K66+L66+M66+B67+C67+D67+E67+F67+G67+H67+I67)/12</f>
        <v>29.8083333333333</v>
      </c>
      <c r="S68" s="0" t="n">
        <v>1962</v>
      </c>
    </row>
    <row r="69" customFormat="false" ht="12.75" hidden="false" customHeight="false" outlineLevel="0" collapsed="false">
      <c r="A69" s="0" t="n">
        <v>1963</v>
      </c>
      <c r="B69" s="0" t="n">
        <v>30.4</v>
      </c>
      <c r="C69" s="0" t="n">
        <v>30.4</v>
      </c>
      <c r="D69" s="0" t="n">
        <v>30.5</v>
      </c>
      <c r="E69" s="0" t="n">
        <v>30.5</v>
      </c>
      <c r="F69" s="0" t="n">
        <v>30.5</v>
      </c>
      <c r="G69" s="0" t="n">
        <v>30.6</v>
      </c>
      <c r="H69" s="0" t="n">
        <v>30.7</v>
      </c>
      <c r="I69" s="0" t="n">
        <v>30.7</v>
      </c>
      <c r="J69" s="0" t="n">
        <v>30.7</v>
      </c>
      <c r="K69" s="0" t="n">
        <v>30.8</v>
      </c>
      <c r="L69" s="0" t="n">
        <v>30.8</v>
      </c>
      <c r="M69" s="0" t="n">
        <v>30.9</v>
      </c>
      <c r="N69" s="145" t="n">
        <v>30.6</v>
      </c>
      <c r="O69" s="0" t="n">
        <v>1.6</v>
      </c>
      <c r="P69" s="0" t="n">
        <v>1.3</v>
      </c>
      <c r="R69" s="0" t="n">
        <f aca="false">(J67+K67+L67+M67+B68+C68+D68+E68+F68+G68+H68+I68)/12</f>
        <v>30.1166666666667</v>
      </c>
      <c r="S69" s="0" t="n">
        <v>1963</v>
      </c>
    </row>
    <row r="70" customFormat="false" ht="12.75" hidden="false" customHeight="false" outlineLevel="0" collapsed="false">
      <c r="A70" s="0" t="n">
        <v>1964</v>
      </c>
      <c r="B70" s="0" t="n">
        <v>30.9</v>
      </c>
      <c r="C70" s="0" t="n">
        <v>30.9</v>
      </c>
      <c r="D70" s="0" t="n">
        <v>30.9</v>
      </c>
      <c r="E70" s="0" t="n">
        <v>30.9</v>
      </c>
      <c r="F70" s="0" t="n">
        <v>30.9</v>
      </c>
      <c r="G70" s="0" t="n">
        <v>31</v>
      </c>
      <c r="H70" s="0" t="n">
        <v>31.1</v>
      </c>
      <c r="I70" s="0" t="n">
        <v>31</v>
      </c>
      <c r="J70" s="0" t="n">
        <v>31.1</v>
      </c>
      <c r="K70" s="0" t="n">
        <v>31.1</v>
      </c>
      <c r="L70" s="0" t="n">
        <v>31.2</v>
      </c>
      <c r="M70" s="0" t="n">
        <v>31.2</v>
      </c>
      <c r="N70" s="145" t="n">
        <v>31</v>
      </c>
      <c r="O70" s="0" t="n">
        <v>1</v>
      </c>
      <c r="P70" s="0" t="n">
        <v>1.3</v>
      </c>
      <c r="R70" s="0" t="n">
        <f aca="false">(J68+K68+L68+M68+B69+C69+D69+E69+F69+G69+H69+I69)/12</f>
        <v>30.4916666666667</v>
      </c>
      <c r="S70" s="0" t="n">
        <v>1964</v>
      </c>
    </row>
    <row r="71" customFormat="false" ht="12.75" hidden="false" customHeight="false" outlineLevel="0" collapsed="false">
      <c r="A71" s="0" t="n">
        <v>1965</v>
      </c>
      <c r="B71" s="0" t="n">
        <v>31.2</v>
      </c>
      <c r="C71" s="0" t="n">
        <v>31.2</v>
      </c>
      <c r="D71" s="0" t="n">
        <v>31.3</v>
      </c>
      <c r="E71" s="0" t="n">
        <v>31.4</v>
      </c>
      <c r="F71" s="0" t="n">
        <v>31.4</v>
      </c>
      <c r="G71" s="0" t="n">
        <v>31.6</v>
      </c>
      <c r="H71" s="0" t="n">
        <v>31.6</v>
      </c>
      <c r="I71" s="0" t="n">
        <v>31.6</v>
      </c>
      <c r="J71" s="0" t="n">
        <v>31.6</v>
      </c>
      <c r="K71" s="0" t="n">
        <v>31.7</v>
      </c>
      <c r="L71" s="0" t="n">
        <v>31.7</v>
      </c>
      <c r="M71" s="0" t="n">
        <v>31.8</v>
      </c>
      <c r="N71" s="145" t="n">
        <v>31.5</v>
      </c>
      <c r="O71" s="0" t="n">
        <v>1.9</v>
      </c>
      <c r="P71" s="0" t="n">
        <v>1.6</v>
      </c>
      <c r="R71" s="0" t="n">
        <f aca="false">(J69+K69+L69+M69+B70+C70+D70+E70+F70+G70+H70+I70)/12</f>
        <v>30.9</v>
      </c>
      <c r="S71" s="0" t="n">
        <v>1965</v>
      </c>
    </row>
    <row r="72" customFormat="false" ht="12.75" hidden="false" customHeight="false" outlineLevel="0" collapsed="false">
      <c r="A72" s="0" t="n">
        <v>1966</v>
      </c>
      <c r="B72" s="0" t="n">
        <v>31.8</v>
      </c>
      <c r="C72" s="0" t="n">
        <v>32</v>
      </c>
      <c r="D72" s="0" t="n">
        <v>32.1</v>
      </c>
      <c r="E72" s="0" t="n">
        <v>32.3</v>
      </c>
      <c r="F72" s="0" t="n">
        <v>32.3</v>
      </c>
      <c r="G72" s="0" t="n">
        <v>32.4</v>
      </c>
      <c r="H72" s="0" t="n">
        <v>32.5</v>
      </c>
      <c r="I72" s="0" t="n">
        <v>32.7</v>
      </c>
      <c r="J72" s="0" t="n">
        <v>32.7</v>
      </c>
      <c r="K72" s="0" t="n">
        <v>32.9</v>
      </c>
      <c r="L72" s="0" t="n">
        <v>32.9</v>
      </c>
      <c r="M72" s="0" t="n">
        <v>32.9</v>
      </c>
      <c r="N72" s="145" t="n">
        <v>32.4</v>
      </c>
      <c r="O72" s="0" t="n">
        <v>3.5</v>
      </c>
      <c r="P72" s="0" t="n">
        <v>2.9</v>
      </c>
      <c r="R72" s="0" t="n">
        <f aca="false">(J70+K70+L70+M70+B71+C71+D71+E71+F71+G71+H71+I71)/12</f>
        <v>31.325</v>
      </c>
      <c r="S72" s="0" t="n">
        <v>1966</v>
      </c>
    </row>
    <row r="73" customFormat="false" ht="12.75" hidden="false" customHeight="false" outlineLevel="0" collapsed="false">
      <c r="A73" s="0" t="n">
        <v>1967</v>
      </c>
      <c r="B73" s="0" t="n">
        <v>32.9</v>
      </c>
      <c r="C73" s="0" t="n">
        <v>32.9</v>
      </c>
      <c r="D73" s="0" t="n">
        <v>33</v>
      </c>
      <c r="E73" s="0" t="n">
        <v>33.1</v>
      </c>
      <c r="F73" s="0" t="n">
        <v>33.2</v>
      </c>
      <c r="G73" s="0" t="n">
        <v>33.3</v>
      </c>
      <c r="H73" s="0" t="n">
        <v>33.4</v>
      </c>
      <c r="I73" s="0" t="n">
        <v>33.5</v>
      </c>
      <c r="J73" s="0" t="n">
        <v>33.6</v>
      </c>
      <c r="K73" s="0" t="n">
        <v>33.7</v>
      </c>
      <c r="L73" s="0" t="n">
        <v>33.8</v>
      </c>
      <c r="M73" s="0" t="n">
        <v>33.9</v>
      </c>
      <c r="N73" s="145" t="n">
        <v>33.4</v>
      </c>
      <c r="O73" s="0" t="n">
        <v>3</v>
      </c>
      <c r="P73" s="0" t="n">
        <v>3.1</v>
      </c>
      <c r="R73" s="0" t="n">
        <f aca="false">(J71+K71+L71+M71+B72+C72+D72+E72+F72+G72+H72+I72)/12</f>
        <v>32.075</v>
      </c>
      <c r="S73" s="0" t="n">
        <v>1967</v>
      </c>
    </row>
    <row r="74" customFormat="false" ht="12.75" hidden="false" customHeight="false" outlineLevel="0" collapsed="false">
      <c r="A74" s="0" t="n">
        <v>1968</v>
      </c>
      <c r="B74" s="0" t="n">
        <v>34.1</v>
      </c>
      <c r="C74" s="0" t="n">
        <v>34.2</v>
      </c>
      <c r="D74" s="0" t="n">
        <v>34.3</v>
      </c>
      <c r="E74" s="0" t="n">
        <v>34.4</v>
      </c>
      <c r="F74" s="0" t="n">
        <v>34.5</v>
      </c>
      <c r="G74" s="0" t="n">
        <v>34.7</v>
      </c>
      <c r="H74" s="0" t="n">
        <v>34.9</v>
      </c>
      <c r="I74" s="0" t="n">
        <v>35</v>
      </c>
      <c r="J74" s="0" t="n">
        <v>35.1</v>
      </c>
      <c r="K74" s="0" t="n">
        <v>35.3</v>
      </c>
      <c r="L74" s="0" t="n">
        <v>35.4</v>
      </c>
      <c r="M74" s="0" t="n">
        <v>35.5</v>
      </c>
      <c r="N74" s="145" t="n">
        <v>34.8</v>
      </c>
      <c r="O74" s="0" t="n">
        <v>4.7</v>
      </c>
      <c r="P74" s="0" t="n">
        <v>4.2</v>
      </c>
      <c r="R74" s="0" t="n">
        <f aca="false">(J72+K72+L72+M72+B73+C73+D73+E73+F73+G73+H73+I73)/12</f>
        <v>33.0583333333333</v>
      </c>
      <c r="S74" s="0" t="n">
        <v>1968</v>
      </c>
    </row>
    <row r="75" customFormat="false" ht="12.75" hidden="false" customHeight="false" outlineLevel="0" collapsed="false">
      <c r="A75" s="0" t="n">
        <v>1969</v>
      </c>
      <c r="B75" s="0" t="n">
        <v>35.6</v>
      </c>
      <c r="C75" s="0" t="n">
        <v>35.8</v>
      </c>
      <c r="D75" s="0" t="n">
        <v>36.1</v>
      </c>
      <c r="E75" s="0" t="n">
        <v>36.3</v>
      </c>
      <c r="F75" s="0" t="n">
        <v>36.4</v>
      </c>
      <c r="G75" s="0" t="n">
        <v>36.6</v>
      </c>
      <c r="H75" s="0" t="n">
        <v>36.8</v>
      </c>
      <c r="I75" s="0" t="n">
        <v>37</v>
      </c>
      <c r="J75" s="0" t="n">
        <v>37.1</v>
      </c>
      <c r="K75" s="0" t="n">
        <v>37.3</v>
      </c>
      <c r="L75" s="0" t="n">
        <v>37.5</v>
      </c>
      <c r="M75" s="0" t="n">
        <v>37.7</v>
      </c>
      <c r="N75" s="145" t="n">
        <v>36.7</v>
      </c>
      <c r="O75" s="0" t="n">
        <v>6.2</v>
      </c>
      <c r="P75" s="0" t="n">
        <v>5.5</v>
      </c>
      <c r="R75" s="0" t="n">
        <f aca="false">(J73+K73+L73+M73+B74+C74+D74+E74+F74+G74+H74+I74)/12</f>
        <v>34.2583333333333</v>
      </c>
      <c r="S75" s="0" t="n">
        <v>1969</v>
      </c>
    </row>
    <row r="76" customFormat="false" ht="12.75" hidden="false" customHeight="false" outlineLevel="0" collapsed="false">
      <c r="A76" s="0" t="n">
        <v>1970</v>
      </c>
      <c r="B76" s="0" t="n">
        <v>37.8</v>
      </c>
      <c r="C76" s="0" t="n">
        <v>38</v>
      </c>
      <c r="D76" s="0" t="n">
        <v>38.2</v>
      </c>
      <c r="E76" s="0" t="n">
        <v>38.5</v>
      </c>
      <c r="F76" s="0" t="n">
        <v>38.6</v>
      </c>
      <c r="G76" s="0" t="n">
        <v>38.8</v>
      </c>
      <c r="H76" s="0" t="n">
        <v>39</v>
      </c>
      <c r="I76" s="0" t="n">
        <v>39</v>
      </c>
      <c r="J76" s="0" t="n">
        <v>39.2</v>
      </c>
      <c r="K76" s="0" t="n">
        <v>39.4</v>
      </c>
      <c r="L76" s="0" t="n">
        <v>39.6</v>
      </c>
      <c r="M76" s="0" t="n">
        <v>39.8</v>
      </c>
      <c r="N76" s="145" t="n">
        <v>38.8</v>
      </c>
      <c r="O76" s="0" t="n">
        <v>5.6</v>
      </c>
      <c r="P76" s="0" t="n">
        <v>5.7</v>
      </c>
      <c r="R76" s="0" t="n">
        <f aca="false">(J74+K74+L74+M74+B75+C75+D75+E75+F75+G75+H75+I75)/12</f>
        <v>35.9916666666667</v>
      </c>
      <c r="S76" s="0" t="n">
        <v>1970</v>
      </c>
    </row>
    <row r="77" customFormat="false" ht="12.75" hidden="false" customHeight="false" outlineLevel="0" collapsed="false">
      <c r="A77" s="0" t="n">
        <v>1971</v>
      </c>
      <c r="B77" s="0" t="n">
        <v>39.8</v>
      </c>
      <c r="C77" s="0" t="n">
        <v>39.9</v>
      </c>
      <c r="D77" s="0" t="n">
        <v>40</v>
      </c>
      <c r="E77" s="0" t="n">
        <v>40.1</v>
      </c>
      <c r="F77" s="0" t="n">
        <v>40.3</v>
      </c>
      <c r="G77" s="0" t="n">
        <v>40.6</v>
      </c>
      <c r="H77" s="0" t="n">
        <v>40.7</v>
      </c>
      <c r="I77" s="0" t="n">
        <v>40.8</v>
      </c>
      <c r="J77" s="0" t="n">
        <v>40.8</v>
      </c>
      <c r="K77" s="0" t="n">
        <v>40.9</v>
      </c>
      <c r="L77" s="0" t="n">
        <v>40.9</v>
      </c>
      <c r="M77" s="0" t="n">
        <v>41.1</v>
      </c>
      <c r="N77" s="145" t="n">
        <v>40.5</v>
      </c>
      <c r="O77" s="0" t="n">
        <v>3.3</v>
      </c>
      <c r="P77" s="0" t="n">
        <v>4.4</v>
      </c>
      <c r="R77" s="0" t="n">
        <f aca="false">(J75+K75+L75+M75+B76+C76+D76+E76+F76+G76+H76+I76)/12</f>
        <v>38.125</v>
      </c>
      <c r="S77" s="0" t="n">
        <v>1971</v>
      </c>
    </row>
    <row r="78" customFormat="false" ht="12.75" hidden="false" customHeight="false" outlineLevel="0" collapsed="false">
      <c r="A78" s="0" t="n">
        <v>1972</v>
      </c>
      <c r="B78" s="0" t="n">
        <v>41.1</v>
      </c>
      <c r="C78" s="0" t="n">
        <v>41.3</v>
      </c>
      <c r="D78" s="0" t="n">
        <v>41.4</v>
      </c>
      <c r="E78" s="0" t="n">
        <v>41.5</v>
      </c>
      <c r="F78" s="0" t="n">
        <v>41.6</v>
      </c>
      <c r="G78" s="0" t="n">
        <v>41.7</v>
      </c>
      <c r="H78" s="0" t="n">
        <v>41.9</v>
      </c>
      <c r="I78" s="0" t="n">
        <v>42</v>
      </c>
      <c r="J78" s="0" t="n">
        <v>42.1</v>
      </c>
      <c r="K78" s="0" t="n">
        <v>42.3</v>
      </c>
      <c r="L78" s="0" t="n">
        <v>42.4</v>
      </c>
      <c r="M78" s="0" t="n">
        <v>42.5</v>
      </c>
      <c r="N78" s="145" t="n">
        <v>41.8</v>
      </c>
      <c r="O78" s="0" t="n">
        <v>3.4</v>
      </c>
      <c r="P78" s="0" t="n">
        <v>3.2</v>
      </c>
      <c r="R78" s="0" t="n">
        <f aca="false">(J76+K76+L76+M76+B77+C77+D77+E77+F77+G77+H77+I77)/12</f>
        <v>40.0166666666667</v>
      </c>
      <c r="S78" s="0" t="n">
        <v>1972</v>
      </c>
    </row>
    <row r="79" customFormat="false" ht="12.75" hidden="false" customHeight="false" outlineLevel="0" collapsed="false">
      <c r="A79" s="0" t="n">
        <v>1973</v>
      </c>
      <c r="B79" s="0" t="n">
        <v>42.6</v>
      </c>
      <c r="C79" s="0" t="n">
        <v>42.9</v>
      </c>
      <c r="D79" s="0" t="n">
        <v>43.3</v>
      </c>
      <c r="E79" s="0" t="n">
        <v>43.6</v>
      </c>
      <c r="F79" s="0" t="n">
        <v>43.9</v>
      </c>
      <c r="G79" s="0" t="n">
        <v>44.2</v>
      </c>
      <c r="H79" s="0" t="n">
        <v>44.3</v>
      </c>
      <c r="I79" s="0" t="n">
        <v>45.1</v>
      </c>
      <c r="J79" s="0" t="n">
        <v>45.2</v>
      </c>
      <c r="K79" s="0" t="n">
        <v>45.6</v>
      </c>
      <c r="L79" s="0" t="n">
        <v>45.9</v>
      </c>
      <c r="M79" s="0" t="n">
        <v>46.2</v>
      </c>
      <c r="N79" s="145" t="n">
        <v>44.4</v>
      </c>
      <c r="O79" s="0" t="n">
        <v>8.7</v>
      </c>
      <c r="P79" s="0" t="n">
        <v>6.2</v>
      </c>
      <c r="R79" s="0" t="n">
        <f aca="false">(J77+K77+L77+M77+B78+C78+D78+E78+F78+G78+H78+I78)/12</f>
        <v>41.35</v>
      </c>
      <c r="S79" s="0" t="n">
        <v>1973</v>
      </c>
    </row>
    <row r="80" customFormat="false" ht="12.75" hidden="false" customHeight="false" outlineLevel="0" collapsed="false">
      <c r="A80" s="0" t="n">
        <v>1974</v>
      </c>
      <c r="B80" s="0" t="n">
        <v>46.6</v>
      </c>
      <c r="C80" s="0" t="n">
        <v>47.2</v>
      </c>
      <c r="D80" s="0" t="n">
        <v>47.8</v>
      </c>
      <c r="E80" s="0" t="n">
        <v>48</v>
      </c>
      <c r="F80" s="0" t="n">
        <v>48.6</v>
      </c>
      <c r="G80" s="0" t="n">
        <v>49</v>
      </c>
      <c r="H80" s="0" t="n">
        <v>49.4</v>
      </c>
      <c r="I80" s="0" t="n">
        <v>50</v>
      </c>
      <c r="J80" s="0" t="n">
        <v>50.6</v>
      </c>
      <c r="K80" s="0" t="n">
        <v>51.1</v>
      </c>
      <c r="L80" s="0" t="n">
        <v>51.5</v>
      </c>
      <c r="M80" s="0" t="n">
        <v>51.9</v>
      </c>
      <c r="N80" s="145" t="n">
        <v>49.3</v>
      </c>
      <c r="O80" s="0" t="n">
        <v>12.3</v>
      </c>
      <c r="P80" s="0" t="n">
        <v>11</v>
      </c>
      <c r="R80" s="0" t="n">
        <f aca="false">(J78+K78+L78+M78+B79+C79+D79+E79+F79+G79+H79+I79)/12</f>
        <v>43.2666666666667</v>
      </c>
      <c r="S80" s="0" t="n">
        <v>1974</v>
      </c>
    </row>
    <row r="81" customFormat="false" ht="12.75" hidden="false" customHeight="false" outlineLevel="0" collapsed="false">
      <c r="A81" s="0" t="n">
        <v>1975</v>
      </c>
      <c r="B81" s="0" t="n">
        <v>52.1</v>
      </c>
      <c r="C81" s="0" t="n">
        <v>52.5</v>
      </c>
      <c r="D81" s="0" t="n">
        <v>52.7</v>
      </c>
      <c r="E81" s="0" t="n">
        <v>52.9</v>
      </c>
      <c r="F81" s="0" t="n">
        <v>53.2</v>
      </c>
      <c r="G81" s="0" t="n">
        <v>53.6</v>
      </c>
      <c r="H81" s="0" t="n">
        <v>54.2</v>
      </c>
      <c r="I81" s="0" t="n">
        <v>54.3</v>
      </c>
      <c r="J81" s="0" t="n">
        <v>54.6</v>
      </c>
      <c r="K81" s="0" t="n">
        <v>54.9</v>
      </c>
      <c r="L81" s="0" t="n">
        <v>55.3</v>
      </c>
      <c r="M81" s="0" t="n">
        <v>55.5</v>
      </c>
      <c r="N81" s="145" t="n">
        <v>53.8</v>
      </c>
      <c r="O81" s="0" t="n">
        <v>6.9</v>
      </c>
      <c r="P81" s="0" t="n">
        <v>9.1</v>
      </c>
      <c r="R81" s="0" t="n">
        <f aca="false">(J79+K79+L79+M79+B80+C80+D80+E80+F80+G80+H80+I80)/12</f>
        <v>47.4583333333333</v>
      </c>
      <c r="S81" s="0" t="n">
        <v>1975</v>
      </c>
    </row>
    <row r="82" customFormat="false" ht="12.75" hidden="false" customHeight="false" outlineLevel="0" collapsed="false">
      <c r="A82" s="0" t="n">
        <v>1976</v>
      </c>
      <c r="B82" s="0" t="n">
        <v>55.6</v>
      </c>
      <c r="C82" s="0" t="n">
        <v>55.8</v>
      </c>
      <c r="D82" s="0" t="n">
        <v>55.9</v>
      </c>
      <c r="E82" s="0" t="n">
        <v>56.1</v>
      </c>
      <c r="F82" s="0" t="n">
        <v>56.5</v>
      </c>
      <c r="G82" s="0" t="n">
        <v>56.8</v>
      </c>
      <c r="H82" s="0" t="n">
        <v>57.1</v>
      </c>
      <c r="I82" s="0" t="n">
        <v>57.4</v>
      </c>
      <c r="J82" s="0" t="n">
        <v>57.6</v>
      </c>
      <c r="K82" s="0" t="n">
        <v>57.9</v>
      </c>
      <c r="L82" s="0" t="n">
        <v>58</v>
      </c>
      <c r="M82" s="0" t="n">
        <v>58.2</v>
      </c>
      <c r="N82" s="145" t="n">
        <v>56.9</v>
      </c>
      <c r="O82" s="0" t="n">
        <v>4.9</v>
      </c>
      <c r="P82" s="0" t="n">
        <v>5.8</v>
      </c>
      <c r="R82" s="0" t="n">
        <f aca="false">(J80+K80+L80+M80+B81+C81+D81+E81+F81+G81+H81+I81)/12</f>
        <v>52.55</v>
      </c>
      <c r="S82" s="0" t="n">
        <v>1976</v>
      </c>
    </row>
    <row r="83" customFormat="false" ht="12.75" hidden="false" customHeight="false" outlineLevel="0" collapsed="false">
      <c r="A83" s="0" t="n">
        <v>1977</v>
      </c>
      <c r="B83" s="0" t="n">
        <v>58.5</v>
      </c>
      <c r="C83" s="0" t="n">
        <v>59.1</v>
      </c>
      <c r="D83" s="0" t="n">
        <v>59.5</v>
      </c>
      <c r="E83" s="0" t="n">
        <v>60</v>
      </c>
      <c r="F83" s="0" t="n">
        <v>60.3</v>
      </c>
      <c r="G83" s="0" t="n">
        <v>60.7</v>
      </c>
      <c r="H83" s="0" t="n">
        <v>61</v>
      </c>
      <c r="I83" s="0" t="n">
        <v>61.2</v>
      </c>
      <c r="J83" s="0" t="n">
        <v>61.4</v>
      </c>
      <c r="K83" s="0" t="n">
        <v>61.6</v>
      </c>
      <c r="L83" s="0" t="n">
        <v>61.9</v>
      </c>
      <c r="M83" s="0" t="n">
        <v>62.1</v>
      </c>
      <c r="N83" s="145" t="n">
        <v>60.6</v>
      </c>
      <c r="O83" s="0" t="n">
        <v>6.7</v>
      </c>
      <c r="P83" s="0" t="n">
        <v>6.5</v>
      </c>
      <c r="R83" s="0" t="n">
        <f aca="false">(J81+K81+L81+M81+B82+C82+D82+E82+F82+G82+H82+I82)/12</f>
        <v>55.9583333333333</v>
      </c>
      <c r="S83" s="0" t="n">
        <v>1977</v>
      </c>
    </row>
    <row r="84" customFormat="false" ht="12.75" hidden="false" customHeight="false" outlineLevel="0" collapsed="false">
      <c r="A84" s="0" t="n">
        <v>1978</v>
      </c>
      <c r="B84" s="0" t="n">
        <v>62.5</v>
      </c>
      <c r="C84" s="0" t="n">
        <v>62.9</v>
      </c>
      <c r="D84" s="0" t="n">
        <v>63.4</v>
      </c>
      <c r="E84" s="0" t="n">
        <v>63.9</v>
      </c>
      <c r="F84" s="0" t="n">
        <v>64.5</v>
      </c>
      <c r="G84" s="0" t="n">
        <v>65.2</v>
      </c>
      <c r="H84" s="0" t="n">
        <v>65.7</v>
      </c>
      <c r="I84" s="0" t="n">
        <v>66</v>
      </c>
      <c r="J84" s="0" t="n">
        <v>66.5</v>
      </c>
      <c r="K84" s="0" t="n">
        <v>67.1</v>
      </c>
      <c r="L84" s="0" t="n">
        <v>67.4</v>
      </c>
      <c r="M84" s="0" t="n">
        <v>67.7</v>
      </c>
      <c r="N84" s="145" t="n">
        <v>65.2</v>
      </c>
      <c r="O84" s="0" t="n">
        <v>9</v>
      </c>
      <c r="P84" s="0" t="n">
        <v>7.6</v>
      </c>
      <c r="R84" s="0" t="n">
        <f aca="false">(J82+K82+L82+M82+B83+C83+D83+E83+F83+G83+H83+I83)/12</f>
        <v>59.3333333333333</v>
      </c>
      <c r="S84" s="0" t="n">
        <v>1978</v>
      </c>
    </row>
    <row r="85" customFormat="false" ht="12.75" hidden="false" customHeight="false" outlineLevel="0" collapsed="false">
      <c r="A85" s="0" t="n">
        <v>1979</v>
      </c>
      <c r="B85" s="0" t="n">
        <v>68.3</v>
      </c>
      <c r="C85" s="0" t="n">
        <v>69.1</v>
      </c>
      <c r="D85" s="0" t="n">
        <v>69.8</v>
      </c>
      <c r="E85" s="0" t="n">
        <v>70.6</v>
      </c>
      <c r="F85" s="0" t="n">
        <v>71.5</v>
      </c>
      <c r="G85" s="0" t="n">
        <v>72.3</v>
      </c>
      <c r="H85" s="0" t="n">
        <v>73.1</v>
      </c>
      <c r="I85" s="0" t="n">
        <v>73.8</v>
      </c>
      <c r="J85" s="0" t="n">
        <v>74.6</v>
      </c>
      <c r="K85" s="0" t="n">
        <v>75.2</v>
      </c>
      <c r="L85" s="0" t="n">
        <v>75.9</v>
      </c>
      <c r="M85" s="0" t="n">
        <v>76.7</v>
      </c>
      <c r="N85" s="145" t="n">
        <v>72.6</v>
      </c>
      <c r="O85" s="0" t="n">
        <v>13.3</v>
      </c>
      <c r="P85" s="0" t="n">
        <v>11.3</v>
      </c>
      <c r="R85" s="0" t="n">
        <f aca="false">(J83+K83+L83+M83+B84+C84+D84+E84+F84+G84+H84+I84)/12</f>
        <v>63.425</v>
      </c>
      <c r="S85" s="0" t="n">
        <v>1979</v>
      </c>
    </row>
    <row r="86" customFormat="false" ht="12.75" hidden="false" customHeight="false" outlineLevel="0" collapsed="false">
      <c r="A86" s="0" t="n">
        <v>1980</v>
      </c>
      <c r="B86" s="0" t="n">
        <v>77.8</v>
      </c>
      <c r="C86" s="0" t="n">
        <v>78.9</v>
      </c>
      <c r="D86" s="0" t="n">
        <v>80.1</v>
      </c>
      <c r="E86" s="0" t="n">
        <v>81</v>
      </c>
      <c r="F86" s="0" t="n">
        <v>81.8</v>
      </c>
      <c r="G86" s="0" t="n">
        <v>82.7</v>
      </c>
      <c r="H86" s="0" t="n">
        <v>82.7</v>
      </c>
      <c r="I86" s="0" t="n">
        <v>83.3</v>
      </c>
      <c r="J86" s="0" t="n">
        <v>84</v>
      </c>
      <c r="K86" s="0" t="n">
        <v>84.8</v>
      </c>
      <c r="L86" s="0" t="n">
        <v>85.5</v>
      </c>
      <c r="M86" s="0" t="n">
        <v>86.3</v>
      </c>
      <c r="N86" s="145" t="n">
        <v>82.4</v>
      </c>
      <c r="O86" s="0" t="n">
        <v>12.5</v>
      </c>
      <c r="P86" s="0" t="n">
        <v>13.5</v>
      </c>
      <c r="R86" s="0" t="n">
        <f aca="false">(J84+K84+L84+M84+B85+C85+D85+E85+F85+G85+H85+I85)/12</f>
        <v>69.7666666666667</v>
      </c>
      <c r="S86" s="0" t="n">
        <v>1980</v>
      </c>
    </row>
    <row r="87" customFormat="false" ht="12.75" hidden="false" customHeight="false" outlineLevel="0" collapsed="false">
      <c r="A87" s="0" t="n">
        <v>1981</v>
      </c>
      <c r="B87" s="0" t="n">
        <v>87</v>
      </c>
      <c r="C87" s="0" t="n">
        <v>87.9</v>
      </c>
      <c r="D87" s="0" t="n">
        <v>88.5</v>
      </c>
      <c r="E87" s="0" t="n">
        <v>89.1</v>
      </c>
      <c r="F87" s="0" t="n">
        <v>89.8</v>
      </c>
      <c r="G87" s="0" t="n">
        <v>90.6</v>
      </c>
      <c r="H87" s="0" t="n">
        <v>91.6</v>
      </c>
      <c r="I87" s="0" t="n">
        <v>92.3</v>
      </c>
      <c r="J87" s="0" t="n">
        <v>93.2</v>
      </c>
      <c r="K87" s="0" t="n">
        <v>93.4</v>
      </c>
      <c r="L87" s="0" t="n">
        <v>93.7</v>
      </c>
      <c r="M87" s="0" t="n">
        <v>94</v>
      </c>
      <c r="N87" s="145" t="n">
        <v>90.9</v>
      </c>
      <c r="O87" s="0" t="n">
        <v>8.9</v>
      </c>
      <c r="P87" s="0" t="n">
        <v>10.3</v>
      </c>
      <c r="R87" s="0" t="n">
        <f aca="false">(J85+K85+L85+M85+B86+C86+D86+E86+F86+G86+H86+I86)/12</f>
        <v>79.225</v>
      </c>
      <c r="S87" s="0" t="n">
        <v>1981</v>
      </c>
    </row>
    <row r="88" customFormat="false" ht="12.75" hidden="false" customHeight="false" outlineLevel="0" collapsed="false">
      <c r="A88" s="0" t="n">
        <v>1982</v>
      </c>
      <c r="B88" s="0" t="n">
        <v>94.3</v>
      </c>
      <c r="C88" s="0" t="n">
        <v>94.6</v>
      </c>
      <c r="D88" s="0" t="n">
        <v>94.5</v>
      </c>
      <c r="E88" s="0" t="n">
        <v>94.9</v>
      </c>
      <c r="F88" s="0" t="n">
        <v>95.8</v>
      </c>
      <c r="G88" s="0" t="n">
        <v>97</v>
      </c>
      <c r="H88" s="0" t="n">
        <v>97.5</v>
      </c>
      <c r="I88" s="0" t="n">
        <v>97.7</v>
      </c>
      <c r="J88" s="0" t="n">
        <v>97.9</v>
      </c>
      <c r="K88" s="0" t="n">
        <v>98.2</v>
      </c>
      <c r="L88" s="0" t="n">
        <v>98</v>
      </c>
      <c r="M88" s="0" t="n">
        <v>97.6</v>
      </c>
      <c r="N88" s="145" t="n">
        <v>96.5</v>
      </c>
      <c r="O88" s="0" t="n">
        <v>3.8</v>
      </c>
      <c r="P88" s="0" t="n">
        <v>6.2</v>
      </c>
      <c r="R88" s="0" t="n">
        <f aca="false">(J86+K86+L86+M86+B87+C87+D87+E87+F87+G87+H87+I87)/12</f>
        <v>88.1166666666667</v>
      </c>
      <c r="S88" s="0" t="n">
        <v>1982</v>
      </c>
    </row>
    <row r="89" customFormat="false" ht="12.75" hidden="false" customHeight="false" outlineLevel="0" collapsed="false">
      <c r="A89" s="0" t="n">
        <v>1983</v>
      </c>
      <c r="B89" s="0" t="n">
        <v>97.8</v>
      </c>
      <c r="C89" s="0" t="n">
        <v>97.9</v>
      </c>
      <c r="D89" s="0" t="n">
        <v>97.9</v>
      </c>
      <c r="E89" s="0" t="n">
        <v>98.6</v>
      </c>
      <c r="F89" s="0" t="n">
        <v>99.2</v>
      </c>
      <c r="G89" s="0" t="n">
        <v>99.5</v>
      </c>
      <c r="H89" s="0" t="n">
        <v>99.9</v>
      </c>
      <c r="I89" s="0" t="n">
        <v>100.2</v>
      </c>
      <c r="J89" s="0" t="n">
        <v>100.7</v>
      </c>
      <c r="K89" s="0" t="n">
        <v>101</v>
      </c>
      <c r="L89" s="0" t="n">
        <v>101.2</v>
      </c>
      <c r="M89" s="0" t="n">
        <v>101.3</v>
      </c>
      <c r="N89" s="145" t="n">
        <v>99.6</v>
      </c>
      <c r="O89" s="0" t="n">
        <v>3.8</v>
      </c>
      <c r="P89" s="0" t="n">
        <v>3.2</v>
      </c>
      <c r="R89" s="0" t="n">
        <f aca="false">(J87+K87+L87+M87+B88+C88+D88+E88+F88+G88+H88+I88)/12</f>
        <v>95.05</v>
      </c>
      <c r="S89" s="0" t="n">
        <v>1983</v>
      </c>
    </row>
    <row r="90" customFormat="false" ht="12.75" hidden="false" customHeight="false" outlineLevel="0" collapsed="false">
      <c r="A90" s="0" t="n">
        <v>1984</v>
      </c>
      <c r="B90" s="0" t="n">
        <v>101.9</v>
      </c>
      <c r="C90" s="0" t="n">
        <v>102.4</v>
      </c>
      <c r="D90" s="0" t="n">
        <v>102.6</v>
      </c>
      <c r="E90" s="0" t="n">
        <v>103.1</v>
      </c>
      <c r="F90" s="0" t="n">
        <v>103.4</v>
      </c>
      <c r="G90" s="0" t="n">
        <v>103.7</v>
      </c>
      <c r="H90" s="0" t="n">
        <v>104.1</v>
      </c>
      <c r="I90" s="0" t="n">
        <v>104.5</v>
      </c>
      <c r="J90" s="0" t="n">
        <v>105</v>
      </c>
      <c r="K90" s="0" t="n">
        <v>105.3</v>
      </c>
      <c r="L90" s="0" t="n">
        <v>105.3</v>
      </c>
      <c r="M90" s="0" t="n">
        <v>105.3</v>
      </c>
      <c r="N90" s="145" t="n">
        <v>103.9</v>
      </c>
      <c r="O90" s="0" t="n">
        <v>3.9</v>
      </c>
      <c r="P90" s="0" t="n">
        <v>4.3</v>
      </c>
      <c r="R90" s="0" t="n">
        <f aca="false">(J88+K88+L88+M88+B89+C89+D89+E89+F89+G89+H89+I89)/12</f>
        <v>98.5583333333334</v>
      </c>
      <c r="S90" s="0" t="n">
        <v>1984</v>
      </c>
    </row>
    <row r="91" customFormat="false" ht="12.75" hidden="false" customHeight="false" outlineLevel="0" collapsed="false">
      <c r="A91" s="0" t="n">
        <v>1985</v>
      </c>
      <c r="B91" s="0" t="n">
        <v>105.5</v>
      </c>
      <c r="C91" s="0" t="n">
        <v>106</v>
      </c>
      <c r="D91" s="0" t="n">
        <v>106.4</v>
      </c>
      <c r="E91" s="0" t="n">
        <v>106.9</v>
      </c>
      <c r="F91" s="0" t="n">
        <v>107.3</v>
      </c>
      <c r="G91" s="0" t="n">
        <v>107.6</v>
      </c>
      <c r="H91" s="0" t="n">
        <v>107.8</v>
      </c>
      <c r="I91" s="0" t="n">
        <v>108</v>
      </c>
      <c r="J91" s="0" t="n">
        <v>108.3</v>
      </c>
      <c r="K91" s="0" t="n">
        <v>108.7</v>
      </c>
      <c r="L91" s="0" t="n">
        <v>109</v>
      </c>
      <c r="M91" s="0" t="n">
        <v>109.3</v>
      </c>
      <c r="N91" s="145" t="n">
        <v>107.6</v>
      </c>
      <c r="O91" s="0" t="n">
        <v>3.8</v>
      </c>
      <c r="P91" s="0" t="n">
        <v>3.6</v>
      </c>
      <c r="R91" s="0" t="n">
        <f aca="false">(J89+K89+L89+M89+B90+C90+D90+E90+F90+G90+H90+I90)/12</f>
        <v>102.491666666667</v>
      </c>
      <c r="S91" s="0" t="n">
        <v>1985</v>
      </c>
    </row>
    <row r="92" customFormat="false" ht="12.75" hidden="false" customHeight="false" outlineLevel="0" collapsed="false">
      <c r="A92" s="0" t="n">
        <v>1986</v>
      </c>
      <c r="B92" s="0" t="n">
        <v>109.6</v>
      </c>
      <c r="C92" s="0" t="n">
        <v>109.3</v>
      </c>
      <c r="D92" s="0" t="n">
        <v>108.8</v>
      </c>
      <c r="E92" s="0" t="n">
        <v>108.6</v>
      </c>
      <c r="F92" s="0" t="n">
        <v>108.9</v>
      </c>
      <c r="G92" s="0" t="n">
        <v>109.5</v>
      </c>
      <c r="H92" s="0" t="n">
        <v>109.5</v>
      </c>
      <c r="I92" s="0" t="n">
        <v>109.7</v>
      </c>
      <c r="J92" s="0" t="n">
        <v>110.2</v>
      </c>
      <c r="K92" s="0" t="n">
        <v>110.3</v>
      </c>
      <c r="L92" s="0" t="n">
        <v>110.4</v>
      </c>
      <c r="M92" s="0" t="n">
        <v>110.5</v>
      </c>
      <c r="N92" s="145" t="n">
        <v>109.6</v>
      </c>
      <c r="O92" s="0" t="n">
        <v>1.1</v>
      </c>
      <c r="P92" s="0" t="n">
        <v>1.9</v>
      </c>
      <c r="R92" s="0" t="n">
        <f aca="false">(J90+K90+L90+M90+B91+C91+D91+E91+F91+G91+H91+I91)/12</f>
        <v>106.366666666667</v>
      </c>
      <c r="S92" s="0" t="n">
        <v>1986</v>
      </c>
    </row>
    <row r="93" customFormat="false" ht="12.75" hidden="false" customHeight="false" outlineLevel="0" collapsed="false">
      <c r="A93" s="0" t="n">
        <v>1987</v>
      </c>
      <c r="B93" s="0" t="n">
        <v>111.2</v>
      </c>
      <c r="C93" s="0" t="n">
        <v>111.6</v>
      </c>
      <c r="D93" s="0" t="n">
        <v>112.1</v>
      </c>
      <c r="E93" s="0" t="n">
        <v>112.7</v>
      </c>
      <c r="F93" s="0" t="n">
        <v>113.1</v>
      </c>
      <c r="G93" s="0" t="n">
        <v>113.5</v>
      </c>
      <c r="H93" s="0" t="n">
        <v>113.8</v>
      </c>
      <c r="I93" s="0" t="n">
        <v>114.4</v>
      </c>
      <c r="J93" s="0" t="n">
        <v>115</v>
      </c>
      <c r="K93" s="0" t="n">
        <v>115.3</v>
      </c>
      <c r="L93" s="0" t="n">
        <v>115.4</v>
      </c>
      <c r="M93" s="0" t="n">
        <v>115.4</v>
      </c>
      <c r="N93" s="145" t="n">
        <v>113.6</v>
      </c>
      <c r="O93" s="0" t="n">
        <v>4.4</v>
      </c>
      <c r="P93" s="0" t="n">
        <v>3.6</v>
      </c>
      <c r="R93" s="145" t="n">
        <f aca="false">(J91+K91+L91+M91+B92+C92+D92+E92+F92+G92+H92+I92)/12</f>
        <v>109.1</v>
      </c>
      <c r="S93" s="0" t="n">
        <v>1987</v>
      </c>
    </row>
    <row r="94" customFormat="false" ht="12.75" hidden="false" customHeight="false" outlineLevel="0" collapsed="false">
      <c r="A94" s="0" t="n">
        <v>1988</v>
      </c>
      <c r="B94" s="0" t="n">
        <v>115.7</v>
      </c>
      <c r="C94" s="0" t="n">
        <v>116</v>
      </c>
      <c r="D94" s="0" t="n">
        <v>116.5</v>
      </c>
      <c r="E94" s="0" t="n">
        <v>117.1</v>
      </c>
      <c r="F94" s="0" t="n">
        <v>117.5</v>
      </c>
      <c r="G94" s="0" t="n">
        <v>118</v>
      </c>
      <c r="H94" s="0" t="n">
        <v>118.5</v>
      </c>
      <c r="I94" s="0" t="n">
        <v>119</v>
      </c>
      <c r="J94" s="0" t="n">
        <v>119.8</v>
      </c>
      <c r="K94" s="0" t="n">
        <v>120.2</v>
      </c>
      <c r="L94" s="0" t="n">
        <v>120.3</v>
      </c>
      <c r="M94" s="0" t="n">
        <v>120.5</v>
      </c>
      <c r="N94" s="145" t="n">
        <v>118.3</v>
      </c>
      <c r="O94" s="0" t="n">
        <v>4.4</v>
      </c>
      <c r="P94" s="0" t="n">
        <v>4.1</v>
      </c>
      <c r="R94" s="145" t="n">
        <f aca="false">(J92+K92+L92+M92+B93+C93+D93+E93+F93+G93+H93+I93)/12</f>
        <v>111.983333333333</v>
      </c>
      <c r="S94" s="0" t="n">
        <v>1988</v>
      </c>
    </row>
    <row r="95" customFormat="false" ht="12.75" hidden="false" customHeight="false" outlineLevel="0" collapsed="false">
      <c r="A95" s="0" t="n">
        <v>1989</v>
      </c>
      <c r="B95" s="0" t="n">
        <v>121.1</v>
      </c>
      <c r="C95" s="0" t="n">
        <v>121.6</v>
      </c>
      <c r="D95" s="0" t="n">
        <v>122.3</v>
      </c>
      <c r="E95" s="0" t="n">
        <v>123.1</v>
      </c>
      <c r="F95" s="0" t="n">
        <v>123.8</v>
      </c>
      <c r="G95" s="0" t="n">
        <v>124.1</v>
      </c>
      <c r="H95" s="0" t="n">
        <v>124.4</v>
      </c>
      <c r="I95" s="0" t="n">
        <v>124.6</v>
      </c>
      <c r="J95" s="0" t="n">
        <v>125</v>
      </c>
      <c r="K95" s="0" t="n">
        <v>125.6</v>
      </c>
      <c r="L95" s="0" t="n">
        <v>125.9</v>
      </c>
      <c r="M95" s="0" t="n">
        <v>126.1</v>
      </c>
      <c r="N95" s="145" t="n">
        <v>124</v>
      </c>
      <c r="O95" s="0" t="n">
        <v>4.6</v>
      </c>
      <c r="P95" s="0" t="n">
        <v>4.8</v>
      </c>
      <c r="R95" s="145" t="n">
        <f aca="false">(J93+K93+L93+M93+B94+C94+D94+E94+F94+G94+H94+I94)/12</f>
        <v>116.616666666667</v>
      </c>
      <c r="S95" s="0" t="n">
        <v>1989</v>
      </c>
    </row>
    <row r="96" customFormat="false" ht="12.75" hidden="false" customHeight="false" outlineLevel="0" collapsed="false">
      <c r="A96" s="0" t="n">
        <v>1990</v>
      </c>
      <c r="B96" s="0" t="n">
        <v>127.4</v>
      </c>
      <c r="C96" s="0" t="n">
        <v>128</v>
      </c>
      <c r="D96" s="0" t="n">
        <v>128.7</v>
      </c>
      <c r="E96" s="0" t="n">
        <v>128.9</v>
      </c>
      <c r="F96" s="0" t="n">
        <v>129.2</v>
      </c>
      <c r="G96" s="0" t="n">
        <v>129.9</v>
      </c>
      <c r="H96" s="0" t="n">
        <v>130.4</v>
      </c>
      <c r="I96" s="0" t="n">
        <v>131.6</v>
      </c>
      <c r="J96" s="0" t="n">
        <v>132.7</v>
      </c>
      <c r="K96" s="0" t="n">
        <v>133.5</v>
      </c>
      <c r="L96" s="0" t="n">
        <v>133.8</v>
      </c>
      <c r="M96" s="0" t="n">
        <v>133.8</v>
      </c>
      <c r="N96" s="145" t="n">
        <v>130.7</v>
      </c>
      <c r="O96" s="0" t="n">
        <v>6.1</v>
      </c>
      <c r="P96" s="0" t="n">
        <v>5.4</v>
      </c>
      <c r="R96" s="145" t="n">
        <f aca="false">(J94+K94+L94+M94+B95+C95+D95+E95+F95+G95+H95+I95)/12</f>
        <v>122.15</v>
      </c>
      <c r="S96" s="0" t="n">
        <v>1990</v>
      </c>
    </row>
    <row r="97" customFormat="false" ht="12.75" hidden="false" customHeight="false" outlineLevel="0" collapsed="false">
      <c r="A97" s="0" t="n">
        <v>1991</v>
      </c>
      <c r="B97" s="0" t="n">
        <v>134.6</v>
      </c>
      <c r="C97" s="0" t="n">
        <v>134.8</v>
      </c>
      <c r="D97" s="0" t="n">
        <v>135</v>
      </c>
      <c r="E97" s="0" t="n">
        <v>135.2</v>
      </c>
      <c r="F97" s="0" t="n">
        <v>135.6</v>
      </c>
      <c r="G97" s="0" t="n">
        <v>136</v>
      </c>
      <c r="H97" s="0" t="n">
        <v>136.2</v>
      </c>
      <c r="I97" s="0" t="n">
        <v>136.6</v>
      </c>
      <c r="J97" s="0" t="n">
        <v>137.2</v>
      </c>
      <c r="K97" s="0" t="n">
        <v>137.4</v>
      </c>
      <c r="L97" s="0" t="n">
        <v>137.8</v>
      </c>
      <c r="M97" s="0" t="n">
        <v>137.9</v>
      </c>
      <c r="N97" s="145" t="n">
        <v>136.2</v>
      </c>
      <c r="O97" s="0" t="n">
        <v>3.1</v>
      </c>
      <c r="P97" s="0" t="n">
        <v>4.2</v>
      </c>
      <c r="R97" s="145" t="n">
        <f aca="false">(J95+K95+L95+M95+B96+C96+D96+E96+F96+G96+H96+I96)/12</f>
        <v>128.058333333333</v>
      </c>
      <c r="S97" s="0" t="n">
        <v>1991</v>
      </c>
    </row>
    <row r="98" customFormat="false" ht="12.75" hidden="false" customHeight="false" outlineLevel="0" collapsed="false">
      <c r="A98" s="0" t="n">
        <v>1992</v>
      </c>
      <c r="B98" s="0" t="n">
        <v>138.1</v>
      </c>
      <c r="C98" s="0" t="n">
        <v>138.6</v>
      </c>
      <c r="D98" s="0" t="n">
        <v>139.3</v>
      </c>
      <c r="E98" s="0" t="n">
        <v>139.5</v>
      </c>
      <c r="F98" s="0" t="n">
        <v>139.7</v>
      </c>
      <c r="G98" s="0" t="n">
        <v>140.2</v>
      </c>
      <c r="H98" s="0" t="n">
        <v>140.5</v>
      </c>
      <c r="I98" s="0" t="n">
        <v>140.9</v>
      </c>
      <c r="J98" s="0" t="n">
        <v>141.3</v>
      </c>
      <c r="K98" s="0" t="n">
        <v>141.8</v>
      </c>
      <c r="L98" s="0" t="n">
        <v>142</v>
      </c>
      <c r="M98" s="0" t="n">
        <v>141.9</v>
      </c>
      <c r="N98" s="145" t="n">
        <v>140.3</v>
      </c>
      <c r="O98" s="0" t="n">
        <v>2.9</v>
      </c>
      <c r="P98" s="0" t="n">
        <v>3</v>
      </c>
      <c r="R98" s="145" t="n">
        <f aca="false">(J96+K96+L96+M96+B97+C97+D97+E97+F97+G97+H97+I97)/12</f>
        <v>134.816666666667</v>
      </c>
      <c r="S98" s="0" t="n">
        <v>1992</v>
      </c>
    </row>
    <row r="99" customFormat="false" ht="12.75" hidden="false" customHeight="false" outlineLevel="0" collapsed="false">
      <c r="A99" s="0" t="n">
        <v>1993</v>
      </c>
      <c r="B99" s="0" t="n">
        <v>142.6</v>
      </c>
      <c r="C99" s="0" t="n">
        <v>143.1</v>
      </c>
      <c r="D99" s="0" t="n">
        <v>143.6</v>
      </c>
      <c r="E99" s="0" t="n">
        <v>144</v>
      </c>
      <c r="F99" s="0" t="n">
        <v>144.2</v>
      </c>
      <c r="G99" s="0" t="n">
        <v>144.4</v>
      </c>
      <c r="H99" s="0" t="n">
        <v>144.4</v>
      </c>
      <c r="I99" s="0" t="n">
        <v>144.8</v>
      </c>
      <c r="J99" s="0" t="n">
        <v>145.1</v>
      </c>
      <c r="K99" s="0" t="n">
        <v>145.7</v>
      </c>
      <c r="L99" s="0" t="n">
        <v>145.8</v>
      </c>
      <c r="M99" s="0" t="n">
        <v>145.8</v>
      </c>
      <c r="N99" s="145" t="n">
        <v>144.5</v>
      </c>
      <c r="O99" s="0" t="n">
        <v>2.7</v>
      </c>
      <c r="P99" s="0" t="n">
        <v>3</v>
      </c>
      <c r="R99" s="145" t="n">
        <f aca="false">(J97+K97+L97+M97+B98+C98+D98+E98+F98+G98+H98+I98)/12</f>
        <v>138.925</v>
      </c>
      <c r="S99" s="0" t="n">
        <v>1993</v>
      </c>
    </row>
    <row r="100" customFormat="false" ht="12.75" hidden="false" customHeight="false" outlineLevel="0" collapsed="false">
      <c r="A100" s="0" t="n">
        <v>1994</v>
      </c>
      <c r="B100" s="0" t="n">
        <v>146.2</v>
      </c>
      <c r="C100" s="0" t="n">
        <v>146.7</v>
      </c>
      <c r="D100" s="0" t="n">
        <v>147.2</v>
      </c>
      <c r="E100" s="0" t="n">
        <v>147.4</v>
      </c>
      <c r="F100" s="0" t="n">
        <v>147.5</v>
      </c>
      <c r="G100" s="0" t="n">
        <v>148</v>
      </c>
      <c r="H100" s="0" t="n">
        <v>148.4</v>
      </c>
      <c r="I100" s="0" t="n">
        <v>149</v>
      </c>
      <c r="J100" s="0" t="n">
        <v>149.4</v>
      </c>
      <c r="K100" s="0" t="n">
        <v>149.5</v>
      </c>
      <c r="L100" s="0" t="n">
        <v>149.7</v>
      </c>
      <c r="M100" s="0" t="n">
        <v>149.7</v>
      </c>
      <c r="N100" s="145" t="n">
        <v>148.2</v>
      </c>
      <c r="O100" s="0" t="n">
        <v>2.7</v>
      </c>
      <c r="P100" s="0" t="n">
        <v>2.6</v>
      </c>
      <c r="R100" s="145" t="n">
        <f aca="false">(J98+K98+L98+M98+B99+C99+D99+E99+F99+G99+H99+I99)/12</f>
        <v>143.175</v>
      </c>
      <c r="S100" s="0" t="n">
        <v>1994</v>
      </c>
    </row>
    <row r="101" customFormat="false" ht="12.75" hidden="false" customHeight="false" outlineLevel="0" collapsed="false">
      <c r="A101" s="0" t="n">
        <v>1995</v>
      </c>
      <c r="B101" s="0" t="n">
        <v>150.3</v>
      </c>
      <c r="C101" s="0" t="n">
        <v>150.9</v>
      </c>
      <c r="D101" s="0" t="n">
        <v>151.4</v>
      </c>
      <c r="E101" s="0" t="n">
        <v>151.9</v>
      </c>
      <c r="F101" s="0" t="n">
        <v>152.2</v>
      </c>
      <c r="G101" s="0" t="n">
        <v>152.5</v>
      </c>
      <c r="H101" s="0" t="n">
        <v>152.5</v>
      </c>
      <c r="I101" s="0" t="n">
        <v>152.9</v>
      </c>
      <c r="J101" s="0" t="n">
        <v>153.2</v>
      </c>
      <c r="K101" s="0" t="n">
        <v>153.7</v>
      </c>
      <c r="L101" s="0" t="n">
        <v>153.6</v>
      </c>
      <c r="M101" s="0" t="n">
        <v>153.5</v>
      </c>
      <c r="N101" s="145" t="n">
        <v>152.4</v>
      </c>
      <c r="O101" s="0" t="n">
        <v>2.5</v>
      </c>
      <c r="P101" s="0" t="n">
        <v>2.8</v>
      </c>
      <c r="R101" s="145" t="n">
        <f aca="false">(J99+K99+L99+M99+B100+C100+D100+E100+F100+G100+H100+I100)/12</f>
        <v>146.9</v>
      </c>
      <c r="S101" s="0" t="n">
        <v>1995</v>
      </c>
    </row>
    <row r="102" customFormat="false" ht="12.75" hidden="false" customHeight="false" outlineLevel="0" collapsed="false">
      <c r="A102" s="0" t="n">
        <v>1996</v>
      </c>
      <c r="B102" s="0" t="n">
        <v>154.4</v>
      </c>
      <c r="C102" s="0" t="n">
        <v>154.9</v>
      </c>
      <c r="D102" s="0" t="n">
        <v>155.7</v>
      </c>
      <c r="E102" s="0" t="n">
        <v>156.3</v>
      </c>
      <c r="F102" s="0" t="n">
        <v>156.6</v>
      </c>
      <c r="G102" s="0" t="n">
        <v>156.7</v>
      </c>
      <c r="H102" s="0" t="n">
        <v>157</v>
      </c>
      <c r="I102" s="0" t="n">
        <v>157.3</v>
      </c>
      <c r="J102" s="0" t="n">
        <v>157.8</v>
      </c>
      <c r="K102" s="0" t="n">
        <v>158.3</v>
      </c>
      <c r="L102" s="0" t="n">
        <v>158.6</v>
      </c>
      <c r="M102" s="0" t="n">
        <v>158.6</v>
      </c>
      <c r="N102" s="145" t="n">
        <v>156.9</v>
      </c>
      <c r="O102" s="0" t="n">
        <v>3.3</v>
      </c>
      <c r="P102" s="0" t="n">
        <v>3</v>
      </c>
      <c r="R102" s="145" t="n">
        <f aca="false">(J100+K100+L100+M100+B101+C101+D101+E101+F101+G101+H101+I101)/12</f>
        <v>151.075</v>
      </c>
      <c r="S102" s="0" t="n">
        <v>1996</v>
      </c>
    </row>
    <row r="103" customFormat="false" ht="12.75" hidden="false" customHeight="false" outlineLevel="0" collapsed="false">
      <c r="A103" s="0" t="n">
        <v>1997</v>
      </c>
      <c r="B103" s="0" t="n">
        <v>159.1</v>
      </c>
      <c r="C103" s="0" t="n">
        <v>159.6</v>
      </c>
      <c r="D103" s="0" t="n">
        <v>160</v>
      </c>
      <c r="E103" s="0" t="n">
        <v>160.2</v>
      </c>
      <c r="F103" s="0" t="n">
        <v>160.1</v>
      </c>
      <c r="G103" s="0" t="n">
        <v>160.3</v>
      </c>
      <c r="H103" s="0" t="n">
        <v>160.5</v>
      </c>
      <c r="I103" s="0" t="n">
        <v>160.8</v>
      </c>
      <c r="J103" s="0" t="n">
        <v>161.2</v>
      </c>
      <c r="K103" s="0" t="n">
        <v>161.6</v>
      </c>
      <c r="L103" s="0" t="n">
        <v>161.5</v>
      </c>
      <c r="M103" s="0" t="n">
        <v>161.3</v>
      </c>
      <c r="N103" s="145" t="n">
        <v>160.5</v>
      </c>
      <c r="O103" s="0" t="n">
        <v>1.7</v>
      </c>
      <c r="P103" s="0" t="n">
        <v>2.3</v>
      </c>
      <c r="R103" s="145" t="n">
        <f aca="false">(J101+K101+L101+M101+B102+C102+D102+E102+F102+G102+H102+I102)/12</f>
        <v>155.241666666667</v>
      </c>
      <c r="S103" s="0" t="n">
        <v>1997</v>
      </c>
    </row>
    <row r="104" customFormat="false" ht="12.75" hidden="false" customHeight="false" outlineLevel="0" collapsed="false">
      <c r="A104" s="0" t="n">
        <v>1998</v>
      </c>
      <c r="B104" s="0" t="n">
        <v>161.6</v>
      </c>
      <c r="C104" s="0" t="n">
        <v>161.9</v>
      </c>
      <c r="D104" s="0" t="n">
        <v>162.2</v>
      </c>
      <c r="E104" s="0" t="n">
        <v>162.5</v>
      </c>
      <c r="F104" s="0" t="n">
        <v>162.8</v>
      </c>
      <c r="G104" s="0" t="n">
        <v>163</v>
      </c>
      <c r="H104" s="0" t="n">
        <v>163.2</v>
      </c>
      <c r="I104" s="0" t="n">
        <v>163.4</v>
      </c>
      <c r="J104" s="0" t="n">
        <v>163.6</v>
      </c>
      <c r="K104" s="0" t="n">
        <v>164</v>
      </c>
      <c r="L104" s="0" t="n">
        <v>164</v>
      </c>
      <c r="M104" s="0" t="n">
        <v>163.9</v>
      </c>
      <c r="N104" s="145" t="n">
        <v>163</v>
      </c>
      <c r="O104" s="0" t="n">
        <v>1.6</v>
      </c>
      <c r="P104" s="0" t="n">
        <v>1.6</v>
      </c>
      <c r="R104" s="145" t="n">
        <f aca="false">(J102+K102+L102+M102+B103+C103+D103+E103+F103+G103+H103+I103)/12</f>
        <v>159.491666666667</v>
      </c>
      <c r="S104" s="0" t="n">
        <v>1998</v>
      </c>
    </row>
    <row r="105" customFormat="false" ht="12.75" hidden="false" customHeight="false" outlineLevel="0" collapsed="false">
      <c r="A105" s="0" t="n">
        <v>1999</v>
      </c>
      <c r="B105" s="0" t="n">
        <v>164.3</v>
      </c>
      <c r="C105" s="0" t="n">
        <v>164.5</v>
      </c>
      <c r="D105" s="0" t="n">
        <v>165</v>
      </c>
      <c r="E105" s="0" t="n">
        <v>166.2</v>
      </c>
      <c r="F105" s="0" t="n">
        <v>166.2</v>
      </c>
      <c r="G105" s="0" t="n">
        <v>166.2</v>
      </c>
      <c r="H105" s="0" t="n">
        <v>166.7</v>
      </c>
      <c r="I105" s="0" t="n">
        <v>167.1</v>
      </c>
      <c r="J105" s="0" t="n">
        <v>167.9</v>
      </c>
      <c r="K105" s="0" t="n">
        <v>168.2</v>
      </c>
      <c r="L105" s="0" t="n">
        <v>168.3</v>
      </c>
      <c r="M105" s="0" t="n">
        <v>168.3</v>
      </c>
      <c r="N105" s="145" t="n">
        <v>166.6</v>
      </c>
      <c r="O105" s="0" t="n">
        <v>2.7</v>
      </c>
      <c r="P105" s="0" t="n">
        <v>2.2</v>
      </c>
      <c r="R105" s="145" t="n">
        <f aca="false">(J103+K103+L103+M103+B104+C104+D104+E104+F104+G104+H104+I104)/12</f>
        <v>162.183333333333</v>
      </c>
      <c r="S105" s="0" t="n">
        <v>1999</v>
      </c>
    </row>
    <row r="106" customFormat="false" ht="12.75" hidden="false" customHeight="false" outlineLevel="0" collapsed="false">
      <c r="A106" s="0" t="n">
        <v>2000</v>
      </c>
      <c r="B106" s="0" t="n">
        <v>168.8</v>
      </c>
      <c r="C106" s="0" t="n">
        <v>169.8</v>
      </c>
      <c r="D106" s="0" t="n">
        <v>171.2</v>
      </c>
      <c r="E106" s="0" t="n">
        <v>171.3</v>
      </c>
      <c r="F106" s="0" t="n">
        <v>171.5</v>
      </c>
      <c r="G106" s="0" t="n">
        <v>172.4</v>
      </c>
      <c r="H106" s="0" t="n">
        <v>172.8</v>
      </c>
      <c r="I106" s="0" t="n">
        <v>172.8</v>
      </c>
      <c r="J106" s="0" t="n">
        <v>173.7</v>
      </c>
      <c r="K106" s="0" t="n">
        <v>174</v>
      </c>
      <c r="L106" s="0" t="n">
        <v>174.1</v>
      </c>
      <c r="M106" s="0" t="n">
        <v>174</v>
      </c>
      <c r="N106" s="145" t="n">
        <v>172.2</v>
      </c>
      <c r="O106" s="0" t="n">
        <v>3.4</v>
      </c>
      <c r="P106" s="0" t="n">
        <v>3.4</v>
      </c>
      <c r="R106" s="145" t="n">
        <f aca="false">(J104+K104+L104+M104+B105+C105+D105+E105+F105+G105+H105+I105)/12</f>
        <v>165.141666666667</v>
      </c>
      <c r="S106" s="0" t="n">
        <v>2000</v>
      </c>
    </row>
    <row r="107" customFormat="false" ht="12.75" hidden="false" customHeight="false" outlineLevel="0" collapsed="false">
      <c r="A107" s="0" t="n">
        <v>2001</v>
      </c>
      <c r="B107" s="0" t="n">
        <v>175.1</v>
      </c>
      <c r="C107" s="0" t="n">
        <v>175.8</v>
      </c>
      <c r="D107" s="0" t="n">
        <v>176.2</v>
      </c>
      <c r="E107" s="0" t="n">
        <v>176.9</v>
      </c>
      <c r="F107" s="0" t="n">
        <v>177.7</v>
      </c>
      <c r="G107" s="0" t="n">
        <v>178</v>
      </c>
      <c r="H107" s="0" t="n">
        <v>177.5</v>
      </c>
      <c r="I107" s="0" t="n">
        <v>177.5</v>
      </c>
      <c r="J107" s="0" t="n">
        <v>178.3</v>
      </c>
      <c r="K107" s="0" t="n">
        <v>177.7</v>
      </c>
      <c r="L107" s="0" t="n">
        <v>177.4</v>
      </c>
      <c r="M107" s="0" t="n">
        <v>176.7</v>
      </c>
      <c r="N107" s="145" t="n">
        <v>177.1</v>
      </c>
      <c r="O107" s="0" t="n">
        <v>1.6</v>
      </c>
      <c r="P107" s="0" t="n">
        <v>2.8</v>
      </c>
      <c r="R107" s="145" t="n">
        <f aca="false">(J105+K105+L105+M105+B106+C106+D106+E106+F106+G106+H106+I106)/12</f>
        <v>170.275</v>
      </c>
      <c r="S107" s="0" t="n">
        <v>2001</v>
      </c>
    </row>
    <row r="108" customFormat="false" ht="12.75" hidden="false" customHeight="false" outlineLevel="0" collapsed="false">
      <c r="A108" s="0" t="n">
        <v>2002</v>
      </c>
      <c r="B108" s="0" t="n">
        <v>177.1</v>
      </c>
      <c r="C108" s="0" t="n">
        <v>177.8</v>
      </c>
      <c r="D108" s="0" t="n">
        <v>178.8</v>
      </c>
      <c r="E108" s="0" t="n">
        <v>179.8</v>
      </c>
      <c r="F108" s="0" t="n">
        <v>179.8</v>
      </c>
      <c r="G108" s="0" t="n">
        <v>179.9</v>
      </c>
      <c r="H108" s="0" t="n">
        <v>180.1</v>
      </c>
      <c r="I108" s="0" t="n">
        <v>180.7</v>
      </c>
      <c r="J108" s="0" t="n">
        <v>181</v>
      </c>
      <c r="K108" s="0" t="n">
        <v>181.3</v>
      </c>
      <c r="L108" s="0" t="n">
        <v>181.3</v>
      </c>
      <c r="M108" s="0" t="n">
        <v>180.9</v>
      </c>
      <c r="N108" s="145" t="n">
        <v>179.9</v>
      </c>
      <c r="O108" s="0" t="n">
        <v>2.4</v>
      </c>
      <c r="P108" s="0" t="n">
        <v>1.6</v>
      </c>
      <c r="R108" s="145" t="n">
        <f aca="false">(J106+K106+L106+M106+B107+C107+D107+E107+F107+G107+H107+I107)/12</f>
        <v>175.875</v>
      </c>
      <c r="S108" s="0" t="n">
        <v>2002</v>
      </c>
    </row>
    <row r="109" customFormat="false" ht="12.75" hidden="false" customHeight="false" outlineLevel="0" collapsed="false">
      <c r="A109" s="0" t="n">
        <v>2003</v>
      </c>
      <c r="B109" s="0" t="n">
        <v>181.7</v>
      </c>
      <c r="C109" s="0" t="n">
        <v>183.1</v>
      </c>
      <c r="D109" s="0" t="n">
        <v>184.2</v>
      </c>
      <c r="E109" s="0" t="n">
        <v>183.8</v>
      </c>
      <c r="F109" s="0" t="n">
        <v>183.5</v>
      </c>
      <c r="G109" s="0" t="n">
        <v>183.7</v>
      </c>
      <c r="H109" s="0" t="n">
        <v>183.9</v>
      </c>
      <c r="I109" s="0" t="n">
        <v>184.6</v>
      </c>
      <c r="J109" s="0" t="n">
        <v>185.2</v>
      </c>
      <c r="K109" s="0" t="n">
        <v>185</v>
      </c>
      <c r="L109" s="0" t="n">
        <v>184.5</v>
      </c>
      <c r="M109" s="0" t="n">
        <v>184.3</v>
      </c>
      <c r="N109" s="145" t="n">
        <v>184</v>
      </c>
      <c r="O109" s="0" t="n">
        <v>1.9</v>
      </c>
      <c r="P109" s="0" t="n">
        <v>2.3</v>
      </c>
      <c r="R109" s="145" t="n">
        <f aca="false">(J107+K107+L107+M107+B108+C108+D108+E108+F108+G108+H108+I108)/12</f>
        <v>178.675</v>
      </c>
      <c r="S109" s="0" t="n">
        <v>2003</v>
      </c>
    </row>
    <row r="110" customFormat="false" ht="12.75" hidden="false" customHeight="false" outlineLevel="0" collapsed="false">
      <c r="A110" s="0" t="n">
        <v>2004</v>
      </c>
      <c r="B110" s="0" t="n">
        <v>185.2</v>
      </c>
      <c r="C110" s="0" t="n">
        <v>186.2</v>
      </c>
      <c r="D110" s="0" t="n">
        <v>187.4</v>
      </c>
      <c r="E110" s="0" t="n">
        <v>188</v>
      </c>
      <c r="F110" s="0" t="n">
        <v>189.1</v>
      </c>
      <c r="G110" s="0" t="n">
        <v>189.7</v>
      </c>
      <c r="H110" s="0" t="n">
        <v>189.4</v>
      </c>
      <c r="I110" s="0" t="n">
        <v>189.5</v>
      </c>
      <c r="J110" s="0" t="n">
        <v>189.9</v>
      </c>
      <c r="K110" s="0" t="n">
        <v>190.9</v>
      </c>
      <c r="L110" s="0" t="n">
        <v>191</v>
      </c>
      <c r="M110" s="0" t="n">
        <v>190.3</v>
      </c>
      <c r="N110" s="145" t="n">
        <v>188.9</v>
      </c>
      <c r="O110" s="0" t="n">
        <v>3.3</v>
      </c>
      <c r="P110" s="0" t="n">
        <v>2.7</v>
      </c>
      <c r="R110" s="145" t="n">
        <f aca="false">(J108+K108+L108+M108+B109+C109+D109+E109+F109+G109+H109+I109)/12</f>
        <v>182.75</v>
      </c>
      <c r="S110" s="0" t="n">
        <v>2004</v>
      </c>
    </row>
    <row r="111" customFormat="false" ht="12.75" hidden="false" customHeight="false" outlineLevel="0" collapsed="false">
      <c r="A111" s="0" t="n">
        <v>2005</v>
      </c>
      <c r="B111" s="0" t="n">
        <v>190.7</v>
      </c>
      <c r="C111" s="0" t="n">
        <v>191.8</v>
      </c>
      <c r="D111" s="0" t="n">
        <v>193.3</v>
      </c>
      <c r="E111" s="0" t="n">
        <v>194.6</v>
      </c>
      <c r="F111" s="0" t="n">
        <v>194.4</v>
      </c>
      <c r="G111" s="0" t="n">
        <v>194.5</v>
      </c>
      <c r="H111" s="0" t="n">
        <v>195.4</v>
      </c>
      <c r="I111" s="0" t="n">
        <v>196.4</v>
      </c>
      <c r="J111" s="0" t="n">
        <v>198.8</v>
      </c>
      <c r="K111" s="0" t="n">
        <v>199.2</v>
      </c>
      <c r="L111" s="0" t="n">
        <v>197.6</v>
      </c>
      <c r="M111" s="0" t="n">
        <v>196.8</v>
      </c>
      <c r="N111" s="145" t="n">
        <v>195.3</v>
      </c>
      <c r="O111" s="0" t="n">
        <v>3.4</v>
      </c>
      <c r="P111" s="0" t="n">
        <v>3.4</v>
      </c>
      <c r="R111" s="145" t="n">
        <f aca="false">(J109+K109+L109+M109+B110+C110+D110+E110+F110+G110+H110+I110)/12</f>
        <v>186.958333333333</v>
      </c>
      <c r="S111" s="0" t="n">
        <v>2005</v>
      </c>
    </row>
    <row r="112" customFormat="false" ht="12.75" hidden="false" customHeight="false" outlineLevel="0" collapsed="false">
      <c r="A112" s="0" t="n">
        <v>2006</v>
      </c>
      <c r="B112" s="0" t="n">
        <v>198.3</v>
      </c>
      <c r="C112" s="0" t="n">
        <v>198.7</v>
      </c>
      <c r="D112" s="0" t="n">
        <v>199.8</v>
      </c>
      <c r="E112" s="0" t="n">
        <v>201.5</v>
      </c>
      <c r="F112" s="0" t="n">
        <v>202.5</v>
      </c>
      <c r="G112" s="0" t="n">
        <v>202.9</v>
      </c>
      <c r="H112" s="0" t="n">
        <v>203.5</v>
      </c>
      <c r="I112" s="0" t="n">
        <v>203.9</v>
      </c>
      <c r="J112" s="0" t="n">
        <v>202.9</v>
      </c>
      <c r="K112" s="0" t="n">
        <v>201.8</v>
      </c>
      <c r="L112" s="0" t="n">
        <v>201.5</v>
      </c>
      <c r="M112" s="0" t="n">
        <v>201.8</v>
      </c>
      <c r="N112" s="145" t="n">
        <v>201.6</v>
      </c>
      <c r="O112" s="0" t="n">
        <v>2.5</v>
      </c>
      <c r="P112" s="0" t="n">
        <v>3.2</v>
      </c>
      <c r="R112" s="145" t="n">
        <f aca="false">(J110+K110+L110+M110+B111+C111+D111+E111+F111+G111+H111+I111)/12</f>
        <v>192.766666666667</v>
      </c>
      <c r="S112" s="0" t="n">
        <v>2006</v>
      </c>
    </row>
    <row r="113" customFormat="false" ht="12.75" hidden="false" customHeight="false" outlineLevel="0" collapsed="false">
      <c r="A113" s="0" t="n">
        <v>2007</v>
      </c>
      <c r="B113" s="0" t="n">
        <v>202.416</v>
      </c>
      <c r="C113" s="0" t="n">
        <v>203.499</v>
      </c>
      <c r="D113" s="0" t="n">
        <v>205.352</v>
      </c>
      <c r="E113" s="0" t="n">
        <v>206.686</v>
      </c>
      <c r="F113" s="0" t="n">
        <v>207.949</v>
      </c>
      <c r="G113" s="0" t="n">
        <v>208.352</v>
      </c>
      <c r="H113" s="0" t="n">
        <v>208.299</v>
      </c>
      <c r="I113" s="0" t="n">
        <v>207.917</v>
      </c>
      <c r="J113" s="0" t="n">
        <v>208.49</v>
      </c>
      <c r="K113" s="0" t="n">
        <v>208.936</v>
      </c>
      <c r="L113" s="0" t="n">
        <v>210.177</v>
      </c>
      <c r="M113" s="0" t="n">
        <v>210.036</v>
      </c>
      <c r="N113" s="145" t="n">
        <v>207.342</v>
      </c>
      <c r="O113" s="0" t="n">
        <v>4.1</v>
      </c>
      <c r="P113" s="0" t="n">
        <v>2.8</v>
      </c>
      <c r="R113" s="145" t="n">
        <f aca="false">(J111+K111+L111+M111+B112+C112+D112+E112+F112+G112+H112+I112)/12</f>
        <v>200.291666666667</v>
      </c>
      <c r="S113" s="0" t="n">
        <v>2007</v>
      </c>
    </row>
    <row r="114" customFormat="false" ht="12.75" hidden="false" customHeight="false" outlineLevel="0" collapsed="false">
      <c r="A114" s="0" t="n">
        <v>2008</v>
      </c>
      <c r="B114" s="0" t="n">
        <v>211.08</v>
      </c>
      <c r="C114" s="0" t="n">
        <v>211.693</v>
      </c>
      <c r="D114" s="0" t="n">
        <v>213.528</v>
      </c>
      <c r="E114" s="0" t="n">
        <v>214.823</v>
      </c>
      <c r="F114" s="0" t="n">
        <v>216.632</v>
      </c>
      <c r="G114" s="0" t="n">
        <v>218.815</v>
      </c>
      <c r="H114" s="0" t="n">
        <v>219.964</v>
      </c>
      <c r="I114" s="0" t="n">
        <v>219.086</v>
      </c>
      <c r="J114" s="0" t="n">
        <v>218.783</v>
      </c>
      <c r="K114" s="0" t="n">
        <v>216.573</v>
      </c>
      <c r="L114" s="0" t="n">
        <v>212.425</v>
      </c>
      <c r="M114" s="0" t="n">
        <v>210.228</v>
      </c>
      <c r="N114" s="145" t="n">
        <v>215.303</v>
      </c>
      <c r="O114" s="0" t="n">
        <v>0.1</v>
      </c>
      <c r="P114" s="0" t="n">
        <v>3.8</v>
      </c>
      <c r="R114" s="145" t="n">
        <f aca="false">(J112+K112+L112+M112+B113+C113+D113+E113+F113+G113+H113+I113)/12</f>
        <v>204.8725</v>
      </c>
      <c r="S114" s="0" t="n">
        <v>2008</v>
      </c>
    </row>
    <row r="115" customFormat="false" ht="12.75" hidden="false" customHeight="false" outlineLevel="0" collapsed="false">
      <c r="A115" s="0" t="n">
        <v>2009</v>
      </c>
      <c r="B115" s="0" t="n">
        <v>211.143</v>
      </c>
      <c r="C115" s="0" t="n">
        <v>212.193</v>
      </c>
      <c r="D115" s="0" t="n">
        <v>212.709</v>
      </c>
      <c r="E115" s="0" t="n">
        <v>213.24</v>
      </c>
      <c r="F115" s="0" t="n">
        <v>213.856</v>
      </c>
      <c r="G115" s="0" t="n">
        <v>215.693</v>
      </c>
      <c r="H115" s="0" t="n">
        <v>215.351</v>
      </c>
      <c r="I115" s="0" t="n">
        <v>215.834</v>
      </c>
      <c r="J115" s="0" t="n">
        <v>215.969</v>
      </c>
      <c r="K115" s="0" t="n">
        <v>216.177</v>
      </c>
      <c r="L115" s="0" t="n">
        <v>216.33</v>
      </c>
      <c r="M115" s="0" t="n">
        <v>215.949</v>
      </c>
      <c r="N115" s="145" t="n">
        <v>214.537</v>
      </c>
      <c r="O115" s="0" t="n">
        <v>2.7</v>
      </c>
      <c r="P115" s="0" t="n">
        <v>-0.4</v>
      </c>
      <c r="R115" s="145" t="n">
        <f aca="false">(J113+K113+L113+M113+B114+C114+D114+E114+F114+G114+H114+I114)/12</f>
        <v>213.605</v>
      </c>
      <c r="S115" s="0" t="n">
        <v>2009</v>
      </c>
    </row>
    <row r="116" customFormat="false" ht="12.75" hidden="false" customHeight="false" outlineLevel="0" collapsed="false">
      <c r="A116" s="0" t="n">
        <v>2010</v>
      </c>
      <c r="B116" s="0" t="n">
        <v>216.687</v>
      </c>
      <c r="C116" s="0" t="n">
        <v>216.741</v>
      </c>
      <c r="D116" s="0" t="n">
        <v>217.631</v>
      </c>
      <c r="E116" s="0" t="n">
        <v>218.009</v>
      </c>
      <c r="F116" s="0" t="n">
        <v>218.178</v>
      </c>
      <c r="G116" s="0" t="n">
        <v>217.965</v>
      </c>
      <c r="H116" s="0" t="n">
        <v>218.011</v>
      </c>
      <c r="I116" s="0" t="n">
        <v>218.312</v>
      </c>
      <c r="J116" s="0" t="n">
        <v>218.439</v>
      </c>
      <c r="K116" s="0" t="n">
        <v>218.711</v>
      </c>
      <c r="L116" s="0" t="n">
        <v>218.803</v>
      </c>
      <c r="M116" s="0" t="n">
        <v>219.179</v>
      </c>
      <c r="N116" s="145" t="n">
        <v>218.056</v>
      </c>
      <c r="O116" s="0" t="n">
        <v>1.5</v>
      </c>
      <c r="P116" s="0" t="n">
        <v>1.6</v>
      </c>
      <c r="R116" s="145" t="n">
        <f aca="false">(J114+K114+L114+M114+B115+C115+D115+E115+F115+G115+H115+I115)/12</f>
        <v>214.002333333333</v>
      </c>
      <c r="S116" s="0" t="n">
        <v>2010</v>
      </c>
    </row>
    <row r="117" customFormat="false" ht="12.75" hidden="false" customHeight="false" outlineLevel="0" collapsed="false">
      <c r="A117" s="0" t="n">
        <v>2011</v>
      </c>
      <c r="B117" s="0" t="n">
        <v>220.223</v>
      </c>
      <c r="C117" s="0" t="n">
        <v>221.309</v>
      </c>
      <c r="D117" s="0" t="n">
        <v>223.467</v>
      </c>
      <c r="E117" s="0" t="n">
        <v>224.906</v>
      </c>
      <c r="F117" s="0" t="n">
        <v>225.964</v>
      </c>
      <c r="G117" s="0" t="n">
        <v>225.722</v>
      </c>
      <c r="H117" s="0" t="n">
        <v>225.922</v>
      </c>
      <c r="N117" s="145" t="n">
        <f aca="false">N116*1.029</f>
        <v>224.379624</v>
      </c>
      <c r="R117" s="145" t="n">
        <f aca="false">(J115+K115+L115+M115+B116+C116+D116+E116+F116+G116+H116+I116)/12</f>
        <v>217.16325</v>
      </c>
      <c r="S117" s="0" t="n">
        <v>2011</v>
      </c>
    </row>
  </sheetData>
  <mergeCells count="3">
    <mergeCell ref="R13:R14"/>
    <mergeCell ref="O15:P15"/>
    <mergeCell ref="R16:R19"/>
  </mergeCells>
  <printOptions headings="false" gridLines="false" gridLinesSet="true" horizontalCentered="false" verticalCentered="false"/>
  <pageMargins left="0.7" right="0.7" top="0.75" bottom="0.75" header="0.511805555555555" footer="0.511805555555555"/>
  <pageSetup paperSize="1"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2006-06-05T15:47:18Z</dcterms:created>
  <dc:creator>Andrew Chamberlain</dc:creator>
  <dc:description/>
  <dc:language>en-US</dc:language>
  <cp:lastModifiedBy>Ethan Bolker</cp:lastModifiedBy>
  <cp:lastPrinted>2013-01-22T17:21:41Z</cp:lastPrinted>
  <dcterms:modified xsi:type="dcterms:W3CDTF">2015-11-14T09:39:16Z</dcterms:modified>
  <cp:revision>0</cp:revision>
  <dc:subject/>
  <dc:title/>
</cp:coreProperties>
</file>