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45.xml" ContentType="application/vnd.openxmlformats-officedocument.drawingml.chart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<sst xmlns="http://schemas.openxmlformats.org/spreadsheetml/2006/main" count="13" uniqueCount="13">
  <si>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US FICA Tax Computations</t>
  </si>
  <si>
    <t xml:space="preserve">2019 data</t>
  </si>
  <si>
    <r>
      <rPr>
        <sz val="10"/>
        <rFont val="Arial"/>
        <family val="0"/>
        <charset val="1"/>
      </rPr>
      <t xml:space="preserve">Ethan Bolker and Maura Mast, for </t>
    </r>
    <r>
      <rPr>
        <i val="true"/>
        <sz val="10"/>
        <rFont val="Arial"/>
        <family val="2"/>
        <charset val="1"/>
      </rPr>
      <t xml:space="preserve">Common Sense Mathematics</t>
    </r>
  </si>
  <si>
    <t xml:space="preserve">Social security tax rate</t>
  </si>
  <si>
    <t xml:space="preserve">Maximum social security taxed wages</t>
  </si>
  <si>
    <t xml:space="preserve">Medicare tax rate on first wage bracket </t>
  </si>
  <si>
    <t xml:space="preserve">End of first medicare bracket</t>
  </si>
  <si>
    <t xml:space="preserve">Medicare tax rate on remainder</t>
  </si>
  <si>
    <t xml:space="preserve">Earnings</t>
  </si>
  <si>
    <t xml:space="preserve">SS tax</t>
  </si>
  <si>
    <t xml:space="preserve">Medicare</t>
  </si>
  <si>
    <t xml:space="preserve">FICA total</t>
  </si>
  <si>
    <t xml:space="preserve">Effective tax rate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</si>
</sst>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"/>
    <numFmt numFmtId="166" formatCode="0.00%"/>
    <numFmt numFmtId="167" formatCode="0.0000"/>
    <numFmt numFmtId="168" formatCode="0%"/>
    <numFmt numFmtId="169" formatCode="\$#,##0.00"/>
    <numFmt numFmtId="170" formatCode="0.00"/>
  </numFmts>
  <fonts count="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2"/>
      <color rgb="FF000000"/>
      <name val="Arial"/>
      <family val="2"/>
    </font>
    <font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7878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200" spc="-1" strike="noStrike">
                <a:solidFill>
                  <a:srgbClr val="000000"/>
                </a:solidFill>
                <a:latin typeface="Arial"/>
                <a:ea typeface="Arial"/>
              </a:defRPr>
            </a:pPr>
            <a:r>
              <a:rPr b="1" sz="1200" spc="-1" strike="noStrike">
                <a:solidFill>
                  <a:srgbClr val="000000"/>
                </a:solidFill>
                <a:latin typeface="Arial"/>
                <a:ea typeface="Arial"/>
              </a:rPr>
              <a:t>FICA (Social Security + Medicare) Tax (2019)</a:t>
            </a:r>
          </a:p>
        </c:rich>
      </c:tx>
      <c:layout>
        <c:manualLayout>
          <c:xMode val="edge"/>
          <c:yMode val="edge"/>
          <c:x val="0.176648696551215"/>
          <c:y val="0.0535966149506347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369027398272"/>
          <c:y val="0.159003291020216"/>
          <c:w val="0.696698914408094"/>
          <c:h val="0.619087917254349"/>
        </c:manualLayout>
      </c:layout>
      <c:scatterChart>
        <c:scatterStyle val="line"/>
        <c:varyColors val="0"/>
        <c:ser>
          <c:idx val="0"/>
          <c:order val="0"/>
          <c:tx>
            <c:strRef>
              <c:f>"Tax paid"</c:f>
              <c:strCache>
                <c:ptCount val="1"/>
                <c:pt idx="0">
                  <c:v>Tax paid</c:v>
                </c:pt>
              </c:strCache>
            </c:strRef>
          </c:tx>
          <c:spPr>
            <a:solidFill>
              <a:srgbClr val="000000"/>
            </a:solidFill>
            <a:ln w="3672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numFmt formatCode="\$#,##0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Sheet1!$A$12:$A$35</c:f>
              <c:numCache>
                <c:formatCode>General</c:formatCode>
                <c:ptCount val="24"/>
                <c:pt idx="0">
                  <c:v>0</c:v>
                </c:pt>
                <c:pt idx="1">
                  <c:v>1000</c:v>
                </c:pt>
                <c:pt idx="2">
                  <c:v>50000</c:v>
                </c:pt>
                <c:pt idx="3">
                  <c:v>100000</c:v>
                </c:pt>
                <c:pt idx="4">
                  <c:v>117000</c:v>
                </c:pt>
                <c:pt idx="5">
                  <c:v>132900</c:v>
                </c:pt>
                <c:pt idx="6">
                  <c:v>150000</c:v>
                </c:pt>
                <c:pt idx="7">
                  <c:v>200000</c:v>
                </c:pt>
                <c:pt idx="8">
                  <c:v>250000</c:v>
                </c:pt>
                <c:pt idx="9">
                  <c:v>300000</c:v>
                </c:pt>
                <c:pt idx="10">
                  <c:v>350000</c:v>
                </c:pt>
                <c:pt idx="11">
                  <c:v>400000</c:v>
                </c:pt>
                <c:pt idx="12">
                  <c:v>450000</c:v>
                </c:pt>
                <c:pt idx="13">
                  <c:v>500000</c:v>
                </c:pt>
                <c:pt idx="14">
                  <c:v>550000</c:v>
                </c:pt>
                <c:pt idx="15">
                  <c:v>600000</c:v>
                </c:pt>
                <c:pt idx="16">
                  <c:v>650000</c:v>
                </c:pt>
                <c:pt idx="17">
                  <c:v>700000</c:v>
                </c:pt>
                <c:pt idx="18">
                  <c:v>750000</c:v>
                </c:pt>
                <c:pt idx="19">
                  <c:v>800000</c:v>
                </c:pt>
                <c:pt idx="20">
                  <c:v>850000</c:v>
                </c:pt>
                <c:pt idx="21">
                  <c:v>900000</c:v>
                </c:pt>
                <c:pt idx="22">
                  <c:v>950000</c:v>
                </c:pt>
                <c:pt idx="23">
                  <c:v>1000000</c:v>
                </c:pt>
              </c:numCache>
            </c:numRef>
          </c:xVal>
          <c:yVal>
            <c:numRef>
              <c:f>Sheet1!$D$12:$D$35</c:f>
              <c:numCache>
                <c:formatCode>General</c:formatCode>
                <c:ptCount val="24"/>
                <c:pt idx="0">
                  <c:v>0</c:v>
                </c:pt>
                <c:pt idx="1">
                  <c:v>76.5</c:v>
                </c:pt>
                <c:pt idx="2">
                  <c:v>3825</c:v>
                </c:pt>
                <c:pt idx="3">
                  <c:v>7650</c:v>
                </c:pt>
                <c:pt idx="4">
                  <c:v>8950.5</c:v>
                </c:pt>
                <c:pt idx="5">
                  <c:v>10166.85</c:v>
                </c:pt>
                <c:pt idx="6">
                  <c:v>10414.8</c:v>
                </c:pt>
                <c:pt idx="7">
                  <c:v>11139.8</c:v>
                </c:pt>
                <c:pt idx="8">
                  <c:v>12314.8</c:v>
                </c:pt>
                <c:pt idx="9">
                  <c:v>13489.8</c:v>
                </c:pt>
                <c:pt idx="10">
                  <c:v>14664.8</c:v>
                </c:pt>
                <c:pt idx="11">
                  <c:v>15839.8</c:v>
                </c:pt>
                <c:pt idx="12">
                  <c:v>17014.8</c:v>
                </c:pt>
                <c:pt idx="13">
                  <c:v>18189.8</c:v>
                </c:pt>
                <c:pt idx="14">
                  <c:v>19364.8</c:v>
                </c:pt>
                <c:pt idx="15">
                  <c:v>20539.8</c:v>
                </c:pt>
                <c:pt idx="16">
                  <c:v>21714.8</c:v>
                </c:pt>
                <c:pt idx="17">
                  <c:v>22889.8</c:v>
                </c:pt>
                <c:pt idx="18">
                  <c:v>24064.8</c:v>
                </c:pt>
                <c:pt idx="19">
                  <c:v>25239.8</c:v>
                </c:pt>
                <c:pt idx="20">
                  <c:v>26414.8</c:v>
                </c:pt>
                <c:pt idx="21">
                  <c:v>27589.8</c:v>
                </c:pt>
                <c:pt idx="22">
                  <c:v>28764.8</c:v>
                </c:pt>
                <c:pt idx="23">
                  <c:v>29939.8</c:v>
                </c:pt>
              </c:numCache>
            </c:numRef>
          </c:yVal>
          <c:smooth val="0"/>
        </c:ser>
        <c:axId val="73954590"/>
        <c:axId val="65612312"/>
      </c:scatterChart>
      <c:scatterChart>
        <c:scatterStyle val="line"/>
        <c:varyColors val="0"/>
        <c:ser>
          <c:idx val="1"/>
          <c:order val="1"/>
          <c:tx>
            <c:strRef>
              <c:f>"Effective tax rate"</c:f>
              <c:strCache>
                <c:ptCount val="1"/>
                <c:pt idx="0">
                  <c:v>Effective tax rate</c:v>
                </c:pt>
              </c:strCache>
            </c:strRef>
          </c:tx>
          <c:spPr>
            <a:solidFill>
              <a:srgbClr val="000000"/>
            </a:solidFill>
            <a:ln w="1836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numFmt formatCode="0%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Sheet1!$A$12:$A$35</c:f>
              <c:numCache>
                <c:formatCode>General</c:formatCode>
                <c:ptCount val="24"/>
                <c:pt idx="0">
                  <c:v>0</c:v>
                </c:pt>
                <c:pt idx="1">
                  <c:v>1000</c:v>
                </c:pt>
                <c:pt idx="2">
                  <c:v>50000</c:v>
                </c:pt>
                <c:pt idx="3">
                  <c:v>100000</c:v>
                </c:pt>
                <c:pt idx="4">
                  <c:v>117000</c:v>
                </c:pt>
                <c:pt idx="5">
                  <c:v>132900</c:v>
                </c:pt>
                <c:pt idx="6">
                  <c:v>150000</c:v>
                </c:pt>
                <c:pt idx="7">
                  <c:v>200000</c:v>
                </c:pt>
                <c:pt idx="8">
                  <c:v>250000</c:v>
                </c:pt>
                <c:pt idx="9">
                  <c:v>300000</c:v>
                </c:pt>
                <c:pt idx="10">
                  <c:v>350000</c:v>
                </c:pt>
                <c:pt idx="11">
                  <c:v>400000</c:v>
                </c:pt>
                <c:pt idx="12">
                  <c:v>450000</c:v>
                </c:pt>
                <c:pt idx="13">
                  <c:v>500000</c:v>
                </c:pt>
                <c:pt idx="14">
                  <c:v>550000</c:v>
                </c:pt>
                <c:pt idx="15">
                  <c:v>600000</c:v>
                </c:pt>
                <c:pt idx="16">
                  <c:v>650000</c:v>
                </c:pt>
                <c:pt idx="17">
                  <c:v>700000</c:v>
                </c:pt>
                <c:pt idx="18">
                  <c:v>750000</c:v>
                </c:pt>
                <c:pt idx="19">
                  <c:v>800000</c:v>
                </c:pt>
                <c:pt idx="20">
                  <c:v>850000</c:v>
                </c:pt>
                <c:pt idx="21">
                  <c:v>900000</c:v>
                </c:pt>
                <c:pt idx="22">
                  <c:v>950000</c:v>
                </c:pt>
                <c:pt idx="23">
                  <c:v>1000000</c:v>
                </c:pt>
              </c:numCache>
            </c:numRef>
          </c:xVal>
          <c:yVal>
            <c:numRef>
              <c:f>Sheet1!$E$12:$E$35</c:f>
              <c:numCache>
                <c:formatCode>General</c:formatCode>
                <c:ptCount val="24"/>
                <c:pt idx="0">
                  <c:v/>
                </c:pt>
                <c:pt idx="1">
                  <c:v>0.0765</c:v>
                </c:pt>
                <c:pt idx="2">
                  <c:v>0.0765</c:v>
                </c:pt>
                <c:pt idx="3">
                  <c:v>0.0765</c:v>
                </c:pt>
                <c:pt idx="4">
                  <c:v>0.0765</c:v>
                </c:pt>
                <c:pt idx="5">
                  <c:v>0.0765</c:v>
                </c:pt>
                <c:pt idx="6">
                  <c:v>0.069432</c:v>
                </c:pt>
                <c:pt idx="7">
                  <c:v>0.055699</c:v>
                </c:pt>
                <c:pt idx="8">
                  <c:v>0.0492592</c:v>
                </c:pt>
                <c:pt idx="9">
                  <c:v>0.044966</c:v>
                </c:pt>
                <c:pt idx="10">
                  <c:v>0.0418994285714286</c:v>
                </c:pt>
                <c:pt idx="11">
                  <c:v>0.0395995</c:v>
                </c:pt>
                <c:pt idx="12">
                  <c:v>0.0378106666666667</c:v>
                </c:pt>
                <c:pt idx="13">
                  <c:v>0.0363796</c:v>
                </c:pt>
                <c:pt idx="14">
                  <c:v>0.0352087272727273</c:v>
                </c:pt>
                <c:pt idx="15">
                  <c:v>0.034233</c:v>
                </c:pt>
                <c:pt idx="16">
                  <c:v>0.0334073846153846</c:v>
                </c:pt>
                <c:pt idx="17">
                  <c:v>0.0326997142857143</c:v>
                </c:pt>
                <c:pt idx="18">
                  <c:v>0.0320864</c:v>
                </c:pt>
                <c:pt idx="19">
                  <c:v>0.03154975</c:v>
                </c:pt>
                <c:pt idx="20">
                  <c:v>0.0310762352941176</c:v>
                </c:pt>
                <c:pt idx="21">
                  <c:v>0.0306553333333333</c:v>
                </c:pt>
                <c:pt idx="22">
                  <c:v>0.0302787368421053</c:v>
                </c:pt>
                <c:pt idx="23">
                  <c:v>0.0299398</c:v>
                </c:pt>
              </c:numCache>
            </c:numRef>
          </c:yVal>
          <c:smooth val="0"/>
        </c:ser>
        <c:axId val="27786372"/>
        <c:axId val="54825041"/>
      </c:scatterChart>
      <c:valAx>
        <c:axId val="73954590"/>
        <c:scaling>
          <c:orientation val="minMax"/>
          <c:max val="1000000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Earnings</a:t>
                </a:r>
              </a:p>
            </c:rich>
          </c:tx>
          <c:layout>
            <c:manualLayout>
              <c:xMode val="edge"/>
              <c:yMode val="edge"/>
              <c:x val="0.480835979617458"/>
              <c:y val="0.845416078984485"/>
            </c:manualLayout>
          </c:layout>
          <c:overlay val="0"/>
          <c:spPr>
            <a:noFill/>
            <a:ln w="2556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825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65612312"/>
        <c:crosses val="autoZero"/>
        <c:crossBetween val="midCat"/>
      </c:valAx>
      <c:valAx>
        <c:axId val="65612312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Tax paid</a:t>
                </a:r>
              </a:p>
            </c:rich>
          </c:tx>
          <c:layout>
            <c:manualLayout>
              <c:xMode val="edge"/>
              <c:yMode val="edge"/>
              <c:x val="0.0308692120227457"/>
              <c:y val="0.576868829337094"/>
            </c:manualLayout>
          </c:layout>
          <c:overlay val="0"/>
          <c:spPr>
            <a:noFill/>
            <a:ln w="2556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825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73954590"/>
        <c:crosses val="autoZero"/>
        <c:crossBetween val="midCat"/>
      </c:valAx>
      <c:valAx>
        <c:axId val="27786372"/>
        <c:scaling>
          <c:orientation val="minMax"/>
        </c:scaling>
        <c:delete val="1"/>
        <c:axPos val="t"/>
        <c:numFmt formatCode="\$#,##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825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54825041"/>
        <c:crosses val="autoZero"/>
        <c:crossBetween val="midCat"/>
      </c:valAx>
      <c:valAx>
        <c:axId val="5482504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Effective tax rate</a:t>
                </a:r>
              </a:p>
            </c:rich>
          </c:tx>
          <c:layout>
            <c:manualLayout>
              <c:xMode val="edge"/>
              <c:yMode val="edge"/>
              <c:x val="0.930211948895946"/>
              <c:y val="0.641654913023037"/>
            </c:manualLayout>
          </c:layout>
          <c:overlay val="0"/>
          <c:spPr>
            <a:noFill/>
            <a:ln w="2556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825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27786372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ayout>
        <c:manualLayout>
          <c:xMode val="edge"/>
          <c:yMode val="edge"/>
          <c:x val="0.192631968605883"/>
          <c:y val="0.918477611850572"/>
          <c:w val="0.684805079740106"/>
          <c:h val="0.0547249647390691"/>
        </c:manualLayout>
      </c:layout>
      <c:spPr>
        <a:solidFill>
          <a:srgbClr val="ffffff"/>
        </a:solidFill>
        <a:ln w="3240">
          <a:solidFill>
            <a:srgbClr val="000000"/>
          </a:solidFill>
          <a:round/>
        </a:ln>
      </c:spPr>
      <c:txPr>
        <a:bodyPr/>
        <a:lstStyle/>
        <a:p>
          <a:pPr>
            <a:defRPr b="1" sz="1200" spc="-1" strike="noStrike">
              <a:solidFill>
                <a:srgbClr val="000000"/>
              </a:solidFill>
              <a:latin typeface="Arial"/>
              <a:ea typeface="Arial"/>
            </a:defRPr>
          </a:pPr>
        </a:p>
      </c:txPr>
    </c:legend>
    <c:plotVisOnly val="1"/>
    <c:dispBlanksAs val="gap"/>
  </c:chart>
  <c:spPr>
    <a:solidFill>
      <a:srgbClr val="ffffff"/>
    </a:solidFill>
    <a:ln w="324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4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498600</xdr:colOff>
      <xdr:row>11</xdr:row>
      <xdr:rowOff>66600</xdr:rowOff>
    </xdr:from>
    <xdr:to>
      <xdr:col>12</xdr:col>
      <xdr:colOff>356400</xdr:colOff>
      <xdr:row>34</xdr:row>
      <xdr:rowOff>155880</xdr:rowOff>
    </xdr:to>
    <xdr:graphicFrame>
      <xdr:nvGraphicFramePr>
        <xdr:cNvPr id="0" name="Chart 6"/>
        <xdr:cNvGraphicFramePr/>
      </xdr:nvGraphicFramePr>
      <xdr:xfrm>
        <a:off x="4061880" y="1851480"/>
        <a:ext cx="4874400" cy="3828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10.42"/>
    <col collapsed="false" customWidth="true" hidden="false" outlineLevel="0" max="2" min="2" style="0" width="11.3"/>
    <col collapsed="false" customWidth="true" hidden="false" outlineLevel="0" max="5" min="3" style="0" width="9.59"/>
    <col collapsed="false" customWidth="true" hidden="false" outlineLevel="0" max="6" min="6" style="0" width="12.29"/>
    <col collapsed="false" customWidth="true" hidden="false" outlineLevel="0" max="8" min="7" style="0" width="8.67"/>
    <col collapsed="false" customWidth="true" hidden="false" outlineLevel="0" max="9" min="9" style="0" width="10.12"/>
    <col collapsed="false" customWidth="true" hidden="false" outlineLevel="0" max="10" min="10" style="0" width="14.01"/>
    <col collapsed="false" customWidth="true" hidden="false" outlineLevel="0" max="1025" min="11" style="0" width="8.67"/>
  </cols>
  <sheetData>
    <row r="1" customFormat="false" ht="12.75" hidden="false" customHeight="true" outlineLevel="0" collapsed="false">
      <c r="A1" s="1" t="s">
        <v>0</v>
      </c>
      <c r="N1" s="2"/>
      <c r="O1" s="2"/>
      <c r="P1" s="3"/>
    </row>
    <row r="2" customFormat="false" ht="12.75" hidden="false" customHeight="true" outlineLevel="0" collapsed="false">
      <c r="A2" s="0" t="s">
        <v>1</v>
      </c>
    </row>
    <row r="3" customFormat="false" ht="12.75" hidden="false" customHeight="true" outlineLevel="0" collapsed="false">
      <c r="A3" s="0" t="s">
        <v>2</v>
      </c>
    </row>
    <row r="5" customFormat="false" ht="12.75" hidden="false" customHeight="true" outlineLevel="0" collapsed="false">
      <c r="B5" s="4" t="n">
        <v>0.062</v>
      </c>
      <c r="C5" s="5" t="s">
        <v>3</v>
      </c>
      <c r="D5" s="6"/>
      <c r="E5" s="6"/>
      <c r="G5" s="6"/>
      <c r="H5" s="6"/>
      <c r="I5" s="6"/>
    </row>
    <row r="6" customFormat="false" ht="12.75" hidden="false" customHeight="true" outlineLevel="0" collapsed="false">
      <c r="B6" s="2" t="n">
        <v>132900</v>
      </c>
      <c r="C6" s="5" t="s">
        <v>4</v>
      </c>
      <c r="D6" s="7"/>
      <c r="G6" s="2"/>
      <c r="H6" s="7"/>
      <c r="I6" s="3"/>
    </row>
    <row r="7" customFormat="false" ht="12.8" hidden="false" customHeight="false" outlineLevel="0" collapsed="false">
      <c r="B7" s="4" t="n">
        <v>0.0145</v>
      </c>
      <c r="C7" s="5" t="s">
        <v>5</v>
      </c>
      <c r="D7" s="6"/>
      <c r="E7" s="6"/>
      <c r="G7" s="6"/>
      <c r="H7" s="6"/>
      <c r="I7" s="6"/>
    </row>
    <row r="8" customFormat="false" ht="12.8" hidden="false" customHeight="false" outlineLevel="0" collapsed="false">
      <c r="B8" s="2" t="n">
        <v>200000</v>
      </c>
      <c r="C8" s="5" t="s">
        <v>6</v>
      </c>
      <c r="D8" s="6"/>
      <c r="E8" s="6"/>
      <c r="G8" s="6"/>
      <c r="H8" s="6"/>
      <c r="I8" s="6"/>
    </row>
    <row r="9" customFormat="false" ht="12.8" hidden="false" customHeight="false" outlineLevel="0" collapsed="false">
      <c r="B9" s="4" t="n">
        <v>0.0235</v>
      </c>
      <c r="C9" s="5" t="s">
        <v>7</v>
      </c>
      <c r="D9" s="6"/>
      <c r="E9" s="6"/>
      <c r="G9" s="6"/>
      <c r="H9" s="6"/>
      <c r="I9" s="6"/>
    </row>
    <row r="10" customFormat="false" ht="12.8" hidden="false" customHeight="false" outlineLevel="0" collapsed="false">
      <c r="B10" s="4"/>
      <c r="C10" s="4"/>
      <c r="D10" s="4"/>
      <c r="E10" s="5"/>
      <c r="F10" s="6"/>
      <c r="G10" s="6"/>
      <c r="I10" s="6"/>
      <c r="J10" s="6"/>
      <c r="K10" s="6"/>
    </row>
    <row r="11" customFormat="false" ht="12.8" hidden="false" customHeight="false" outlineLevel="0" collapsed="false">
      <c r="A11" s="8" t="s">
        <v>8</v>
      </c>
      <c r="B11" s="9" t="s">
        <v>9</v>
      </c>
      <c r="C11" s="9" t="s">
        <v>10</v>
      </c>
      <c r="D11" s="9" t="s">
        <v>11</v>
      </c>
      <c r="E11" s="10" t="s">
        <v>12</v>
      </c>
      <c r="F11" s="7"/>
      <c r="G11" s="3"/>
      <c r="I11" s="2"/>
      <c r="J11" s="7"/>
      <c r="K11" s="3"/>
    </row>
    <row r="12" customFormat="false" ht="12.8" hidden="false" customHeight="false" outlineLevel="0" collapsed="false">
      <c r="A12" s="2" t="n">
        <v>0</v>
      </c>
      <c r="B12" s="2" t="n">
        <f aca="false">B$5*MIN(A12,B$6)</f>
        <v>0</v>
      </c>
      <c r="C12" s="2" t="n">
        <f aca="false">IF(A12 &lt; B$8, B$7*A12, B$7*B$8 + B$9*(A12 - B$9))</f>
        <v>0</v>
      </c>
      <c r="D12" s="2" t="n">
        <f aca="false">C12+B12</f>
        <v>0</v>
      </c>
      <c r="E12" s="10"/>
      <c r="F12" s="7"/>
      <c r="G12" s="3"/>
      <c r="I12" s="2"/>
      <c r="J12" s="7"/>
      <c r="K12" s="3"/>
    </row>
    <row r="13" customFormat="false" ht="12.8" hidden="false" customHeight="false" outlineLevel="0" collapsed="false">
      <c r="A13" s="2" t="n">
        <v>1000</v>
      </c>
      <c r="B13" s="2" t="n">
        <f aca="false">B$5*MIN(A13,B$6)</f>
        <v>62</v>
      </c>
      <c r="C13" s="2" t="n">
        <f aca="false">IF(A13 &lt; B$8, B$7*A13, B$7*B$8 + B$9*(A13 - B$8))</f>
        <v>14.5</v>
      </c>
      <c r="D13" s="2" t="n">
        <f aca="false">C13+B13</f>
        <v>76.5</v>
      </c>
      <c r="E13" s="3" t="n">
        <f aca="false">D13/A13</f>
        <v>0.0765</v>
      </c>
      <c r="F13" s="7"/>
      <c r="G13" s="3"/>
      <c r="I13" s="2"/>
      <c r="J13" s="7"/>
      <c r="K13" s="3"/>
    </row>
    <row r="14" customFormat="false" ht="12.8" hidden="false" customHeight="false" outlineLevel="0" collapsed="false">
      <c r="A14" s="2" t="n">
        <v>50000</v>
      </c>
      <c r="B14" s="2" t="n">
        <f aca="false">B$5*MIN(A14,B$6)</f>
        <v>3100</v>
      </c>
      <c r="C14" s="2" t="n">
        <f aca="false">IF(A14 &lt; B$8, B$7*A14, B$7*B$8 + B$9*(A14 - B$8))</f>
        <v>725</v>
      </c>
      <c r="D14" s="2" t="n">
        <f aca="false">C14+B14</f>
        <v>3825</v>
      </c>
      <c r="E14" s="3" t="n">
        <f aca="false">D14/A14</f>
        <v>0.0765</v>
      </c>
      <c r="F14" s="7"/>
      <c r="G14" s="3"/>
      <c r="I14" s="2"/>
      <c r="J14" s="7"/>
      <c r="K14" s="3"/>
    </row>
    <row r="15" customFormat="false" ht="12.8" hidden="false" customHeight="false" outlineLevel="0" collapsed="false">
      <c r="A15" s="2" t="n">
        <v>100000</v>
      </c>
      <c r="B15" s="2" t="n">
        <f aca="false">B$5*MIN(A15,B$6)</f>
        <v>6200</v>
      </c>
      <c r="C15" s="2" t="n">
        <f aca="false">IF(A15 &lt; B$8, B$7*A15, B$7*B$8 + B$9*(A15 - B$8))</f>
        <v>1450</v>
      </c>
      <c r="D15" s="2" t="n">
        <f aca="false">C15+B15</f>
        <v>7650</v>
      </c>
      <c r="E15" s="3" t="n">
        <f aca="false">D15/A15</f>
        <v>0.0765</v>
      </c>
      <c r="F15" s="7"/>
      <c r="G15" s="3"/>
    </row>
    <row r="16" customFormat="false" ht="12.8" hidden="false" customHeight="false" outlineLevel="0" collapsed="false">
      <c r="A16" s="2" t="n">
        <v>117000</v>
      </c>
      <c r="B16" s="2" t="n">
        <f aca="false">B$5*MIN(A16,B$6)</f>
        <v>7254</v>
      </c>
      <c r="C16" s="2" t="n">
        <f aca="false">IF(A16 &lt; B$8, B$7*A16, B$7*B$8 + B$9*(A16 - B$8))</f>
        <v>1696.5</v>
      </c>
      <c r="D16" s="2" t="n">
        <f aca="false">C16+B16</f>
        <v>8950.5</v>
      </c>
      <c r="E16" s="3" t="n">
        <f aca="false">D16/A16</f>
        <v>0.0765</v>
      </c>
      <c r="F16" s="11"/>
      <c r="G16" s="3"/>
    </row>
    <row r="17" customFormat="false" ht="12.8" hidden="false" customHeight="false" outlineLevel="0" collapsed="false">
      <c r="A17" s="2" t="n">
        <f aca="false">B6</f>
        <v>132900</v>
      </c>
      <c r="B17" s="2" t="n">
        <f aca="false">B$5*MIN(A17,B$6)</f>
        <v>8239.8</v>
      </c>
      <c r="C17" s="2" t="n">
        <f aca="false">IF(A17 &lt; B$8, B$7*A17, B$7*B$8 + B$9*(A17 - B$8))</f>
        <v>1927.05</v>
      </c>
      <c r="D17" s="2" t="n">
        <f aca="false">C17+B17</f>
        <v>10166.85</v>
      </c>
      <c r="E17" s="3" t="n">
        <f aca="false">D17/A17</f>
        <v>0.0765</v>
      </c>
      <c r="F17" s="11"/>
      <c r="G17" s="3"/>
    </row>
    <row r="18" customFormat="false" ht="12.8" hidden="false" customHeight="false" outlineLevel="0" collapsed="false">
      <c r="A18" s="2" t="n">
        <v>150000</v>
      </c>
      <c r="B18" s="2" t="n">
        <f aca="false">B$5*MIN(A18,B$6)</f>
        <v>8239.8</v>
      </c>
      <c r="C18" s="2" t="n">
        <f aca="false">IF(A18 &lt; B$8, B$7*A18, B$7*B$8 + B$9*(A18 - B$8))</f>
        <v>2175</v>
      </c>
      <c r="D18" s="2" t="n">
        <f aca="false">C18+B18</f>
        <v>10414.8</v>
      </c>
      <c r="E18" s="3" t="n">
        <f aca="false">D18/A18</f>
        <v>0.069432</v>
      </c>
    </row>
    <row r="19" customFormat="false" ht="12.8" hidden="false" customHeight="false" outlineLevel="0" collapsed="false">
      <c r="A19" s="2" t="n">
        <f aca="false">A18+50000</f>
        <v>200000</v>
      </c>
      <c r="B19" s="2" t="n">
        <f aca="false">B$5*MIN(A19,B$6)</f>
        <v>8239.8</v>
      </c>
      <c r="C19" s="2" t="n">
        <f aca="false">IF(A19 &lt; B$8, B$7*A19, B$7*B$8 + B$9*(A19 - B$8))</f>
        <v>2900</v>
      </c>
      <c r="D19" s="2" t="n">
        <f aca="false">C19+B19</f>
        <v>11139.8</v>
      </c>
      <c r="E19" s="3" t="n">
        <f aca="false">D19/A19</f>
        <v>0.055699</v>
      </c>
    </row>
    <row r="20" customFormat="false" ht="12.8" hidden="false" customHeight="false" outlineLevel="0" collapsed="false">
      <c r="A20" s="2" t="n">
        <f aca="false">A19+50000</f>
        <v>250000</v>
      </c>
      <c r="B20" s="2" t="n">
        <f aca="false">B$5*MIN(A20,B$6)</f>
        <v>8239.8</v>
      </c>
      <c r="C20" s="2" t="n">
        <f aca="false">IF(A20 &lt; B$8, B$7*A20, B$7*B$8 + B$9*(A20 - B$8))</f>
        <v>4075</v>
      </c>
      <c r="D20" s="2" t="n">
        <f aca="false">C20+B20</f>
        <v>12314.8</v>
      </c>
      <c r="E20" s="3" t="n">
        <f aca="false">D20/A20</f>
        <v>0.0492592</v>
      </c>
    </row>
    <row r="21" customFormat="false" ht="12.8" hidden="false" customHeight="false" outlineLevel="0" collapsed="false">
      <c r="A21" s="2" t="n">
        <f aca="false">A20+50000</f>
        <v>300000</v>
      </c>
      <c r="B21" s="2" t="n">
        <f aca="false">B$5*MIN(A21,B$6)</f>
        <v>8239.8</v>
      </c>
      <c r="C21" s="2" t="n">
        <f aca="false">IF(A21 &lt; B$8, B$7*A21, B$7*B$8 + B$9*(A21 - B$8))</f>
        <v>5250</v>
      </c>
      <c r="D21" s="2" t="n">
        <f aca="false">C21+B21</f>
        <v>13489.8</v>
      </c>
      <c r="E21" s="3" t="n">
        <f aca="false">D21/A21</f>
        <v>0.044966</v>
      </c>
    </row>
    <row r="22" customFormat="false" ht="12.8" hidden="false" customHeight="false" outlineLevel="0" collapsed="false">
      <c r="A22" s="2" t="n">
        <f aca="false">A21+50000</f>
        <v>350000</v>
      </c>
      <c r="B22" s="2" t="n">
        <f aca="false">B$5*MIN(A22,B$6)</f>
        <v>8239.8</v>
      </c>
      <c r="C22" s="2" t="n">
        <f aca="false">IF(A22 &lt; B$8, B$7*A22, B$7*B$8 + B$9*(A22 - B$8))</f>
        <v>6425</v>
      </c>
      <c r="D22" s="2" t="n">
        <f aca="false">C22+B22</f>
        <v>14664.8</v>
      </c>
      <c r="E22" s="3" t="n">
        <f aca="false">D22/A22</f>
        <v>0.0418994285714286</v>
      </c>
    </row>
    <row r="23" customFormat="false" ht="12.8" hidden="false" customHeight="false" outlineLevel="0" collapsed="false">
      <c r="A23" s="2" t="n">
        <f aca="false">A22+50000</f>
        <v>400000</v>
      </c>
      <c r="B23" s="2" t="n">
        <f aca="false">B$5*MIN(A23,B$6)</f>
        <v>8239.8</v>
      </c>
      <c r="C23" s="2" t="n">
        <f aca="false">IF(A23 &lt; B$8, B$7*A23, B$7*B$8 + B$9*(A23 - B$8))</f>
        <v>7600</v>
      </c>
      <c r="D23" s="2" t="n">
        <f aca="false">C23+B23</f>
        <v>15839.8</v>
      </c>
      <c r="E23" s="3" t="n">
        <f aca="false">D23/A23</f>
        <v>0.0395995</v>
      </c>
    </row>
    <row r="24" customFormat="false" ht="12.8" hidden="false" customHeight="false" outlineLevel="0" collapsed="false">
      <c r="A24" s="2" t="n">
        <f aca="false">A23+50000</f>
        <v>450000</v>
      </c>
      <c r="B24" s="2" t="n">
        <f aca="false">B$5*MIN(A24,B$6)</f>
        <v>8239.8</v>
      </c>
      <c r="C24" s="2" t="n">
        <f aca="false">IF(A24 &lt; B$8, B$7*A24, B$7*B$8 + B$9*(A24 - B$8))</f>
        <v>8775</v>
      </c>
      <c r="D24" s="2" t="n">
        <f aca="false">C24+B24</f>
        <v>17014.8</v>
      </c>
      <c r="E24" s="3" t="n">
        <f aca="false">D24/A24</f>
        <v>0.0378106666666667</v>
      </c>
    </row>
    <row r="25" customFormat="false" ht="12.8" hidden="false" customHeight="false" outlineLevel="0" collapsed="false">
      <c r="A25" s="2" t="n">
        <f aca="false">A24+50000</f>
        <v>500000</v>
      </c>
      <c r="B25" s="2" t="n">
        <f aca="false">B$5*MIN(A25,B$6)</f>
        <v>8239.8</v>
      </c>
      <c r="C25" s="2" t="n">
        <f aca="false">IF(A25 &lt; B$8, B$7*A25, B$7*B$8 + B$9*(A25 - B$8))</f>
        <v>9950</v>
      </c>
      <c r="D25" s="2" t="n">
        <f aca="false">C25+B25</f>
        <v>18189.8</v>
      </c>
      <c r="E25" s="3" t="n">
        <f aca="false">D25/A25</f>
        <v>0.0363796</v>
      </c>
    </row>
    <row r="26" customFormat="false" ht="12.8" hidden="false" customHeight="false" outlineLevel="0" collapsed="false">
      <c r="A26" s="2" t="n">
        <f aca="false">A25+50000</f>
        <v>550000</v>
      </c>
      <c r="B26" s="2" t="n">
        <f aca="false">B$5*MIN(A26,B$6)</f>
        <v>8239.8</v>
      </c>
      <c r="C26" s="2" t="n">
        <f aca="false">IF(A26 &lt; B$8, B$7*A26, B$7*B$8 + B$9*(A26 - B$8))</f>
        <v>11125</v>
      </c>
      <c r="D26" s="2" t="n">
        <f aca="false">C26+B26</f>
        <v>19364.8</v>
      </c>
      <c r="E26" s="3" t="n">
        <f aca="false">D26/A26</f>
        <v>0.0352087272727273</v>
      </c>
      <c r="F26" s="6"/>
      <c r="G26" s="6"/>
    </row>
    <row r="27" customFormat="false" ht="12.8" hidden="false" customHeight="false" outlineLevel="0" collapsed="false">
      <c r="A27" s="2" t="n">
        <f aca="false">A26+50000</f>
        <v>600000</v>
      </c>
      <c r="B27" s="2" t="n">
        <f aca="false">B$5*MIN(A27,B$6)</f>
        <v>8239.8</v>
      </c>
      <c r="C27" s="2" t="n">
        <f aca="false">IF(A27 &lt; B$8, B$7*A27, B$7*B$8 + B$9*(A27 - B$8))</f>
        <v>12300</v>
      </c>
      <c r="D27" s="2" t="n">
        <f aca="false">C27+B27</f>
        <v>20539.8</v>
      </c>
      <c r="E27" s="3" t="n">
        <f aca="false">D27/A27</f>
        <v>0.034233</v>
      </c>
      <c r="F27" s="7"/>
      <c r="G27" s="3"/>
    </row>
    <row r="28" customFormat="false" ht="12.8" hidden="false" customHeight="false" outlineLevel="0" collapsed="false">
      <c r="A28" s="2" t="n">
        <f aca="false">A27+50000</f>
        <v>650000</v>
      </c>
      <c r="B28" s="2" t="n">
        <f aca="false">B$5*MIN(A28,B$6)</f>
        <v>8239.8</v>
      </c>
      <c r="C28" s="2" t="n">
        <f aca="false">IF(A28 &lt; B$8, B$7*A28, B$7*B$8 + B$9*(A28 - B$8))</f>
        <v>13475</v>
      </c>
      <c r="D28" s="2" t="n">
        <f aca="false">C28+B28</f>
        <v>21714.8</v>
      </c>
      <c r="E28" s="3" t="n">
        <f aca="false">D28/A28</f>
        <v>0.0334073846153846</v>
      </c>
      <c r="F28" s="7"/>
      <c r="G28" s="3"/>
    </row>
    <row r="29" customFormat="false" ht="12.8" hidden="false" customHeight="false" outlineLevel="0" collapsed="false">
      <c r="A29" s="2" t="n">
        <f aca="false">A28+50000</f>
        <v>700000</v>
      </c>
      <c r="B29" s="2" t="n">
        <f aca="false">B$5*MIN(A29,B$6)</f>
        <v>8239.8</v>
      </c>
      <c r="C29" s="2" t="n">
        <f aca="false">IF(A29 &lt; B$8, B$7*A29, B$7*B$8 + B$9*(A29 - B$8))</f>
        <v>14650</v>
      </c>
      <c r="D29" s="2" t="n">
        <f aca="false">C29+B29</f>
        <v>22889.8</v>
      </c>
      <c r="E29" s="3" t="n">
        <f aca="false">D29/A29</f>
        <v>0.0326997142857143</v>
      </c>
      <c r="F29" s="7"/>
      <c r="G29" s="3"/>
    </row>
    <row r="30" customFormat="false" ht="12.8" hidden="false" customHeight="false" outlineLevel="0" collapsed="false">
      <c r="A30" s="2" t="n">
        <f aca="false">A29+50000</f>
        <v>750000</v>
      </c>
      <c r="B30" s="2" t="n">
        <f aca="false">B$5*MIN(A30,B$6)</f>
        <v>8239.8</v>
      </c>
      <c r="C30" s="2" t="n">
        <f aca="false">IF(A30 &lt; B$8, B$7*A30, B$7*B$8 + B$9*(A30 - B$8))</f>
        <v>15825</v>
      </c>
      <c r="D30" s="2" t="n">
        <f aca="false">C30+B30</f>
        <v>24064.8</v>
      </c>
      <c r="E30" s="3" t="n">
        <f aca="false">D30/A30</f>
        <v>0.0320864</v>
      </c>
      <c r="F30" s="7"/>
      <c r="G30" s="3"/>
    </row>
    <row r="31" customFormat="false" ht="12.8" hidden="false" customHeight="false" outlineLevel="0" collapsed="false">
      <c r="A31" s="2" t="n">
        <f aca="false">A30+50000</f>
        <v>800000</v>
      </c>
      <c r="B31" s="2" t="n">
        <f aca="false">B$5*MIN(A31,B$6)</f>
        <v>8239.8</v>
      </c>
      <c r="C31" s="2" t="n">
        <f aca="false">IF(A31 &lt; B$8, B$7*A31, B$7*B$8 + B$9*(A31 - B$8))</f>
        <v>17000</v>
      </c>
      <c r="D31" s="2" t="n">
        <f aca="false">C31+B31</f>
        <v>25239.8</v>
      </c>
      <c r="E31" s="3" t="n">
        <f aca="false">D31/A31</f>
        <v>0.03154975</v>
      </c>
      <c r="F31" s="7"/>
      <c r="G31" s="3"/>
    </row>
    <row r="32" customFormat="false" ht="12.8" hidden="false" customHeight="false" outlineLevel="0" collapsed="false">
      <c r="A32" s="2" t="n">
        <f aca="false">A31+50000</f>
        <v>850000</v>
      </c>
      <c r="B32" s="2" t="n">
        <f aca="false">B$5*MIN(A32,B$6)</f>
        <v>8239.8</v>
      </c>
      <c r="C32" s="2" t="n">
        <f aca="false">IF(A32 &lt; B$8, B$7*A32, B$7*B$8 + B$9*(A32 - B$8))</f>
        <v>18175</v>
      </c>
      <c r="D32" s="2" t="n">
        <f aca="false">C32+B32</f>
        <v>26414.8</v>
      </c>
      <c r="E32" s="3" t="n">
        <f aca="false">D32/A32</f>
        <v>0.0310762352941176</v>
      </c>
      <c r="F32" s="7"/>
      <c r="G32" s="3"/>
    </row>
    <row r="33" customFormat="false" ht="12.8" hidden="false" customHeight="false" outlineLevel="0" collapsed="false">
      <c r="A33" s="2" t="n">
        <f aca="false">A32+50000</f>
        <v>900000</v>
      </c>
      <c r="B33" s="2" t="n">
        <f aca="false">B$5*MIN(A33,B$6)</f>
        <v>8239.8</v>
      </c>
      <c r="C33" s="2" t="n">
        <f aca="false">IF(A33 &lt; B$8, B$7*A33, B$7*B$8 + B$9*(A33 - B$8))</f>
        <v>19350</v>
      </c>
      <c r="D33" s="2" t="n">
        <f aca="false">C33+B33</f>
        <v>27589.8</v>
      </c>
      <c r="E33" s="3" t="n">
        <f aca="false">D33/A33</f>
        <v>0.0306553333333333</v>
      </c>
      <c r="F33" s="7"/>
      <c r="G33" s="3"/>
    </row>
    <row r="34" customFormat="false" ht="12.8" hidden="false" customHeight="false" outlineLevel="0" collapsed="false">
      <c r="A34" s="2" t="n">
        <f aca="false">A33+50000</f>
        <v>950000</v>
      </c>
      <c r="B34" s="2" t="n">
        <f aca="false">B$5*MIN(A34,B$6)</f>
        <v>8239.8</v>
      </c>
      <c r="C34" s="2" t="n">
        <f aca="false">IF(A34 &lt; B$8, B$7*A34, B$7*B$8 + B$9*(A34 - B$8))</f>
        <v>20525</v>
      </c>
      <c r="D34" s="2" t="n">
        <f aca="false">C34+B34</f>
        <v>28764.8</v>
      </c>
      <c r="E34" s="3" t="n">
        <f aca="false">D34/A34</f>
        <v>0.0302787368421053</v>
      </c>
      <c r="F34" s="7"/>
      <c r="G34" s="3"/>
    </row>
    <row r="35" customFormat="false" ht="12.8" hidden="false" customHeight="false" outlineLevel="0" collapsed="false">
      <c r="A35" s="2" t="n">
        <f aca="false">A34+50000</f>
        <v>1000000</v>
      </c>
      <c r="B35" s="2" t="n">
        <f aca="false">B$5*MIN(A35,B$6)</f>
        <v>8239.8</v>
      </c>
      <c r="C35" s="2" t="n">
        <f aca="false">IF(A35 &lt; B$8, B$7*A35, B$7*B$8 + B$9*(A35 - B$8))</f>
        <v>21700</v>
      </c>
      <c r="D35" s="2" t="n">
        <f aca="false">C35+B35</f>
        <v>29939.8</v>
      </c>
      <c r="E35" s="3" t="n">
        <f aca="false">D35/A35</f>
        <v>0.0299398</v>
      </c>
      <c r="F35" s="7"/>
      <c r="G35" s="3"/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1048</TotalTime>
  <Application>LibreOffice/6.0.7.3$Linux_X86_64 LibreOffice_project/00m0$Build-3</Application>
  <Company>UMass Boston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2007-11-28T22:02:47Z</dcterms:created>
  <dc:creator>Ethan Bolker</dc:creator>
  <dc:description/>
  <dc:language>en-US</dc:language>
  <cp:lastModifiedBy/>
  <dcterms:modified xsi:type="dcterms:W3CDTF">2019-02-13T22:50:50Z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UMass Boston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