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760"/>
  </bookViews>
  <sheets>
    <sheet name="arrival delays" sheetId="1" r:id="rId1"/>
  </sheets>
  <calcPr calcId="145621"/>
</workbook>
</file>

<file path=xl/calcChain.xml><?xml version="1.0" encoding="utf-8"?>
<calcChain xmlns="http://schemas.openxmlformats.org/spreadsheetml/2006/main">
  <c r="H24" i="1" l="1"/>
  <c r="H21" i="1"/>
  <c r="H19" i="1"/>
  <c r="H18" i="1"/>
  <c r="H16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13" i="1"/>
  <c r="E15" i="1"/>
  <c r="E16" i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14" i="1"/>
  <c r="D15" i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14" i="1"/>
  <c r="D13" i="1"/>
  <c r="H13" i="1"/>
</calcChain>
</file>

<file path=xl/sharedStrings.xml><?xml version="1.0" encoding="utf-8"?>
<sst xmlns="http://schemas.openxmlformats.org/spreadsheetml/2006/main" count="67" uniqueCount="62">
  <si>
    <t>Bureau of Transportation Statistics</t>
  </si>
  <si>
    <t>http://apps.bts.gov/xml/ontimesummarystatistics/src/dstat/OntimeSummaryArrivalsData.xml</t>
  </si>
  <si>
    <t>Flight Arrival Delays</t>
  </si>
  <si>
    <t>American Airlines flights to Boston Logan Airport, January 2014</t>
  </si>
  <si>
    <t>Data source</t>
  </si>
  <si>
    <t>-50 to -40</t>
  </si>
  <si>
    <t>-40 to -30</t>
  </si>
  <si>
    <t>-30 to -20</t>
  </si>
  <si>
    <t>-20 to -10</t>
  </si>
  <si>
    <t>-10 to 0</t>
  </si>
  <si>
    <t>0 to 10</t>
  </si>
  <si>
    <t>10 to 20</t>
  </si>
  <si>
    <t>20 to 30</t>
  </si>
  <si>
    <t>30 to 40</t>
  </si>
  <si>
    <t>40 to 50</t>
  </si>
  <si>
    <t>50 to 60</t>
  </si>
  <si>
    <t>60 to 70</t>
  </si>
  <si>
    <t>70 to 80</t>
  </si>
  <si>
    <t>80 to 90</t>
  </si>
  <si>
    <t>90 to 100</t>
  </si>
  <si>
    <t>100 to 110</t>
  </si>
  <si>
    <t>110 to 120</t>
  </si>
  <si>
    <t>120 to 130</t>
  </si>
  <si>
    <t>130 to 140</t>
  </si>
  <si>
    <t>140 to 150</t>
  </si>
  <si>
    <t>150 to 160</t>
  </si>
  <si>
    <t>160 to 170</t>
  </si>
  <si>
    <t>170 to 180</t>
  </si>
  <si>
    <t>180 to 190</t>
  </si>
  <si>
    <t>190 to 200</t>
  </si>
  <si>
    <t>200 to 210</t>
  </si>
  <si>
    <t>210 to 220</t>
  </si>
  <si>
    <t>220 to 230</t>
  </si>
  <si>
    <t>230 to 240</t>
  </si>
  <si>
    <t>240 to 250</t>
  </si>
  <si>
    <t>250 to 260</t>
  </si>
  <si>
    <t>260 to 270</t>
  </si>
  <si>
    <t>270 to 280</t>
  </si>
  <si>
    <t>280 to 290</t>
  </si>
  <si>
    <t>290 to 300</t>
  </si>
  <si>
    <t>300 to 310</t>
  </si>
  <si>
    <t>310 to 320</t>
  </si>
  <si>
    <t>320 to 330</t>
  </si>
  <si>
    <t>330 to 340</t>
  </si>
  <si>
    <t>340 to 350</t>
  </si>
  <si>
    <t>number
of flights</t>
  </si>
  <si>
    <t>arrival
delay
(minutes)</t>
  </si>
  <si>
    <r>
      <t xml:space="preserve">© 2014 Ethan Bolker and Maura Mast for </t>
    </r>
    <r>
      <rPr>
        <i/>
        <sz val="11"/>
        <color theme="1"/>
        <rFont val="Calibri"/>
        <family val="2"/>
        <scheme val="minor"/>
      </rPr>
      <t>Common Sense Mathematics</t>
    </r>
  </si>
  <si>
    <t xml:space="preserve"> </t>
  </si>
  <si>
    <t>Total on time or early flights</t>
  </si>
  <si>
    <t>Total flights</t>
  </si>
  <si>
    <t>Mode arrival delay (highest bar)</t>
  </si>
  <si>
    <t>0 to 10 minutes early</t>
  </si>
  <si>
    <t>running
total</t>
  </si>
  <si>
    <t>Median arrival delay (flight number 430)</t>
  </si>
  <si>
    <t>average
delay
in range</t>
  </si>
  <si>
    <r>
      <t xml:space="preserve">avg delay
</t>
    </r>
    <r>
      <rPr>
        <sz val="11"/>
        <color theme="1"/>
        <rFont val="Calibri"/>
        <family val="2"/>
      </rPr>
      <t>×</t>
    </r>
    <r>
      <rPr>
        <sz val="11"/>
        <color theme="1"/>
        <rFont val="Calibri"/>
        <family val="2"/>
        <scheme val="minor"/>
      </rPr>
      <t xml:space="preserve">
number</t>
    </r>
  </si>
  <si>
    <t>Mean arrival delay</t>
  </si>
  <si>
    <t>Percentage on time or early flights</t>
  </si>
  <si>
    <t>Note: a negative arrival delay means the flight arrived early</t>
  </si>
  <si>
    <t>Total flights excluding outliers (more than 2 hours late)</t>
  </si>
  <si>
    <t>Median arrival delay (flight number 420)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</si>
</sst>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arrivaldelays!#REF!</c:f>
            </c:multiLvlStrRef>
          </c:cat>
          <c:val>
            <c:numRef>
              <c:f>arrivaldelays!#REF!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57152"/>
        <c:axId val="125459456"/>
      </c:barChart>
      <c:catAx>
        <c:axId val="12545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5459456"/>
        <c:crosses val="autoZero"/>
        <c:auto val="1"/>
        <c:lblAlgn val="ctr"/>
        <c:lblOffset val="100"/>
        <c:noMultiLvlLbl val="0"/>
      </c:catAx>
      <c:valAx>
        <c:axId val="125459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457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American Airlines</a:t>
            </a:r>
            <a:r>
              <a:rPr lang="en-US" baseline="0"/>
              <a:t> Flight Delays, Boston, January 2014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696019372936553E-2"/>
          <c:y val="0.1295436417139765"/>
          <c:w val="0.87702562251351823"/>
          <c:h val="0.63557383416194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'arrival delays'!$C$12</c:f>
              <c:strCache>
                <c:ptCount val="1"/>
                <c:pt idx="0">
                  <c:v>number
of flights</c:v>
                </c:pt>
              </c:strCache>
            </c:strRef>
          </c:tx>
          <c:invertIfNegative val="0"/>
          <c:cat>
            <c:strRef>
              <c:f>'arrival delays'!$B$13:$B$52</c:f>
              <c:strCache>
                <c:ptCount val="40"/>
                <c:pt idx="0">
                  <c:v>-50 to -40</c:v>
                </c:pt>
                <c:pt idx="1">
                  <c:v>-40 to -30</c:v>
                </c:pt>
                <c:pt idx="2">
                  <c:v>-30 to -20</c:v>
                </c:pt>
                <c:pt idx="3">
                  <c:v>-20 to -10</c:v>
                </c:pt>
                <c:pt idx="4">
                  <c:v>-10 to 0</c:v>
                </c:pt>
                <c:pt idx="5">
                  <c:v>0 to 10</c:v>
                </c:pt>
                <c:pt idx="6">
                  <c:v>10 to 20</c:v>
                </c:pt>
                <c:pt idx="7">
                  <c:v>20 to 30</c:v>
                </c:pt>
                <c:pt idx="8">
                  <c:v>30 to 40</c:v>
                </c:pt>
                <c:pt idx="9">
                  <c:v>40 to 50</c:v>
                </c:pt>
                <c:pt idx="10">
                  <c:v>50 to 60</c:v>
                </c:pt>
                <c:pt idx="11">
                  <c:v>60 to 70</c:v>
                </c:pt>
                <c:pt idx="12">
                  <c:v>70 to 80</c:v>
                </c:pt>
                <c:pt idx="13">
                  <c:v>80 to 90</c:v>
                </c:pt>
                <c:pt idx="14">
                  <c:v>90 to 100</c:v>
                </c:pt>
                <c:pt idx="15">
                  <c:v>100 to 110</c:v>
                </c:pt>
                <c:pt idx="16">
                  <c:v>110 to 120</c:v>
                </c:pt>
                <c:pt idx="17">
                  <c:v>120 to 130</c:v>
                </c:pt>
                <c:pt idx="18">
                  <c:v>130 to 140</c:v>
                </c:pt>
                <c:pt idx="19">
                  <c:v>140 to 150</c:v>
                </c:pt>
                <c:pt idx="20">
                  <c:v>150 to 160</c:v>
                </c:pt>
                <c:pt idx="21">
                  <c:v>160 to 170</c:v>
                </c:pt>
                <c:pt idx="22">
                  <c:v>170 to 180</c:v>
                </c:pt>
                <c:pt idx="23">
                  <c:v>180 to 190</c:v>
                </c:pt>
                <c:pt idx="24">
                  <c:v>190 to 200</c:v>
                </c:pt>
                <c:pt idx="25">
                  <c:v>200 to 210</c:v>
                </c:pt>
                <c:pt idx="26">
                  <c:v>210 to 220</c:v>
                </c:pt>
                <c:pt idx="27">
                  <c:v>220 to 230</c:v>
                </c:pt>
                <c:pt idx="28">
                  <c:v>230 to 240</c:v>
                </c:pt>
                <c:pt idx="29">
                  <c:v>240 to 250</c:v>
                </c:pt>
                <c:pt idx="30">
                  <c:v>250 to 260</c:v>
                </c:pt>
                <c:pt idx="31">
                  <c:v>260 to 270</c:v>
                </c:pt>
                <c:pt idx="32">
                  <c:v>270 to 280</c:v>
                </c:pt>
                <c:pt idx="33">
                  <c:v>280 to 290</c:v>
                </c:pt>
                <c:pt idx="34">
                  <c:v>290 to 300</c:v>
                </c:pt>
                <c:pt idx="35">
                  <c:v>300 to 310</c:v>
                </c:pt>
                <c:pt idx="36">
                  <c:v>310 to 320</c:v>
                </c:pt>
                <c:pt idx="37">
                  <c:v>320 to 330</c:v>
                </c:pt>
                <c:pt idx="38">
                  <c:v>330 to 340</c:v>
                </c:pt>
                <c:pt idx="39">
                  <c:v>340 to 350</c:v>
                </c:pt>
              </c:strCache>
            </c:strRef>
          </c:cat>
          <c:val>
            <c:numRef>
              <c:f>'arrival delays'!$C$13:$C$52</c:f>
              <c:numCache>
                <c:formatCode>General</c:formatCode>
                <c:ptCount val="40"/>
                <c:pt idx="0">
                  <c:v>2</c:v>
                </c:pt>
                <c:pt idx="1">
                  <c:v>12</c:v>
                </c:pt>
                <c:pt idx="2">
                  <c:v>70</c:v>
                </c:pt>
                <c:pt idx="3">
                  <c:v>205</c:v>
                </c:pt>
                <c:pt idx="4">
                  <c:v>245</c:v>
                </c:pt>
                <c:pt idx="5">
                  <c:v>109</c:v>
                </c:pt>
                <c:pt idx="6">
                  <c:v>70</c:v>
                </c:pt>
                <c:pt idx="7">
                  <c:v>30</c:v>
                </c:pt>
                <c:pt idx="8">
                  <c:v>31</c:v>
                </c:pt>
                <c:pt idx="9">
                  <c:v>16</c:v>
                </c:pt>
                <c:pt idx="10">
                  <c:v>8</c:v>
                </c:pt>
                <c:pt idx="11">
                  <c:v>10</c:v>
                </c:pt>
                <c:pt idx="12">
                  <c:v>5</c:v>
                </c:pt>
                <c:pt idx="13">
                  <c:v>14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axId val="128646144"/>
        <c:axId val="166002048"/>
      </c:barChart>
      <c:catAx>
        <c:axId val="12864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Flight delay (minutes)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66002048"/>
        <c:crosses val="autoZero"/>
        <c:auto val="1"/>
        <c:lblAlgn val="ctr"/>
        <c:lblOffset val="100"/>
        <c:noMultiLvlLbl val="0"/>
      </c:catAx>
      <c:valAx>
        <c:axId val="1660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flights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864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75</xdr:row>
      <xdr:rowOff>33336</xdr:rowOff>
    </xdr:from>
    <xdr:to>
      <xdr:col>15</xdr:col>
      <xdr:colOff>485775</xdr:colOff>
      <xdr:row>99</xdr:row>
      <xdr:rowOff>76199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</xdr:colOff>
      <xdr:row>27</xdr:row>
      <xdr:rowOff>123825</xdr:rowOff>
    </xdr:from>
    <xdr:to>
      <xdr:col>16</xdr:col>
      <xdr:colOff>209550</xdr:colOff>
      <xdr:row>48</xdr:row>
      <xdr:rowOff>52387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1381125</xdr:colOff>
      <xdr:row>31</xdr:row>
      <xdr:rowOff>28575</xdr:rowOff>
    </xdr:from>
    <xdr:to>
      <xdr:col>7</xdr:col>
      <xdr:colOff>1381126</xdr:colOff>
      <xdr:row>43</xdr:row>
      <xdr:rowOff>104775</xdr:rowOff>
    </xdr:to>
    <xdr:cxnSp macro="">
      <xdr:nvCxnSpPr>
        <xdr:cNvPr id="5" name="Straight Connector 4"/>
        <xdr:cNvCxnSpPr/>
      </xdr:nvCxnSpPr>
      <xdr:spPr>
        <a:xfrm flipH="1">
          <a:off x="5772150" y="6343650"/>
          <a:ext cx="1" cy="236220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1514475</xdr:colOff>
      <xdr:row>31</xdr:row>
      <xdr:rowOff>142875</xdr:rowOff>
    </xdr:from>
    <xdr:to>
      <xdr:col>7</xdr:col>
      <xdr:colOff>1524000</xdr:colOff>
      <xdr:row>43</xdr:row>
      <xdr:rowOff>85725</xdr:rowOff>
    </xdr:to>
    <xdr:cxnSp macro="">
      <xdr:nvCxnSpPr>
        <xdr:cNvPr id="6" name="Straight Connector 5"/>
        <xdr:cNvCxnSpPr/>
      </xdr:nvCxnSpPr>
      <xdr:spPr>
        <a:xfrm>
          <a:off x="5905500" y="6457950"/>
          <a:ext cx="9525" cy="2228850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638176</xdr:colOff>
      <xdr:row>30</xdr:row>
      <xdr:rowOff>9524</xdr:rowOff>
    </xdr:from>
    <xdr:ext cx="1266824" cy="255035"/>
    <xdr:sp macro="" textlink="">
      <xdr:nvSpPr>
        <xdr:cNvPr id="8" name="TextBox 7"/>
        <xdr:cNvSpPr txBox="1"/>
      </xdr:nvSpPr>
      <xdr:spPr>
        <a:xfrm>
          <a:off x="5029201" y="6134099"/>
          <a:ext cx="1266824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mode, median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0.21777</cdr:x>
      <cdr:y>0.16</cdr:y>
    </cdr:from>
    <cdr:to>
      <cdr:x>0.30229</cdr:x>
      <cdr:y>0.25455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47800" y="628650"/>
          <a:ext cx="561975" cy="3714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mean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/>
  </sheetViews>
  <sheetFormatPr defaultRowHeight="15" x14ac:dyDescent="0.25"/>
  <cols>
    <col min="2" max="2" width="11" customWidth="1"/>
    <col min="8" max="8" width="24.28515625" customWidth="1"/>
  </cols>
  <sheetData>
    <row r="1" spans="1:9" x14ac:dyDescent="0.25">
      <c r="A1" t="s">
        <v>2</v>
      </c>
    </row>
    <row r="2" spans="1:9" x14ac:dyDescent="0.25">
      <c r="A2" t="s">
        <v>47</v>
      </c>
    </row>
    <row r="4" spans="1:9" x14ac:dyDescent="0.25">
      <c r="A4" t="s">
        <v>3</v>
      </c>
    </row>
    <row r="6" spans="1:9" x14ac:dyDescent="0.25">
      <c r="A6" t="s">
        <v>4</v>
      </c>
    </row>
    <row r="7" spans="1:9" x14ac:dyDescent="0.25">
      <c r="A7" t="s">
        <v>0</v>
      </c>
    </row>
    <row r="8" spans="1:9" x14ac:dyDescent="0.25">
      <c r="A8" t="s">
        <v>1</v>
      </c>
    </row>
    <row r="10" spans="1:9" x14ac:dyDescent="0.25">
      <c r="A10" t="s">
        <v>59</v>
      </c>
    </row>
    <row r="12" spans="1:9" ht="47.25" customHeight="1" x14ac:dyDescent="0.25">
      <c r="B12" s="1" t="s">
        <v>46</v>
      </c>
      <c r="C12" s="1" t="s">
        <v>45</v>
      </c>
      <c r="D12" s="3" t="s">
        <v>53</v>
      </c>
      <c r="E12" s="1" t="s">
        <v>55</v>
      </c>
      <c r="F12" s="1" t="s">
        <v>56</v>
      </c>
      <c r="G12" s="3"/>
    </row>
    <row r="13" spans="1:9" x14ac:dyDescent="0.25">
      <c r="B13" s="2" t="s">
        <v>5</v>
      </c>
      <c r="C13">
        <v>2</v>
      </c>
      <c r="D13">
        <f>C13</f>
        <v>2</v>
      </c>
      <c r="E13">
        <v>-45</v>
      </c>
      <c r="F13">
        <f>E13*C13</f>
        <v>-90</v>
      </c>
      <c r="H13">
        <f>SUM(C13:C52)</f>
        <v>861</v>
      </c>
      <c r="I13" t="s">
        <v>50</v>
      </c>
    </row>
    <row r="14" spans="1:9" x14ac:dyDescent="0.25">
      <c r="B14" s="2" t="s">
        <v>6</v>
      </c>
      <c r="C14">
        <v>12</v>
      </c>
      <c r="D14">
        <f>D13+C14</f>
        <v>14</v>
      </c>
      <c r="E14">
        <f>E13+10</f>
        <v>-35</v>
      </c>
      <c r="F14">
        <f t="shared" ref="F14:F52" si="0">E14*C14</f>
        <v>-420</v>
      </c>
      <c r="H14" s="6" t="s">
        <v>52</v>
      </c>
      <c r="I14" t="s">
        <v>51</v>
      </c>
    </row>
    <row r="15" spans="1:9" x14ac:dyDescent="0.25">
      <c r="B15" s="2" t="s">
        <v>7</v>
      </c>
      <c r="C15">
        <v>70</v>
      </c>
      <c r="D15">
        <f t="shared" ref="D15:D52" si="1">D14+C15</f>
        <v>84</v>
      </c>
      <c r="E15">
        <f t="shared" ref="E15:E52" si="2">E14+10</f>
        <v>-25</v>
      </c>
      <c r="F15">
        <f t="shared" si="0"/>
        <v>-1750</v>
      </c>
      <c r="H15" s="6" t="s">
        <v>52</v>
      </c>
      <c r="I15" t="s">
        <v>54</v>
      </c>
    </row>
    <row r="16" spans="1:9" x14ac:dyDescent="0.25">
      <c r="B16" s="2" t="s">
        <v>8</v>
      </c>
      <c r="C16">
        <v>205</v>
      </c>
      <c r="D16">
        <f t="shared" si="1"/>
        <v>289</v>
      </c>
      <c r="E16">
        <f t="shared" si="2"/>
        <v>-15</v>
      </c>
      <c r="F16">
        <f t="shared" si="0"/>
        <v>-3075</v>
      </c>
      <c r="H16" s="5">
        <f>SUM(F13:F52)/H13</f>
        <v>6.5098722415795587</v>
      </c>
      <c r="I16" t="s">
        <v>57</v>
      </c>
    </row>
    <row r="17" spans="2:9" x14ac:dyDescent="0.25">
      <c r="B17" s="2" t="s">
        <v>9</v>
      </c>
      <c r="C17">
        <v>245</v>
      </c>
      <c r="D17">
        <f t="shared" si="1"/>
        <v>534</v>
      </c>
      <c r="E17">
        <f t="shared" si="2"/>
        <v>-5</v>
      </c>
      <c r="F17">
        <f t="shared" si="0"/>
        <v>-1225</v>
      </c>
    </row>
    <row r="18" spans="2:9" x14ac:dyDescent="0.25">
      <c r="B18" s="2" t="s">
        <v>10</v>
      </c>
      <c r="C18">
        <v>109</v>
      </c>
      <c r="D18">
        <f t="shared" si="1"/>
        <v>643</v>
      </c>
      <c r="E18">
        <f t="shared" si="2"/>
        <v>5</v>
      </c>
      <c r="F18">
        <f t="shared" si="0"/>
        <v>545</v>
      </c>
      <c r="H18">
        <f>D17</f>
        <v>534</v>
      </c>
      <c r="I18" t="s">
        <v>49</v>
      </c>
    </row>
    <row r="19" spans="2:9" x14ac:dyDescent="0.25">
      <c r="B19" s="2" t="s">
        <v>11</v>
      </c>
      <c r="C19">
        <v>70</v>
      </c>
      <c r="D19">
        <f t="shared" si="1"/>
        <v>713</v>
      </c>
      <c r="E19">
        <f t="shared" si="2"/>
        <v>15</v>
      </c>
      <c r="F19">
        <f t="shared" si="0"/>
        <v>1050</v>
      </c>
      <c r="H19" s="4">
        <f>H18/H13</f>
        <v>0.62020905923344949</v>
      </c>
      <c r="I19" t="s">
        <v>58</v>
      </c>
    </row>
    <row r="20" spans="2:9" x14ac:dyDescent="0.25">
      <c r="B20" s="2" t="s">
        <v>12</v>
      </c>
      <c r="C20">
        <v>30</v>
      </c>
      <c r="D20">
        <f t="shared" si="1"/>
        <v>743</v>
      </c>
      <c r="E20">
        <f t="shared" si="2"/>
        <v>25</v>
      </c>
      <c r="F20">
        <f t="shared" si="0"/>
        <v>750</v>
      </c>
      <c r="I20" t="s">
        <v>48</v>
      </c>
    </row>
    <row r="21" spans="2:9" x14ac:dyDescent="0.25">
      <c r="B21" s="2" t="s">
        <v>13</v>
      </c>
      <c r="C21">
        <v>31</v>
      </c>
      <c r="D21">
        <f t="shared" si="1"/>
        <v>774</v>
      </c>
      <c r="E21">
        <f t="shared" si="2"/>
        <v>35</v>
      </c>
      <c r="F21">
        <f t="shared" si="0"/>
        <v>1085</v>
      </c>
      <c r="H21">
        <f>D29</f>
        <v>841</v>
      </c>
      <c r="I21" t="s">
        <v>60</v>
      </c>
    </row>
    <row r="22" spans="2:9" x14ac:dyDescent="0.25">
      <c r="B22" s="2" t="s">
        <v>14</v>
      </c>
      <c r="C22">
        <v>16</v>
      </c>
      <c r="D22">
        <f t="shared" si="1"/>
        <v>790</v>
      </c>
      <c r="E22">
        <f t="shared" si="2"/>
        <v>45</v>
      </c>
      <c r="F22">
        <f t="shared" si="0"/>
        <v>720</v>
      </c>
      <c r="H22" s="6" t="s">
        <v>52</v>
      </c>
      <c r="I22" t="s">
        <v>51</v>
      </c>
    </row>
    <row r="23" spans="2:9" x14ac:dyDescent="0.25">
      <c r="B23" s="2" t="s">
        <v>15</v>
      </c>
      <c r="C23">
        <v>8</v>
      </c>
      <c r="D23">
        <f t="shared" si="1"/>
        <v>798</v>
      </c>
      <c r="E23">
        <f t="shared" si="2"/>
        <v>55</v>
      </c>
      <c r="F23">
        <f t="shared" si="0"/>
        <v>440</v>
      </c>
      <c r="H23" s="6" t="s">
        <v>52</v>
      </c>
      <c r="I23" t="s">
        <v>61</v>
      </c>
    </row>
    <row r="24" spans="2:9" x14ac:dyDescent="0.25">
      <c r="B24" s="2" t="s">
        <v>16</v>
      </c>
      <c r="C24">
        <v>10</v>
      </c>
      <c r="D24">
        <f t="shared" si="1"/>
        <v>808</v>
      </c>
      <c r="E24">
        <f t="shared" si="2"/>
        <v>65</v>
      </c>
      <c r="F24">
        <f t="shared" si="0"/>
        <v>650</v>
      </c>
      <c r="H24" s="5">
        <f>SUM(F13:F29)/H21</f>
        <v>1.9797859690844233</v>
      </c>
      <c r="I24" t="s">
        <v>57</v>
      </c>
    </row>
    <row r="25" spans="2:9" x14ac:dyDescent="0.25">
      <c r="B25" s="2" t="s">
        <v>17</v>
      </c>
      <c r="C25">
        <v>5</v>
      </c>
      <c r="D25">
        <f t="shared" si="1"/>
        <v>813</v>
      </c>
      <c r="E25">
        <f t="shared" si="2"/>
        <v>75</v>
      </c>
      <c r="F25">
        <f t="shared" si="0"/>
        <v>375</v>
      </c>
    </row>
    <row r="26" spans="2:9" x14ac:dyDescent="0.25">
      <c r="B26" s="2" t="s">
        <v>18</v>
      </c>
      <c r="C26">
        <v>14</v>
      </c>
      <c r="D26">
        <f t="shared" si="1"/>
        <v>827</v>
      </c>
      <c r="E26">
        <f t="shared" si="2"/>
        <v>85</v>
      </c>
      <c r="F26">
        <f t="shared" si="0"/>
        <v>1190</v>
      </c>
    </row>
    <row r="27" spans="2:9" x14ac:dyDescent="0.25">
      <c r="B27" s="2" t="s">
        <v>19</v>
      </c>
      <c r="C27">
        <v>8</v>
      </c>
      <c r="D27">
        <f t="shared" si="1"/>
        <v>835</v>
      </c>
      <c r="E27">
        <f t="shared" si="2"/>
        <v>95</v>
      </c>
      <c r="F27">
        <f t="shared" si="0"/>
        <v>760</v>
      </c>
    </row>
    <row r="28" spans="2:9" x14ac:dyDescent="0.25">
      <c r="B28" s="2" t="s">
        <v>20</v>
      </c>
      <c r="C28">
        <v>3</v>
      </c>
      <c r="D28">
        <f t="shared" si="1"/>
        <v>838</v>
      </c>
      <c r="E28">
        <f t="shared" si="2"/>
        <v>105</v>
      </c>
      <c r="F28">
        <f t="shared" si="0"/>
        <v>315</v>
      </c>
    </row>
    <row r="29" spans="2:9" x14ac:dyDescent="0.25">
      <c r="B29" s="2" t="s">
        <v>21</v>
      </c>
      <c r="C29">
        <v>3</v>
      </c>
      <c r="D29">
        <f t="shared" si="1"/>
        <v>841</v>
      </c>
      <c r="E29">
        <f t="shared" si="2"/>
        <v>115</v>
      </c>
      <c r="F29">
        <f t="shared" si="0"/>
        <v>345</v>
      </c>
    </row>
    <row r="30" spans="2:9" x14ac:dyDescent="0.25">
      <c r="B30" s="2" t="s">
        <v>22</v>
      </c>
      <c r="C30">
        <v>2</v>
      </c>
      <c r="D30">
        <f t="shared" si="1"/>
        <v>843</v>
      </c>
      <c r="E30">
        <f t="shared" si="2"/>
        <v>125</v>
      </c>
      <c r="F30">
        <f t="shared" si="0"/>
        <v>250</v>
      </c>
    </row>
    <row r="31" spans="2:9" x14ac:dyDescent="0.25">
      <c r="B31" s="2" t="s">
        <v>23</v>
      </c>
      <c r="C31">
        <v>1</v>
      </c>
      <c r="D31">
        <f t="shared" si="1"/>
        <v>844</v>
      </c>
      <c r="E31">
        <f t="shared" si="2"/>
        <v>135</v>
      </c>
      <c r="F31">
        <f t="shared" si="0"/>
        <v>135</v>
      </c>
    </row>
    <row r="32" spans="2:9" x14ac:dyDescent="0.25">
      <c r="B32" s="2" t="s">
        <v>24</v>
      </c>
      <c r="C32">
        <v>4</v>
      </c>
      <c r="D32">
        <f t="shared" si="1"/>
        <v>848</v>
      </c>
      <c r="E32">
        <f t="shared" si="2"/>
        <v>145</v>
      </c>
      <c r="F32">
        <f t="shared" si="0"/>
        <v>580</v>
      </c>
    </row>
    <row r="33" spans="2:6" x14ac:dyDescent="0.25">
      <c r="B33" s="2" t="s">
        <v>25</v>
      </c>
      <c r="C33">
        <v>0</v>
      </c>
      <c r="D33">
        <f t="shared" si="1"/>
        <v>848</v>
      </c>
      <c r="E33">
        <f t="shared" si="2"/>
        <v>155</v>
      </c>
      <c r="F33">
        <f t="shared" si="0"/>
        <v>0</v>
      </c>
    </row>
    <row r="34" spans="2:6" x14ac:dyDescent="0.25">
      <c r="B34" s="2" t="s">
        <v>26</v>
      </c>
      <c r="C34">
        <v>4</v>
      </c>
      <c r="D34">
        <f t="shared" si="1"/>
        <v>852</v>
      </c>
      <c r="E34">
        <f t="shared" si="2"/>
        <v>165</v>
      </c>
      <c r="F34">
        <f t="shared" si="0"/>
        <v>660</v>
      </c>
    </row>
    <row r="35" spans="2:6" x14ac:dyDescent="0.25">
      <c r="B35" s="2" t="s">
        <v>27</v>
      </c>
      <c r="C35">
        <v>0</v>
      </c>
      <c r="D35">
        <f t="shared" si="1"/>
        <v>852</v>
      </c>
      <c r="E35">
        <f t="shared" si="2"/>
        <v>175</v>
      </c>
      <c r="F35">
        <f t="shared" si="0"/>
        <v>0</v>
      </c>
    </row>
    <row r="36" spans="2:6" x14ac:dyDescent="0.25">
      <c r="B36" s="2" t="s">
        <v>28</v>
      </c>
      <c r="C36">
        <v>2</v>
      </c>
      <c r="D36">
        <f t="shared" si="1"/>
        <v>854</v>
      </c>
      <c r="E36">
        <f t="shared" si="2"/>
        <v>185</v>
      </c>
      <c r="F36">
        <f t="shared" si="0"/>
        <v>370</v>
      </c>
    </row>
    <row r="37" spans="2:6" x14ac:dyDescent="0.25">
      <c r="B37" s="2" t="s">
        <v>29</v>
      </c>
      <c r="C37">
        <v>0</v>
      </c>
      <c r="D37">
        <f t="shared" si="1"/>
        <v>854</v>
      </c>
      <c r="E37">
        <f t="shared" si="2"/>
        <v>195</v>
      </c>
      <c r="F37">
        <f t="shared" si="0"/>
        <v>0</v>
      </c>
    </row>
    <row r="38" spans="2:6" x14ac:dyDescent="0.25">
      <c r="B38" s="2" t="s">
        <v>30</v>
      </c>
      <c r="C38">
        <v>1</v>
      </c>
      <c r="D38">
        <f t="shared" si="1"/>
        <v>855</v>
      </c>
      <c r="E38">
        <f t="shared" si="2"/>
        <v>205</v>
      </c>
      <c r="F38">
        <f t="shared" si="0"/>
        <v>205</v>
      </c>
    </row>
    <row r="39" spans="2:6" x14ac:dyDescent="0.25">
      <c r="B39" s="2" t="s">
        <v>31</v>
      </c>
      <c r="C39">
        <v>0</v>
      </c>
      <c r="D39">
        <f t="shared" si="1"/>
        <v>855</v>
      </c>
      <c r="E39">
        <f t="shared" si="2"/>
        <v>215</v>
      </c>
      <c r="F39">
        <f t="shared" si="0"/>
        <v>0</v>
      </c>
    </row>
    <row r="40" spans="2:6" x14ac:dyDescent="0.25">
      <c r="B40" s="2" t="s">
        <v>32</v>
      </c>
      <c r="C40">
        <v>1</v>
      </c>
      <c r="D40">
        <f t="shared" si="1"/>
        <v>856</v>
      </c>
      <c r="E40">
        <f t="shared" si="2"/>
        <v>225</v>
      </c>
      <c r="F40">
        <f t="shared" si="0"/>
        <v>225</v>
      </c>
    </row>
    <row r="41" spans="2:6" x14ac:dyDescent="0.25">
      <c r="B41" s="2" t="s">
        <v>33</v>
      </c>
      <c r="C41">
        <v>0</v>
      </c>
      <c r="D41">
        <f t="shared" si="1"/>
        <v>856</v>
      </c>
      <c r="E41">
        <f t="shared" si="2"/>
        <v>235</v>
      </c>
      <c r="F41">
        <f t="shared" si="0"/>
        <v>0</v>
      </c>
    </row>
    <row r="42" spans="2:6" x14ac:dyDescent="0.25">
      <c r="B42" s="2" t="s">
        <v>34</v>
      </c>
      <c r="C42">
        <v>0</v>
      </c>
      <c r="D42">
        <f t="shared" si="1"/>
        <v>856</v>
      </c>
      <c r="E42">
        <f t="shared" si="2"/>
        <v>245</v>
      </c>
      <c r="F42">
        <f t="shared" si="0"/>
        <v>0</v>
      </c>
    </row>
    <row r="43" spans="2:6" x14ac:dyDescent="0.25">
      <c r="B43" s="2" t="s">
        <v>35</v>
      </c>
      <c r="C43">
        <v>0</v>
      </c>
      <c r="D43">
        <f t="shared" si="1"/>
        <v>856</v>
      </c>
      <c r="E43">
        <f t="shared" si="2"/>
        <v>255</v>
      </c>
      <c r="F43">
        <f t="shared" si="0"/>
        <v>0</v>
      </c>
    </row>
    <row r="44" spans="2:6" x14ac:dyDescent="0.25">
      <c r="B44" s="2" t="s">
        <v>36</v>
      </c>
      <c r="C44">
        <v>1</v>
      </c>
      <c r="D44">
        <f t="shared" si="1"/>
        <v>857</v>
      </c>
      <c r="E44">
        <f t="shared" si="2"/>
        <v>265</v>
      </c>
      <c r="F44">
        <f t="shared" si="0"/>
        <v>265</v>
      </c>
    </row>
    <row r="45" spans="2:6" x14ac:dyDescent="0.25">
      <c r="B45" s="2" t="s">
        <v>37</v>
      </c>
      <c r="C45">
        <v>0</v>
      </c>
      <c r="D45">
        <f t="shared" si="1"/>
        <v>857</v>
      </c>
      <c r="E45">
        <f t="shared" si="2"/>
        <v>275</v>
      </c>
      <c r="F45">
        <f t="shared" si="0"/>
        <v>0</v>
      </c>
    </row>
    <row r="46" spans="2:6" x14ac:dyDescent="0.25">
      <c r="B46" s="2" t="s">
        <v>38</v>
      </c>
      <c r="C46">
        <v>0</v>
      </c>
      <c r="D46">
        <f t="shared" si="1"/>
        <v>857</v>
      </c>
      <c r="E46">
        <f t="shared" si="2"/>
        <v>285</v>
      </c>
      <c r="F46">
        <f t="shared" si="0"/>
        <v>0</v>
      </c>
    </row>
    <row r="47" spans="2:6" x14ac:dyDescent="0.25">
      <c r="B47" s="2" t="s">
        <v>39</v>
      </c>
      <c r="C47">
        <v>1</v>
      </c>
      <c r="D47">
        <f t="shared" si="1"/>
        <v>858</v>
      </c>
      <c r="E47">
        <f t="shared" si="2"/>
        <v>295</v>
      </c>
      <c r="F47">
        <f t="shared" si="0"/>
        <v>295</v>
      </c>
    </row>
    <row r="48" spans="2:6" x14ac:dyDescent="0.25">
      <c r="B48" s="2" t="s">
        <v>40</v>
      </c>
      <c r="C48">
        <v>2</v>
      </c>
      <c r="D48">
        <f t="shared" si="1"/>
        <v>860</v>
      </c>
      <c r="E48">
        <f t="shared" si="2"/>
        <v>305</v>
      </c>
      <c r="F48">
        <f t="shared" si="0"/>
        <v>610</v>
      </c>
    </row>
    <row r="49" spans="2:6" x14ac:dyDescent="0.25">
      <c r="B49" s="2" t="s">
        <v>41</v>
      </c>
      <c r="C49">
        <v>0</v>
      </c>
      <c r="D49">
        <f t="shared" si="1"/>
        <v>860</v>
      </c>
      <c r="E49">
        <f t="shared" si="2"/>
        <v>315</v>
      </c>
      <c r="F49">
        <f t="shared" si="0"/>
        <v>0</v>
      </c>
    </row>
    <row r="50" spans="2:6" x14ac:dyDescent="0.25">
      <c r="B50" s="2" t="s">
        <v>42</v>
      </c>
      <c r="C50">
        <v>0</v>
      </c>
      <c r="D50">
        <f t="shared" si="1"/>
        <v>860</v>
      </c>
      <c r="E50">
        <f t="shared" si="2"/>
        <v>325</v>
      </c>
      <c r="F50">
        <f t="shared" si="0"/>
        <v>0</v>
      </c>
    </row>
    <row r="51" spans="2:6" x14ac:dyDescent="0.25">
      <c r="B51" s="2" t="s">
        <v>43</v>
      </c>
      <c r="C51">
        <v>0</v>
      </c>
      <c r="D51">
        <f t="shared" si="1"/>
        <v>860</v>
      </c>
      <c r="E51">
        <f t="shared" si="2"/>
        <v>335</v>
      </c>
      <c r="F51">
        <f t="shared" si="0"/>
        <v>0</v>
      </c>
    </row>
    <row r="52" spans="2:6" x14ac:dyDescent="0.25">
      <c r="B52" s="2" t="s">
        <v>44</v>
      </c>
      <c r="C52">
        <v>1</v>
      </c>
      <c r="D52">
        <f t="shared" si="1"/>
        <v>861</v>
      </c>
      <c r="E52">
        <f t="shared" si="2"/>
        <v>345</v>
      </c>
      <c r="F52">
        <f t="shared" si="0"/>
        <v>345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arrival delays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2014-10-31T16:42:20Z</dcterms:created>
  <dcterms:modified xsi:type="dcterms:W3CDTF">2014-11-08T21:46:19Z</dcterms:modified>
</cp:coreProperties>
</file>