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2315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  <c r="G13" i="1"/>
  <c r="I13" i="1"/>
  <c r="E8" i="1"/>
  <c r="I8" i="1" s="1"/>
  <c r="H7" i="1" s="1"/>
  <c r="G8" i="1"/>
  <c r="H10" i="1"/>
  <c r="H17" i="1"/>
  <c r="H12" i="1"/>
  <c r="G22" i="1"/>
  <c r="E7" i="1"/>
  <c r="I7" i="1" s="1"/>
  <c r="G7" i="1"/>
  <c r="E18" i="1"/>
  <c r="I18" i="1" s="1"/>
  <c r="G18" i="1"/>
  <c r="E17" i="1"/>
  <c r="G17" i="1"/>
  <c r="I17" i="1"/>
  <c r="E16" i="1"/>
  <c r="G16" i="1"/>
  <c r="I16" i="1"/>
  <c r="E15" i="1"/>
  <c r="I15" i="1" s="1"/>
  <c r="G15" i="1"/>
  <c r="E14" i="1"/>
  <c r="I14" i="1" s="1"/>
  <c r="G14" i="1"/>
  <c r="E12" i="1"/>
  <c r="G12" i="1"/>
  <c r="I12" i="1"/>
  <c r="E11" i="1"/>
  <c r="G11" i="1"/>
  <c r="I11" i="1"/>
  <c r="E10" i="1"/>
  <c r="I10" i="1" s="1"/>
  <c r="G10" i="1"/>
  <c r="E9" i="1"/>
  <c r="I9" i="1" s="1"/>
  <c r="G9" i="1"/>
  <c r="G20" i="1" s="1"/>
  <c r="E22" i="1"/>
  <c r="B20" i="1"/>
  <c r="B21" i="1"/>
  <c r="C25" i="1"/>
  <c r="C24" i="1"/>
  <c r="H18" i="1"/>
  <c r="H16" i="1"/>
  <c r="H15" i="1"/>
  <c r="H14" i="1"/>
  <c r="H13" i="1"/>
  <c r="H11" i="1"/>
  <c r="H9" i="1"/>
  <c r="H8" i="1"/>
  <c r="E20" i="1" l="1"/>
  <c r="E21" i="1" l="1"/>
  <c r="G21" i="1"/>
</calcChain>
</file>

<file path=xl/sharedStrings.xml><?xml version="1.0" encoding="utf-8"?>
<sst xmlns="http://schemas.openxmlformats.org/spreadsheetml/2006/main" count="47" uniqueCount="44">
  <si>
    <t>Spending on Fire/EMS services</t>
  </si>
  <si>
    <t>Study from the Boston Globe, March 30, 2009</t>
  </si>
  <si>
    <t>City</t>
  </si>
  <si>
    <t>Fire/EMS spending
per resident</t>
  </si>
  <si>
    <t>Fire/EMS personnel
per 1000 residents</t>
  </si>
  <si>
    <t>Boston</t>
  </si>
  <si>
    <t>San Francisco</t>
  </si>
  <si>
    <t>Columbus, OH</t>
  </si>
  <si>
    <t>Seattle</t>
  </si>
  <si>
    <t>Baltimore</t>
  </si>
  <si>
    <t>Memphis</t>
  </si>
  <si>
    <t>Detroit</t>
  </si>
  <si>
    <t>Nashville</t>
  </si>
  <si>
    <t>Philadelphia</t>
  </si>
  <si>
    <t>Jacksonville</t>
  </si>
  <si>
    <t>Los Angeles</t>
  </si>
  <si>
    <t>New York</t>
  </si>
  <si>
    <t>mean population of these cities</t>
  </si>
  <si>
    <t>median</t>
  </si>
  <si>
    <t>range</t>
  </si>
  <si>
    <t># cities</t>
  </si>
  <si>
    <t>500K-600K</t>
  </si>
  <si>
    <t>600K-700K</t>
  </si>
  <si>
    <t>700K-800K</t>
  </si>
  <si>
    <t>800K-900K</t>
  </si>
  <si>
    <t>900K-1000K</t>
  </si>
  <si>
    <t>mode</t>
  </si>
  <si>
    <t>total</t>
  </si>
  <si>
    <t>mode=median = NY</t>
  </si>
  <si>
    <t>mean salary</t>
  </si>
  <si>
    <t>Population</t>
  </si>
  <si>
    <t>Fire/EMS
personnel</t>
  </si>
  <si>
    <t>fraction of US pop</t>
  </si>
  <si>
    <t>total Fire/EMS
expenses</t>
  </si>
  <si>
    <t>mean (per person)</t>
  </si>
  <si>
    <t>Fire/EMS
salary (mean)</t>
  </si>
  <si>
    <t>`</t>
  </si>
  <si>
    <t>2000K-3000K</t>
  </si>
  <si>
    <t>1000K-2000K</t>
  </si>
  <si>
    <t>&gt;4000K</t>
  </si>
  <si>
    <t>3000K-4000K</t>
  </si>
  <si>
    <t>mode = NY value</t>
  </si>
  <si>
    <t>median ~ NY value</t>
  </si>
  <si>
    <t>2007 population figures from wikipedia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</si>
</sst>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9" formatCode="&quot;$&quot;#,##0"/>
  </numFmts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3" fontId="0" fillId="0" borderId="0" xfId="0" applyNumberFormat="1"/>
    <xf numFmtId="9" fontId="0" fillId="0" borderId="0" xfId="0" applyNumberFormat="1"/>
    <xf numFmtId="169" fontId="0" fillId="0" borderId="0" xfId="0" applyNumberFormat="1"/>
    <xf numFmtId="1" fontId="0" fillId="0" borderId="0" xfId="0" applyNumberFormat="1"/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 City Populations</a:t>
            </a:r>
          </a:p>
        </c:rich>
      </c:tx>
      <c:layout>
        <c:manualLayout>
          <c:xMode val="edge"/>
          <c:yMode val="edge"/>
          <c:x val="0.36907216494845363"/>
          <c:y val="3.4482855386963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32989690721648"/>
          <c:y val="0.17816141949931388"/>
          <c:w val="0.71752577319587629"/>
          <c:h val="0.5229899733689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Sheet1!$B$28</c:f>
              <c:strCache>
                <c:ptCount val="1"/>
                <c:pt idx="0">
                  <c:v># cities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Sheet1!$A$29:$A$37</c:f>
              <c:strCache>
                <c:ptCount val="9"/>
                <c:pt idx="0">
                  <c:v>500K-600K</c:v>
                </c:pt>
                <c:pt idx="1">
                  <c:v>600K-700K</c:v>
                </c:pt>
                <c:pt idx="2">
                  <c:v>700K-800K</c:v>
                </c:pt>
                <c:pt idx="3">
                  <c:v>800K-900K</c:v>
                </c:pt>
                <c:pt idx="4">
                  <c:v>900K-1000K</c:v>
                </c:pt>
                <c:pt idx="5">
                  <c:v>1000K-2000K</c:v>
                </c:pt>
                <c:pt idx="6">
                  <c:v>2000K-3000K</c:v>
                </c:pt>
                <c:pt idx="7">
                  <c:v>3000K-4000K</c:v>
                </c:pt>
                <c:pt idx="8">
                  <c:v>&gt;4000K</c:v>
                </c:pt>
              </c:strCache>
            </c:strRef>
          </c:cat>
          <c:val>
            <c:numRef>
              <c:f>Sheet1!$B$29:$B$37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5679744"/>
        <c:axId val="65681664"/>
      </c:barChart>
      <c:catAx>
        <c:axId val="6567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Population range</a:t>
                </a:r>
              </a:p>
            </c:rich>
          </c:tx>
          <c:layout>
            <c:manualLayout>
              <c:xMode val="edge"/>
              <c:yMode val="edge"/>
              <c:x val="0.40412371134020619"/>
              <c:y val="0.89942781134331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8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68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cities</a:t>
                </a:r>
              </a:p>
            </c:rich>
          </c:tx>
          <c:layout>
            <c:manualLayout>
              <c:xMode val="edge"/>
              <c:yMode val="edge"/>
              <c:x val="3.0927835051546393E-2"/>
              <c:y val="0.30459855591818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79744"/>
        <c:crosses val="autoZero"/>
        <c:crossBetween val="between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37</xdr:row>
      <xdr:rowOff>104775</xdr:rowOff>
    </xdr:from>
    <xdr:to>
      <xdr:col>4</xdr:col>
      <xdr:colOff>981075</xdr:colOff>
      <xdr:row>58</xdr:row>
      <xdr:rowOff>19050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/>
  </sheetViews>
  <sheetFormatPr defaultRowHeight="12.75" x14ac:dyDescent="0.2"/>
  <cols>
    <col min="1" max="1" width="15" customWidth="1"/>
    <col min="2" max="2" width="14" customWidth="1"/>
    <col min="3" max="3" width="16.5703125" customWidth="1"/>
    <col min="4" max="4" width="17.140625" customWidth="1"/>
    <col min="5" max="5" width="18.140625" customWidth="1"/>
    <col min="6" max="6" width="11.42578125" customWidth="1"/>
    <col min="8" max="8" width="18.5703125" customWidth="1"/>
    <col min="9" max="9" width="18.140625" customWidth="1"/>
  </cols>
  <sheetData>
    <row r="1" spans="1:9" x14ac:dyDescent="0.2">
      <c r="A1" t="s">
        <v>0</v>
      </c>
    </row>
    <row r="3" spans="1:9" x14ac:dyDescent="0.2">
      <c r="A3" t="s">
        <v>1</v>
      </c>
    </row>
    <row r="4" spans="1:9" x14ac:dyDescent="0.2">
      <c r="A4" t="s">
        <v>43</v>
      </c>
      <c r="E4" t="s">
        <v>36</v>
      </c>
    </row>
    <row r="6" spans="1:9" ht="38.25" x14ac:dyDescent="0.2">
      <c r="A6" t="s">
        <v>2</v>
      </c>
      <c r="B6" t="s">
        <v>30</v>
      </c>
      <c r="C6" s="1" t="s">
        <v>3</v>
      </c>
      <c r="D6" s="1" t="s">
        <v>4</v>
      </c>
      <c r="E6" s="1" t="s">
        <v>33</v>
      </c>
      <c r="G6" s="1" t="s">
        <v>31</v>
      </c>
      <c r="H6" s="1" t="s">
        <v>35</v>
      </c>
      <c r="I6" s="1" t="s">
        <v>35</v>
      </c>
    </row>
    <row r="7" spans="1:9" x14ac:dyDescent="0.2">
      <c r="A7" t="s">
        <v>5</v>
      </c>
      <c r="B7" s="3">
        <v>608352</v>
      </c>
      <c r="C7" s="2">
        <v>452.15</v>
      </c>
      <c r="D7">
        <v>3.4</v>
      </c>
      <c r="E7" s="5">
        <f t="shared" ref="E7:E18" si="0">B7*C7</f>
        <v>275066356.80000001</v>
      </c>
      <c r="G7" s="6">
        <f t="shared" ref="G7:G18" si="1">B7*D7/1000</f>
        <v>2068.3968</v>
      </c>
      <c r="H7" s="5">
        <f>I8</f>
        <v>143550</v>
      </c>
      <c r="I7" s="5">
        <f t="shared" ref="I7:I18" si="2">E7/G7</f>
        <v>132985.29411764708</v>
      </c>
    </row>
    <row r="8" spans="1:9" x14ac:dyDescent="0.2">
      <c r="A8" t="s">
        <v>6</v>
      </c>
      <c r="B8" s="3">
        <v>799183</v>
      </c>
      <c r="C8" s="2">
        <v>315.81</v>
      </c>
      <c r="D8">
        <v>2.2000000000000002</v>
      </c>
      <c r="E8" s="5">
        <f t="shared" si="0"/>
        <v>252389983.22999999</v>
      </c>
      <c r="G8" s="6">
        <f t="shared" si="1"/>
        <v>1758.2026000000001</v>
      </c>
      <c r="H8" s="5">
        <f t="shared" ref="H8:H18" si="3">1000*C8/D8</f>
        <v>143550</v>
      </c>
      <c r="I8" s="5">
        <f t="shared" si="2"/>
        <v>143550</v>
      </c>
    </row>
    <row r="9" spans="1:9" x14ac:dyDescent="0.2">
      <c r="A9" t="s">
        <v>7</v>
      </c>
      <c r="B9" s="3">
        <v>747755</v>
      </c>
      <c r="C9" s="2">
        <v>255.7</v>
      </c>
      <c r="D9">
        <v>2.1</v>
      </c>
      <c r="E9" s="5">
        <f t="shared" si="0"/>
        <v>191200953.5</v>
      </c>
      <c r="G9" s="6">
        <f t="shared" si="1"/>
        <v>1570.2855</v>
      </c>
      <c r="H9" s="5">
        <f t="shared" si="3"/>
        <v>121761.90476190476</v>
      </c>
      <c r="I9" s="5">
        <f t="shared" si="2"/>
        <v>121761.90476190476</v>
      </c>
    </row>
    <row r="10" spans="1:9" x14ac:dyDescent="0.2">
      <c r="A10" t="s">
        <v>8</v>
      </c>
      <c r="B10" s="3">
        <v>594210</v>
      </c>
      <c r="C10" s="2">
        <v>247.75</v>
      </c>
      <c r="D10">
        <v>1.8</v>
      </c>
      <c r="E10" s="5">
        <f t="shared" si="0"/>
        <v>147215527.5</v>
      </c>
      <c r="G10" s="6">
        <f t="shared" si="1"/>
        <v>1069.578</v>
      </c>
      <c r="H10" s="5">
        <f t="shared" si="3"/>
        <v>137638.88888888888</v>
      </c>
      <c r="I10" s="5">
        <f t="shared" si="2"/>
        <v>137638.88888888891</v>
      </c>
    </row>
    <row r="11" spans="1:9" x14ac:dyDescent="0.2">
      <c r="A11" t="s">
        <v>9</v>
      </c>
      <c r="B11" s="3">
        <v>637455</v>
      </c>
      <c r="C11" s="2">
        <v>225.98</v>
      </c>
      <c r="D11">
        <v>2.7</v>
      </c>
      <c r="E11" s="5">
        <f t="shared" si="0"/>
        <v>144052080.90000001</v>
      </c>
      <c r="G11" s="6">
        <f t="shared" si="1"/>
        <v>1721.1285</v>
      </c>
      <c r="H11" s="5">
        <f t="shared" si="3"/>
        <v>83696.296296296292</v>
      </c>
      <c r="I11" s="5">
        <f t="shared" si="2"/>
        <v>83696.296296296292</v>
      </c>
    </row>
    <row r="12" spans="1:9" x14ac:dyDescent="0.2">
      <c r="A12" t="s">
        <v>10</v>
      </c>
      <c r="B12" s="3">
        <v>674028</v>
      </c>
      <c r="C12" s="2">
        <v>220.22</v>
      </c>
      <c r="D12">
        <v>2.5</v>
      </c>
      <c r="E12" s="5">
        <f t="shared" si="0"/>
        <v>148434446.16</v>
      </c>
      <c r="G12" s="6">
        <f t="shared" si="1"/>
        <v>1685.07</v>
      </c>
      <c r="H12" s="5">
        <f t="shared" si="3"/>
        <v>88088</v>
      </c>
      <c r="I12" s="5">
        <f t="shared" si="2"/>
        <v>88088</v>
      </c>
    </row>
    <row r="13" spans="1:9" x14ac:dyDescent="0.2">
      <c r="A13" t="s">
        <v>11</v>
      </c>
      <c r="B13" s="3">
        <v>916952</v>
      </c>
      <c r="C13" s="2">
        <v>201.54</v>
      </c>
      <c r="D13">
        <v>1.6</v>
      </c>
      <c r="E13" s="5">
        <f t="shared" si="0"/>
        <v>184802506.07999998</v>
      </c>
      <c r="G13" s="6">
        <f t="shared" si="1"/>
        <v>1467.1232000000002</v>
      </c>
      <c r="H13" s="5">
        <f t="shared" si="3"/>
        <v>125962.5</v>
      </c>
      <c r="I13" s="5">
        <f t="shared" si="2"/>
        <v>125962.49999999997</v>
      </c>
    </row>
    <row r="14" spans="1:9" x14ac:dyDescent="0.2">
      <c r="A14" t="s">
        <v>12</v>
      </c>
      <c r="B14" s="3">
        <v>590807</v>
      </c>
      <c r="C14" s="2">
        <v>194.43</v>
      </c>
      <c r="D14">
        <v>1.9</v>
      </c>
      <c r="E14" s="5">
        <f t="shared" si="0"/>
        <v>114870605.01000001</v>
      </c>
      <c r="G14" s="6">
        <f t="shared" si="1"/>
        <v>1122.5333000000001</v>
      </c>
      <c r="H14" s="5">
        <f t="shared" si="3"/>
        <v>102331.57894736843</v>
      </c>
      <c r="I14" s="5">
        <f t="shared" si="2"/>
        <v>102331.57894736843</v>
      </c>
    </row>
    <row r="15" spans="1:9" x14ac:dyDescent="0.2">
      <c r="A15" t="s">
        <v>13</v>
      </c>
      <c r="B15" s="3">
        <v>1449634</v>
      </c>
      <c r="C15" s="2">
        <v>187.63</v>
      </c>
      <c r="D15">
        <v>1.6</v>
      </c>
      <c r="E15" s="5">
        <f t="shared" si="0"/>
        <v>271994827.42000002</v>
      </c>
      <c r="G15" s="6">
        <f t="shared" si="1"/>
        <v>2319.4144000000001</v>
      </c>
      <c r="H15" s="5">
        <f t="shared" si="3"/>
        <v>117268.75</v>
      </c>
      <c r="I15" s="5">
        <f t="shared" si="2"/>
        <v>117268.75</v>
      </c>
    </row>
    <row r="16" spans="1:9" x14ac:dyDescent="0.2">
      <c r="A16" t="s">
        <v>14</v>
      </c>
      <c r="B16" s="3">
        <v>805605</v>
      </c>
      <c r="C16" s="2">
        <v>179.99</v>
      </c>
      <c r="D16">
        <v>1.5</v>
      </c>
      <c r="E16" s="5">
        <f t="shared" si="0"/>
        <v>145000843.95000002</v>
      </c>
      <c r="G16" s="6">
        <f t="shared" si="1"/>
        <v>1208.4075</v>
      </c>
      <c r="H16" s="5">
        <f t="shared" si="3"/>
        <v>119993.33333333333</v>
      </c>
      <c r="I16" s="5">
        <f t="shared" si="2"/>
        <v>119993.33333333334</v>
      </c>
    </row>
    <row r="17" spans="1:9" x14ac:dyDescent="0.2">
      <c r="A17" t="s">
        <v>16</v>
      </c>
      <c r="B17" s="3">
        <v>8274527</v>
      </c>
      <c r="C17" s="2">
        <v>157.56</v>
      </c>
      <c r="D17">
        <v>1.7</v>
      </c>
      <c r="E17" s="5">
        <f t="shared" si="0"/>
        <v>1303734474.1200001</v>
      </c>
      <c r="G17" s="6">
        <f t="shared" si="1"/>
        <v>14066.695900000001</v>
      </c>
      <c r="H17" s="5">
        <f t="shared" si="3"/>
        <v>92682.352941176476</v>
      </c>
      <c r="I17" s="5">
        <f t="shared" si="2"/>
        <v>92682.352941176476</v>
      </c>
    </row>
    <row r="18" spans="1:9" x14ac:dyDescent="0.2">
      <c r="A18" t="s">
        <v>15</v>
      </c>
      <c r="B18" s="3">
        <v>3834340</v>
      </c>
      <c r="C18" s="2">
        <v>137.80000000000001</v>
      </c>
      <c r="D18">
        <v>0.9</v>
      </c>
      <c r="E18" s="5">
        <f t="shared" si="0"/>
        <v>528372052.00000006</v>
      </c>
      <c r="G18" s="6">
        <f t="shared" si="1"/>
        <v>3450.9059999999999</v>
      </c>
      <c r="H18" s="5">
        <f t="shared" si="3"/>
        <v>153111.11111111109</v>
      </c>
      <c r="I18" s="5">
        <f t="shared" si="2"/>
        <v>153111.11111111112</v>
      </c>
    </row>
    <row r="20" spans="1:9" x14ac:dyDescent="0.2">
      <c r="A20" t="s">
        <v>27</v>
      </c>
      <c r="B20" s="3">
        <f>SUM(B7:B18)</f>
        <v>19932848</v>
      </c>
      <c r="C20" s="2"/>
      <c r="D20" t="s">
        <v>27</v>
      </c>
      <c r="E20" s="5">
        <f>SUM(E7:E18)</f>
        <v>3707134656.6700001</v>
      </c>
      <c r="G20" s="3">
        <f>SUM(G7:G18)</f>
        <v>33507.741700000006</v>
      </c>
      <c r="I20" s="3"/>
    </row>
    <row r="21" spans="1:9" x14ac:dyDescent="0.2">
      <c r="A21" t="s">
        <v>32</v>
      </c>
      <c r="B21" s="4">
        <f>B20/300000000</f>
        <v>6.6442826666666663E-2</v>
      </c>
      <c r="D21" t="s">
        <v>34</v>
      </c>
      <c r="E21" s="5">
        <f>E20/B20</f>
        <v>185.98118325439495</v>
      </c>
      <c r="G21" s="5">
        <f>E20/G20</f>
        <v>110635.16872788832</v>
      </c>
      <c r="H21" t="s">
        <v>29</v>
      </c>
    </row>
    <row r="22" spans="1:9" x14ac:dyDescent="0.2">
      <c r="D22" t="s">
        <v>41</v>
      </c>
      <c r="E22" s="2">
        <f>C17</f>
        <v>157.56</v>
      </c>
      <c r="G22" s="5">
        <f>H17</f>
        <v>92682.352941176476</v>
      </c>
      <c r="H22" t="s">
        <v>28</v>
      </c>
      <c r="I22" s="2"/>
    </row>
    <row r="23" spans="1:9" x14ac:dyDescent="0.2">
      <c r="D23" t="s">
        <v>42</v>
      </c>
      <c r="E23" s="5">
        <v>150</v>
      </c>
    </row>
    <row r="24" spans="1:9" x14ac:dyDescent="0.2">
      <c r="A24" t="s">
        <v>17</v>
      </c>
      <c r="C24" s="3">
        <f>AVERAGE(B7:B18)</f>
        <v>1661070.6666666667</v>
      </c>
    </row>
    <row r="25" spans="1:9" x14ac:dyDescent="0.2">
      <c r="A25" t="s">
        <v>18</v>
      </c>
      <c r="C25" s="3">
        <f>MEDIAN(B7:B18)</f>
        <v>773469</v>
      </c>
    </row>
    <row r="26" spans="1:9" x14ac:dyDescent="0.2">
      <c r="A26" t="s">
        <v>26</v>
      </c>
      <c r="C26" s="7" t="s">
        <v>22</v>
      </c>
    </row>
    <row r="28" spans="1:9" x14ac:dyDescent="0.2">
      <c r="A28" t="s">
        <v>19</v>
      </c>
      <c r="B28" t="s">
        <v>20</v>
      </c>
    </row>
    <row r="29" spans="1:9" x14ac:dyDescent="0.2">
      <c r="A29" t="s">
        <v>21</v>
      </c>
      <c r="B29">
        <v>2</v>
      </c>
    </row>
    <row r="30" spans="1:9" x14ac:dyDescent="0.2">
      <c r="A30" t="s">
        <v>22</v>
      </c>
      <c r="B30">
        <v>3</v>
      </c>
    </row>
    <row r="31" spans="1:9" x14ac:dyDescent="0.2">
      <c r="A31" t="s">
        <v>23</v>
      </c>
      <c r="B31">
        <v>2</v>
      </c>
    </row>
    <row r="32" spans="1:9" x14ac:dyDescent="0.2">
      <c r="A32" t="s">
        <v>24</v>
      </c>
      <c r="B32">
        <v>1</v>
      </c>
    </row>
    <row r="33" spans="1:2" x14ac:dyDescent="0.2">
      <c r="A33" t="s">
        <v>25</v>
      </c>
      <c r="B33">
        <v>1</v>
      </c>
    </row>
    <row r="34" spans="1:2" x14ac:dyDescent="0.2">
      <c r="A34" t="s">
        <v>38</v>
      </c>
      <c r="B34">
        <v>1</v>
      </c>
    </row>
    <row r="35" spans="1:2" x14ac:dyDescent="0.2">
      <c r="A35" t="s">
        <v>37</v>
      </c>
      <c r="B35">
        <v>0</v>
      </c>
    </row>
    <row r="36" spans="1:2" x14ac:dyDescent="0.2">
      <c r="A36" t="s">
        <v>40</v>
      </c>
      <c r="B36">
        <v>1</v>
      </c>
    </row>
    <row r="37" spans="1:2" x14ac:dyDescent="0.2">
      <c r="A37" t="s">
        <v>39</v>
      </c>
      <c r="B37">
        <v>1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2009-04-02T17:21:19Z</cp:lastPrinted>
  <dcterms:created xsi:type="dcterms:W3CDTF">2009-03-30T18:02:34Z</dcterms:created>
  <dcterms:modified xsi:type="dcterms:W3CDTF">2013-07-17T15:48:19Z</dcterms:modified>
</cp:coreProperties>
</file>