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6990" windowHeight="670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75" i="1" l="1"/>
  <c r="G74" i="1"/>
  <c r="F75" i="1"/>
  <c r="F76" i="1" s="1"/>
  <c r="E80" i="1"/>
  <c r="E67" i="1"/>
  <c r="G37" i="1"/>
  <c r="F38" i="1"/>
  <c r="G38" i="1"/>
  <c r="F39" i="1"/>
  <c r="F40" i="1" s="1"/>
  <c r="H37" i="1"/>
  <c r="H38" i="1"/>
  <c r="H39" i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15" i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G15" i="1"/>
  <c r="F16" i="1"/>
  <c r="F17" i="1" s="1"/>
  <c r="E30" i="1"/>
  <c r="B49" i="1"/>
  <c r="B43" i="1"/>
  <c r="B47" i="1"/>
  <c r="B40" i="1"/>
  <c r="B41" i="1"/>
  <c r="B42" i="1"/>
  <c r="G17" i="1" l="1"/>
  <c r="F18" i="1"/>
  <c r="G76" i="1"/>
  <c r="F77" i="1"/>
  <c r="G40" i="1"/>
  <c r="F41" i="1"/>
  <c r="G16" i="1"/>
  <c r="G39" i="1"/>
  <c r="G77" i="1" l="1"/>
  <c r="F78" i="1"/>
  <c r="F42" i="1"/>
  <c r="G41" i="1"/>
  <c r="F19" i="1"/>
  <c r="G18" i="1"/>
  <c r="G42" i="1" l="1"/>
  <c r="F43" i="1"/>
  <c r="G19" i="1"/>
  <c r="F20" i="1"/>
  <c r="G78" i="1"/>
  <c r="G80" i="1" s="1"/>
  <c r="G81" i="1" s="1"/>
  <c r="F79" i="1"/>
  <c r="G79" i="1" s="1"/>
  <c r="F44" i="1" l="1"/>
  <c r="G43" i="1"/>
  <c r="F21" i="1"/>
  <c r="G20" i="1"/>
  <c r="G21" i="1" l="1"/>
  <c r="F22" i="1"/>
  <c r="G44" i="1"/>
  <c r="F45" i="1"/>
  <c r="F23" i="1" l="1"/>
  <c r="G22" i="1"/>
  <c r="F46" i="1"/>
  <c r="G45" i="1"/>
  <c r="G23" i="1" l="1"/>
  <c r="F24" i="1"/>
  <c r="G46" i="1"/>
  <c r="F47" i="1"/>
  <c r="F25" i="1" l="1"/>
  <c r="G24" i="1"/>
  <c r="F48" i="1"/>
  <c r="G47" i="1"/>
  <c r="G25" i="1" l="1"/>
  <c r="F26" i="1"/>
  <c r="G48" i="1"/>
  <c r="F49" i="1"/>
  <c r="F27" i="1" l="1"/>
  <c r="G26" i="1"/>
  <c r="F50" i="1"/>
  <c r="G49" i="1"/>
  <c r="G27" i="1" l="1"/>
  <c r="F28" i="1"/>
  <c r="G50" i="1"/>
  <c r="F51" i="1"/>
  <c r="F29" i="1" l="1"/>
  <c r="G29" i="1" s="1"/>
  <c r="G28" i="1"/>
  <c r="F52" i="1"/>
  <c r="G51" i="1"/>
  <c r="G30" i="1" l="1"/>
  <c r="G31" i="1" s="1"/>
  <c r="G52" i="1"/>
  <c r="F53" i="1"/>
  <c r="F54" i="1" l="1"/>
  <c r="G53" i="1"/>
  <c r="G54" i="1" l="1"/>
  <c r="F55" i="1"/>
  <c r="F56" i="1" l="1"/>
  <c r="G55" i="1"/>
  <c r="G56" i="1" l="1"/>
  <c r="F57" i="1"/>
  <c r="F58" i="1" l="1"/>
  <c r="G57" i="1"/>
  <c r="G58" i="1" l="1"/>
  <c r="F59" i="1"/>
  <c r="F60" i="1" l="1"/>
  <c r="G59" i="1"/>
  <c r="G60" i="1" l="1"/>
  <c r="F61" i="1"/>
  <c r="F62" i="1" l="1"/>
  <c r="G61" i="1"/>
  <c r="G62" i="1" l="1"/>
  <c r="F63" i="1"/>
  <c r="F64" i="1" l="1"/>
  <c r="G63" i="1"/>
  <c r="G64" i="1" l="1"/>
  <c r="F65" i="1"/>
  <c r="F66" i="1" l="1"/>
  <c r="G66" i="1" s="1"/>
  <c r="G65" i="1"/>
  <c r="G67" i="1" l="1"/>
  <c r="G68" i="1" s="1"/>
</calcChain>
</file>

<file path=xl/sharedStrings.xml><?xml version="1.0" encoding="utf-8"?>
<sst xmlns="http://schemas.openxmlformats.org/spreadsheetml/2006/main" count="124" uniqueCount="89">
  <si>
    <t>Wing Aero Corporation</t>
  </si>
  <si>
    <t>Employee salaries</t>
  </si>
  <si>
    <t>Employee</t>
  </si>
  <si>
    <t>Salary (K$)</t>
  </si>
  <si>
    <t xml:space="preserve">CEO </t>
  </si>
  <si>
    <t xml:space="preserve">CTO </t>
  </si>
  <si>
    <t xml:space="preserve">CIO </t>
  </si>
  <si>
    <t xml:space="preserve">CFO </t>
  </si>
  <si>
    <t xml:space="preserve">Manager </t>
  </si>
  <si>
    <t xml:space="preserve">Supervisor </t>
  </si>
  <si>
    <t xml:space="preserve">Worker </t>
  </si>
  <si>
    <t>salary range (K$)</t>
  </si>
  <si>
    <t>0-19</t>
  </si>
  <si>
    <t>20-39</t>
  </si>
  <si>
    <t>40-59</t>
  </si>
  <si>
    <t>60-79</t>
  </si>
  <si>
    <t>80-99</t>
  </si>
  <si>
    <t>100-119</t>
  </si>
  <si>
    <t>120-139</t>
  </si>
  <si>
    <t>140-159</t>
  </si>
  <si>
    <t>160-179</t>
  </si>
  <si>
    <t>180-199</t>
  </si>
  <si>
    <t>200-219</t>
  </si>
  <si>
    <t>220-239</t>
  </si>
  <si>
    <t>240-259</t>
  </si>
  <si>
    <t>260-279</t>
  </si>
  <si>
    <t>280-299</t>
  </si>
  <si>
    <t>Total</t>
  </si>
  <si>
    <t>Count</t>
  </si>
  <si>
    <t>computed using SUM/COUNT</t>
  </si>
  <si>
    <t>computed using AVERAGE function</t>
  </si>
  <si>
    <t xml:space="preserve"> </t>
  </si>
  <si>
    <t>Mean</t>
  </si>
  <si>
    <t>Median</t>
  </si>
  <si>
    <t>computed by finding middle of sorted list</t>
  </si>
  <si>
    <t>computed using MEDIAN function</t>
  </si>
  <si>
    <t># employees</t>
  </si>
  <si>
    <t>total</t>
  </si>
  <si>
    <t>Mode</t>
  </si>
  <si>
    <t>computed using MODE function</t>
  </si>
  <si>
    <t>from histogram</t>
  </si>
  <si>
    <t>mid range</t>
  </si>
  <si>
    <t>range total</t>
  </si>
  <si>
    <t>mean</t>
  </si>
  <si>
    <t>count so far</t>
  </si>
  <si>
    <t>0-9</t>
  </si>
  <si>
    <t>10-19</t>
  </si>
  <si>
    <t>20-29</t>
  </si>
  <si>
    <t>30-39</t>
  </si>
  <si>
    <t>40-49</t>
  </si>
  <si>
    <t>50-59</t>
  </si>
  <si>
    <t>60-69</t>
  </si>
  <si>
    <t>80-89</t>
  </si>
  <si>
    <t>90-99</t>
  </si>
  <si>
    <t>100-109</t>
  </si>
  <si>
    <t>200-209</t>
  </si>
  <si>
    <t>110-119</t>
  </si>
  <si>
    <t>120-129</t>
  </si>
  <si>
    <t>130-139</t>
  </si>
  <si>
    <t>140-149</t>
  </si>
  <si>
    <t>150-159</t>
  </si>
  <si>
    <t>160-169</t>
  </si>
  <si>
    <t>170-179</t>
  </si>
  <si>
    <t>180-189</t>
  </si>
  <si>
    <t>190-199</t>
  </si>
  <si>
    <t>220-229</t>
  </si>
  <si>
    <t>230-239</t>
  </si>
  <si>
    <t>240-249</t>
  </si>
  <si>
    <t>250-259</t>
  </si>
  <si>
    <t>260-269</t>
  </si>
  <si>
    <t>270-279</t>
  </si>
  <si>
    <t>280-289</t>
  </si>
  <si>
    <t>290-299</t>
  </si>
  <si>
    <t>210-219</t>
  </si>
  <si>
    <t>70-79</t>
  </si>
  <si>
    <t>mode</t>
  </si>
  <si>
    <t>20K-39K</t>
  </si>
  <si>
    <t>median</t>
  </si>
  <si>
    <t>20K-29K</t>
  </si>
  <si>
    <t>45K</t>
  </si>
  <si>
    <t>0-49</t>
  </si>
  <si>
    <t>50-99</t>
  </si>
  <si>
    <t>100-149</t>
  </si>
  <si>
    <t>150-199</t>
  </si>
  <si>
    <t>200-249</t>
  </si>
  <si>
    <t>250-299</t>
  </si>
  <si>
    <t>48K</t>
  </si>
  <si>
    <t>Copyright 2013 Ethan Bolker and Maura Mast</t>
  </si>
  <si>
    <r>
      <t>Data imagined for</t>
    </r>
    <r>
      <rPr>
        <i/>
        <sz val="10"/>
        <rFont val="Arial"/>
        <family val="2"/>
      </rPr>
      <t xml:space="preserve"> Common Sense Mathematics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</si>
</sst>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8"/>
      <name val="Arial"/>
    </font>
    <font>
      <i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Wing Aero salary distribution</a:t>
            </a:r>
          </a:p>
        </c:rich>
      </c:tx>
      <c:layout>
        <c:manualLayout>
          <c:xMode val="edge"/>
          <c:yMode val="edge"/>
          <c:x val="0.25110159164801554"/>
          <c:y val="3.04348149146727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31719601501843"/>
          <c:y val="0.15869582062650797"/>
          <c:w val="0.82599207778952477"/>
          <c:h val="0.632609367154983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Sheet1!$D$15:$D$29</c:f>
              <c:strCache>
                <c:ptCount val="15"/>
                <c:pt idx="0">
                  <c:v>0-19</c:v>
                </c:pt>
                <c:pt idx="1">
                  <c:v>20-39</c:v>
                </c:pt>
                <c:pt idx="2">
                  <c:v>40-59</c:v>
                </c:pt>
                <c:pt idx="3">
                  <c:v>60-79</c:v>
                </c:pt>
                <c:pt idx="4">
                  <c:v>80-99</c:v>
                </c:pt>
                <c:pt idx="5">
                  <c:v>100-119</c:v>
                </c:pt>
                <c:pt idx="6">
                  <c:v>120-139</c:v>
                </c:pt>
                <c:pt idx="7">
                  <c:v>140-159</c:v>
                </c:pt>
                <c:pt idx="8">
                  <c:v>160-179</c:v>
                </c:pt>
                <c:pt idx="9">
                  <c:v>180-199</c:v>
                </c:pt>
                <c:pt idx="10">
                  <c:v>200-219</c:v>
                </c:pt>
                <c:pt idx="11">
                  <c:v>220-239</c:v>
                </c:pt>
                <c:pt idx="12">
                  <c:v>240-259</c:v>
                </c:pt>
                <c:pt idx="13">
                  <c:v>260-279</c:v>
                </c:pt>
                <c:pt idx="14">
                  <c:v>280-299</c:v>
                </c:pt>
              </c:strCache>
            </c:strRef>
          </c:cat>
          <c:val>
            <c:numRef>
              <c:f>Sheet1!$E$15:$E$29</c:f>
              <c:numCache>
                <c:formatCode>General</c:formatCode>
                <c:ptCount val="15"/>
                <c:pt idx="0">
                  <c:v>2</c:v>
                </c:pt>
                <c:pt idx="1">
                  <c:v>10</c:v>
                </c:pt>
                <c:pt idx="2">
                  <c:v>7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4697472"/>
        <c:axId val="84699392"/>
      </c:barChart>
      <c:catAx>
        <c:axId val="84697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salary range ($K)</a:t>
                </a:r>
              </a:p>
            </c:rich>
          </c:tx>
          <c:layout>
            <c:manualLayout>
              <c:xMode val="edge"/>
              <c:yMode val="edge"/>
              <c:x val="0.43392117153209697"/>
              <c:y val="0.917392278142278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6993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6993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number of employees</a:t>
                </a:r>
              </a:p>
            </c:rich>
          </c:tx>
          <c:layout>
            <c:manualLayout>
              <c:xMode val="edge"/>
              <c:yMode val="edge"/>
              <c:x val="3.5242328652353057E-2"/>
              <c:y val="0.319565556604063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697472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Wing Aero salary distribution</a:t>
            </a:r>
          </a:p>
        </c:rich>
      </c:tx>
      <c:layout>
        <c:manualLayout>
          <c:xMode val="edge"/>
          <c:yMode val="edge"/>
          <c:x val="0.25165617165117027"/>
          <c:y val="3.17073170731707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03559610322698"/>
          <c:y val="0.17317073170731706"/>
          <c:w val="0.8410614157815427"/>
          <c:h val="0.5926829268292682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Sheet1!$D$37:$D$66</c:f>
              <c:strCache>
                <c:ptCount val="30"/>
                <c:pt idx="0">
                  <c:v>0-9</c:v>
                </c:pt>
                <c:pt idx="1">
                  <c:v>10-19</c:v>
                </c:pt>
                <c:pt idx="2">
                  <c:v>20-29</c:v>
                </c:pt>
                <c:pt idx="3">
                  <c:v>30-39</c:v>
                </c:pt>
                <c:pt idx="4">
                  <c:v>40-49</c:v>
                </c:pt>
                <c:pt idx="5">
                  <c:v>50-59</c:v>
                </c:pt>
                <c:pt idx="6">
                  <c:v>60-69</c:v>
                </c:pt>
                <c:pt idx="7">
                  <c:v>70-79</c:v>
                </c:pt>
                <c:pt idx="8">
                  <c:v>80-89</c:v>
                </c:pt>
                <c:pt idx="9">
                  <c:v>90-99</c:v>
                </c:pt>
                <c:pt idx="10">
                  <c:v>100-109</c:v>
                </c:pt>
                <c:pt idx="11">
                  <c:v>110-119</c:v>
                </c:pt>
                <c:pt idx="12">
                  <c:v>120-129</c:v>
                </c:pt>
                <c:pt idx="13">
                  <c:v>130-139</c:v>
                </c:pt>
                <c:pt idx="14">
                  <c:v>140-149</c:v>
                </c:pt>
                <c:pt idx="15">
                  <c:v>150-159</c:v>
                </c:pt>
                <c:pt idx="16">
                  <c:v>160-169</c:v>
                </c:pt>
                <c:pt idx="17">
                  <c:v>170-179</c:v>
                </c:pt>
                <c:pt idx="18">
                  <c:v>180-189</c:v>
                </c:pt>
                <c:pt idx="19">
                  <c:v>190-199</c:v>
                </c:pt>
                <c:pt idx="20">
                  <c:v>200-209</c:v>
                </c:pt>
                <c:pt idx="21">
                  <c:v>210-219</c:v>
                </c:pt>
                <c:pt idx="22">
                  <c:v>220-229</c:v>
                </c:pt>
                <c:pt idx="23">
                  <c:v>230-239</c:v>
                </c:pt>
                <c:pt idx="24">
                  <c:v>240-249</c:v>
                </c:pt>
                <c:pt idx="25">
                  <c:v>250-259</c:v>
                </c:pt>
                <c:pt idx="26">
                  <c:v>260-269</c:v>
                </c:pt>
                <c:pt idx="27">
                  <c:v>270-279</c:v>
                </c:pt>
                <c:pt idx="28">
                  <c:v>280-289</c:v>
                </c:pt>
                <c:pt idx="29">
                  <c:v>290-299</c:v>
                </c:pt>
              </c:strCache>
            </c:strRef>
          </c:cat>
          <c:val>
            <c:numRef>
              <c:f>Sheet1!$E$37:$E$66</c:f>
              <c:numCache>
                <c:formatCode>General</c:formatCode>
                <c:ptCount val="30"/>
                <c:pt idx="0">
                  <c:v>0</c:v>
                </c:pt>
                <c:pt idx="1">
                  <c:v>2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4715776"/>
        <c:axId val="85787008"/>
      </c:barChart>
      <c:catAx>
        <c:axId val="84715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salary range ($K)</a:t>
                </a:r>
              </a:p>
            </c:rich>
          </c:tx>
          <c:layout>
            <c:manualLayout>
              <c:xMode val="edge"/>
              <c:yMode val="edge"/>
              <c:x val="0.42604948358487599"/>
              <c:y val="0.90731707317073174"/>
            </c:manualLayout>
          </c:layout>
          <c:overlay val="0"/>
          <c:spPr>
            <a:noFill/>
            <a:ln w="25400">
              <a:noFill/>
            </a:ln>
          </c:spPr>
        </c:title>
        <c:numFmt formatCode="@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578700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8578700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number of employees</a:t>
                </a:r>
              </a:p>
            </c:rich>
          </c:tx>
          <c:layout>
            <c:manualLayout>
              <c:xMode val="edge"/>
              <c:yMode val="edge"/>
              <c:x val="3.5320164442269507E-2"/>
              <c:y val="0.295121951219512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471577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Wing Aero salary distribution</a:t>
            </a:r>
          </a:p>
        </c:rich>
      </c:tx>
      <c:layout>
        <c:manualLayout>
          <c:xMode val="edge"/>
          <c:yMode val="edge"/>
          <c:x val="0.25110159164801554"/>
          <c:y val="3.16302454718043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31719601501843"/>
          <c:y val="0.17274980219216229"/>
          <c:w val="0.82599207778952477"/>
          <c:h val="0.659368963296844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Sheet1!$D$74:$D$79</c:f>
              <c:strCache>
                <c:ptCount val="6"/>
                <c:pt idx="0">
                  <c:v>0-49</c:v>
                </c:pt>
                <c:pt idx="1">
                  <c:v>50-99</c:v>
                </c:pt>
                <c:pt idx="2">
                  <c:v>100-149</c:v>
                </c:pt>
                <c:pt idx="3">
                  <c:v>150-199</c:v>
                </c:pt>
                <c:pt idx="4">
                  <c:v>200-249</c:v>
                </c:pt>
                <c:pt idx="5">
                  <c:v>250-299</c:v>
                </c:pt>
              </c:strCache>
            </c:strRef>
          </c:cat>
          <c:val>
            <c:numRef>
              <c:f>Sheet1!$E$74:$E$79</c:f>
              <c:numCache>
                <c:formatCode>General</c:formatCode>
                <c:ptCount val="6"/>
                <c:pt idx="0">
                  <c:v>18</c:v>
                </c:pt>
                <c:pt idx="1">
                  <c:v>7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5811584"/>
        <c:axId val="85813504"/>
      </c:barChart>
      <c:catAx>
        <c:axId val="85811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salary range ($K)</a:t>
                </a:r>
              </a:p>
            </c:rich>
          </c:tx>
          <c:layout>
            <c:manualLayout>
              <c:xMode val="edge"/>
              <c:yMode val="edge"/>
              <c:x val="0.43392117153209697"/>
              <c:y val="0.90754473546023295"/>
            </c:manualLayout>
          </c:layout>
          <c:overlay val="0"/>
          <c:spPr>
            <a:noFill/>
            <a:ln w="25400">
              <a:noFill/>
            </a:ln>
          </c:spPr>
        </c:title>
        <c:numFmt formatCode="@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5813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8135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number of employees</a:t>
                </a:r>
              </a:p>
            </c:rich>
          </c:tx>
          <c:layout>
            <c:manualLayout>
              <c:xMode val="edge"/>
              <c:yMode val="edge"/>
              <c:x val="3.5242328652353057E-2"/>
              <c:y val="0.3284679337456606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8581158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8</xdr:row>
      <xdr:rowOff>142875</xdr:rowOff>
    </xdr:from>
    <xdr:to>
      <xdr:col>15</xdr:col>
      <xdr:colOff>504825</xdr:colOff>
      <xdr:row>35</xdr:row>
      <xdr:rowOff>152400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466725</xdr:colOff>
      <xdr:row>36</xdr:row>
      <xdr:rowOff>85725</xdr:rowOff>
    </xdr:from>
    <xdr:to>
      <xdr:col>15</xdr:col>
      <xdr:colOff>514350</xdr:colOff>
      <xdr:row>60</xdr:row>
      <xdr:rowOff>104775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247650</xdr:colOff>
      <xdr:row>63</xdr:row>
      <xdr:rowOff>66675</xdr:rowOff>
    </xdr:from>
    <xdr:to>
      <xdr:col>15</xdr:col>
      <xdr:colOff>304800</xdr:colOff>
      <xdr:row>87</xdr:row>
      <xdr:rowOff>95250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tabSelected="1" topLeftCell="A3" workbookViewId="0">
      <selection activeCell="A3" sqref="A3"/>
    </sheetView>
  </sheetViews>
  <sheetFormatPr defaultRowHeight="12.75" x14ac:dyDescent="0.2"/>
  <cols>
    <col min="4" max="4" width="15.42578125" customWidth="1"/>
  </cols>
  <sheetData>
    <row r="1" spans="1:8" x14ac:dyDescent="0.2">
      <c r="A1" t="s">
        <v>0</v>
      </c>
    </row>
    <row r="3" spans="1:8" x14ac:dyDescent="0.2">
      <c r="A3" t="s">
        <v>1</v>
      </c>
    </row>
    <row r="4" spans="1:8" x14ac:dyDescent="0.2">
      <c r="A4" s="2" t="s">
        <v>88</v>
      </c>
    </row>
    <row r="5" spans="1:8" x14ac:dyDescent="0.2">
      <c r="A5" t="s">
        <v>87</v>
      </c>
    </row>
    <row r="8" spans="1:8" x14ac:dyDescent="0.2">
      <c r="A8" t="s">
        <v>2</v>
      </c>
      <c r="B8" t="s">
        <v>3</v>
      </c>
    </row>
    <row r="9" spans="1:8" x14ac:dyDescent="0.2">
      <c r="A9" t="s">
        <v>4</v>
      </c>
      <c r="B9">
        <v>299</v>
      </c>
    </row>
    <row r="10" spans="1:8" x14ac:dyDescent="0.2">
      <c r="A10" t="s">
        <v>7</v>
      </c>
      <c r="B10">
        <v>290</v>
      </c>
    </row>
    <row r="11" spans="1:8" x14ac:dyDescent="0.2">
      <c r="A11" t="s">
        <v>5</v>
      </c>
      <c r="B11">
        <v>250</v>
      </c>
    </row>
    <row r="12" spans="1:8" x14ac:dyDescent="0.2">
      <c r="A12" t="s">
        <v>6</v>
      </c>
      <c r="B12">
        <v>250</v>
      </c>
    </row>
    <row r="13" spans="1:8" x14ac:dyDescent="0.2">
      <c r="A13" t="s">
        <v>8</v>
      </c>
      <c r="B13">
        <v>123</v>
      </c>
    </row>
    <row r="14" spans="1:8" x14ac:dyDescent="0.2">
      <c r="A14" t="s">
        <v>8</v>
      </c>
      <c r="B14">
        <v>87</v>
      </c>
      <c r="D14" t="s">
        <v>11</v>
      </c>
      <c r="E14" t="s">
        <v>36</v>
      </c>
      <c r="F14" t="s">
        <v>41</v>
      </c>
      <c r="G14" t="s">
        <v>42</v>
      </c>
      <c r="H14" t="s">
        <v>44</v>
      </c>
    </row>
    <row r="15" spans="1:8" x14ac:dyDescent="0.2">
      <c r="A15" t="s">
        <v>8</v>
      </c>
      <c r="B15">
        <v>84</v>
      </c>
      <c r="D15" t="s">
        <v>12</v>
      </c>
      <c r="E15">
        <v>2</v>
      </c>
      <c r="F15">
        <v>10</v>
      </c>
      <c r="G15">
        <f>E15*F15</f>
        <v>20</v>
      </c>
      <c r="H15">
        <f>E15</f>
        <v>2</v>
      </c>
    </row>
    <row r="16" spans="1:8" x14ac:dyDescent="0.2">
      <c r="A16" t="s">
        <v>8</v>
      </c>
      <c r="B16">
        <v>82</v>
      </c>
      <c r="D16" t="s">
        <v>13</v>
      </c>
      <c r="E16">
        <v>10</v>
      </c>
      <c r="F16">
        <f>F15+20</f>
        <v>30</v>
      </c>
      <c r="G16">
        <f t="shared" ref="G16:G29" si="0">E16*F16</f>
        <v>300</v>
      </c>
      <c r="H16">
        <f>H15+E16</f>
        <v>12</v>
      </c>
    </row>
    <row r="17" spans="1:8" x14ac:dyDescent="0.2">
      <c r="A17" t="s">
        <v>8</v>
      </c>
      <c r="B17">
        <v>77</v>
      </c>
      <c r="D17" t="s">
        <v>14</v>
      </c>
      <c r="E17">
        <v>7</v>
      </c>
      <c r="F17">
        <f t="shared" ref="F17:F29" si="1">F16+20</f>
        <v>50</v>
      </c>
      <c r="G17">
        <f t="shared" si="0"/>
        <v>350</v>
      </c>
      <c r="H17">
        <f>H16+E17</f>
        <v>19</v>
      </c>
    </row>
    <row r="18" spans="1:8" x14ac:dyDescent="0.2">
      <c r="A18" t="s">
        <v>8</v>
      </c>
      <c r="B18">
        <v>68</v>
      </c>
      <c r="D18" t="s">
        <v>15</v>
      </c>
      <c r="E18">
        <v>3</v>
      </c>
      <c r="F18">
        <f t="shared" si="1"/>
        <v>70</v>
      </c>
      <c r="G18">
        <f t="shared" si="0"/>
        <v>210</v>
      </c>
      <c r="H18">
        <f t="shared" ref="H18:H29" si="2">H17+E18</f>
        <v>22</v>
      </c>
    </row>
    <row r="19" spans="1:8" x14ac:dyDescent="0.2">
      <c r="A19" t="s">
        <v>8</v>
      </c>
      <c r="B19">
        <v>63</v>
      </c>
      <c r="D19" t="s">
        <v>16</v>
      </c>
      <c r="E19">
        <v>3</v>
      </c>
      <c r="F19">
        <f t="shared" si="1"/>
        <v>90</v>
      </c>
      <c r="G19">
        <f t="shared" si="0"/>
        <v>270</v>
      </c>
      <c r="H19">
        <f t="shared" si="2"/>
        <v>25</v>
      </c>
    </row>
    <row r="20" spans="1:8" x14ac:dyDescent="0.2">
      <c r="A20" t="s">
        <v>9</v>
      </c>
      <c r="B20">
        <v>51</v>
      </c>
      <c r="D20" t="s">
        <v>17</v>
      </c>
      <c r="E20">
        <v>0</v>
      </c>
      <c r="F20">
        <f t="shared" si="1"/>
        <v>110</v>
      </c>
      <c r="G20">
        <f t="shared" si="0"/>
        <v>0</v>
      </c>
      <c r="H20">
        <f t="shared" si="2"/>
        <v>25</v>
      </c>
    </row>
    <row r="21" spans="1:8" x14ac:dyDescent="0.2">
      <c r="A21" t="s">
        <v>8</v>
      </c>
      <c r="B21">
        <v>49</v>
      </c>
      <c r="D21" t="s">
        <v>18</v>
      </c>
      <c r="E21">
        <v>1</v>
      </c>
      <c r="F21">
        <f t="shared" si="1"/>
        <v>130</v>
      </c>
      <c r="G21">
        <f t="shared" si="0"/>
        <v>130</v>
      </c>
      <c r="H21">
        <f t="shared" si="2"/>
        <v>26</v>
      </c>
    </row>
    <row r="22" spans="1:8" x14ac:dyDescent="0.2">
      <c r="A22" t="s">
        <v>9</v>
      </c>
      <c r="B22">
        <v>49</v>
      </c>
      <c r="D22" t="s">
        <v>19</v>
      </c>
      <c r="E22">
        <v>0</v>
      </c>
      <c r="F22">
        <f t="shared" si="1"/>
        <v>150</v>
      </c>
      <c r="G22">
        <f t="shared" si="0"/>
        <v>0</v>
      </c>
      <c r="H22">
        <f t="shared" si="2"/>
        <v>26</v>
      </c>
    </row>
    <row r="23" spans="1:8" x14ac:dyDescent="0.2">
      <c r="A23" t="s">
        <v>9</v>
      </c>
      <c r="B23">
        <v>43</v>
      </c>
      <c r="D23" t="s">
        <v>20</v>
      </c>
      <c r="E23">
        <v>0</v>
      </c>
      <c r="F23">
        <f t="shared" si="1"/>
        <v>170</v>
      </c>
      <c r="G23">
        <f t="shared" si="0"/>
        <v>0</v>
      </c>
      <c r="H23">
        <f t="shared" si="2"/>
        <v>26</v>
      </c>
    </row>
    <row r="24" spans="1:8" x14ac:dyDescent="0.2">
      <c r="A24" t="s">
        <v>9</v>
      </c>
      <c r="B24">
        <v>42</v>
      </c>
      <c r="D24" t="s">
        <v>21</v>
      </c>
      <c r="E24">
        <v>0</v>
      </c>
      <c r="F24">
        <f t="shared" si="1"/>
        <v>190</v>
      </c>
      <c r="G24">
        <f t="shared" si="0"/>
        <v>0</v>
      </c>
      <c r="H24">
        <f t="shared" si="2"/>
        <v>26</v>
      </c>
    </row>
    <row r="25" spans="1:8" x14ac:dyDescent="0.2">
      <c r="A25" t="s">
        <v>9</v>
      </c>
      <c r="B25">
        <v>42</v>
      </c>
      <c r="D25" t="s">
        <v>22</v>
      </c>
      <c r="E25">
        <v>0</v>
      </c>
      <c r="F25">
        <f t="shared" si="1"/>
        <v>210</v>
      </c>
      <c r="G25">
        <f t="shared" si="0"/>
        <v>0</v>
      </c>
      <c r="H25">
        <f t="shared" si="2"/>
        <v>26</v>
      </c>
    </row>
    <row r="26" spans="1:8" x14ac:dyDescent="0.2">
      <c r="A26" t="s">
        <v>10</v>
      </c>
      <c r="B26">
        <v>41</v>
      </c>
      <c r="D26" t="s">
        <v>23</v>
      </c>
      <c r="E26">
        <v>0</v>
      </c>
      <c r="F26">
        <f t="shared" si="1"/>
        <v>230</v>
      </c>
      <c r="G26">
        <f t="shared" si="0"/>
        <v>0</v>
      </c>
      <c r="H26">
        <f t="shared" si="2"/>
        <v>26</v>
      </c>
    </row>
    <row r="27" spans="1:8" x14ac:dyDescent="0.2">
      <c r="A27" t="s">
        <v>9</v>
      </c>
      <c r="B27">
        <v>38</v>
      </c>
      <c r="D27" t="s">
        <v>24</v>
      </c>
      <c r="E27">
        <v>2</v>
      </c>
      <c r="F27">
        <f t="shared" si="1"/>
        <v>250</v>
      </c>
      <c r="G27">
        <f t="shared" si="0"/>
        <v>500</v>
      </c>
      <c r="H27">
        <f t="shared" si="2"/>
        <v>28</v>
      </c>
    </row>
    <row r="28" spans="1:8" x14ac:dyDescent="0.2">
      <c r="A28" t="s">
        <v>9</v>
      </c>
      <c r="B28">
        <v>37</v>
      </c>
      <c r="D28" t="s">
        <v>25</v>
      </c>
      <c r="E28">
        <v>0</v>
      </c>
      <c r="F28">
        <f t="shared" si="1"/>
        <v>270</v>
      </c>
      <c r="G28">
        <f t="shared" si="0"/>
        <v>0</v>
      </c>
      <c r="H28">
        <f t="shared" si="2"/>
        <v>28</v>
      </c>
    </row>
    <row r="29" spans="1:8" x14ac:dyDescent="0.2">
      <c r="A29" t="s">
        <v>9</v>
      </c>
      <c r="B29">
        <v>33</v>
      </c>
      <c r="D29" t="s">
        <v>26</v>
      </c>
      <c r="E29">
        <v>2</v>
      </c>
      <c r="F29">
        <f t="shared" si="1"/>
        <v>290</v>
      </c>
      <c r="G29">
        <f t="shared" si="0"/>
        <v>580</v>
      </c>
      <c r="H29">
        <f t="shared" si="2"/>
        <v>30</v>
      </c>
    </row>
    <row r="30" spans="1:8" x14ac:dyDescent="0.2">
      <c r="A30" t="s">
        <v>9</v>
      </c>
      <c r="B30">
        <v>29</v>
      </c>
      <c r="D30" t="s">
        <v>37</v>
      </c>
      <c r="E30">
        <f>SUM(E15:E29)</f>
        <v>30</v>
      </c>
      <c r="G30">
        <f>SUM(G15:G29)</f>
        <v>2360</v>
      </c>
      <c r="H30" t="s">
        <v>31</v>
      </c>
    </row>
    <row r="31" spans="1:8" x14ac:dyDescent="0.2">
      <c r="A31" t="s">
        <v>10</v>
      </c>
      <c r="B31">
        <v>28</v>
      </c>
      <c r="D31" t="s">
        <v>43</v>
      </c>
      <c r="G31">
        <f>G30/E30</f>
        <v>78.666666666666671</v>
      </c>
    </row>
    <row r="32" spans="1:8" x14ac:dyDescent="0.2">
      <c r="A32" t="s">
        <v>10</v>
      </c>
      <c r="B32">
        <v>27</v>
      </c>
      <c r="D32" t="s">
        <v>75</v>
      </c>
      <c r="G32" t="s">
        <v>76</v>
      </c>
    </row>
    <row r="33" spans="1:8" x14ac:dyDescent="0.2">
      <c r="A33" t="s">
        <v>10</v>
      </c>
      <c r="B33">
        <v>26</v>
      </c>
      <c r="D33" t="s">
        <v>77</v>
      </c>
      <c r="G33" t="s">
        <v>86</v>
      </c>
    </row>
    <row r="34" spans="1:8" x14ac:dyDescent="0.2">
      <c r="A34" t="s">
        <v>10</v>
      </c>
      <c r="B34">
        <v>25</v>
      </c>
    </row>
    <row r="35" spans="1:8" x14ac:dyDescent="0.2">
      <c r="A35" t="s">
        <v>10</v>
      </c>
      <c r="B35">
        <v>25</v>
      </c>
    </row>
    <row r="36" spans="1:8" x14ac:dyDescent="0.2">
      <c r="A36" t="s">
        <v>10</v>
      </c>
      <c r="B36">
        <v>21</v>
      </c>
    </row>
    <row r="37" spans="1:8" x14ac:dyDescent="0.2">
      <c r="A37" t="s">
        <v>10</v>
      </c>
      <c r="B37">
        <v>19</v>
      </c>
      <c r="D37" s="1" t="s">
        <v>45</v>
      </c>
      <c r="E37">
        <v>0</v>
      </c>
      <c r="F37">
        <v>5</v>
      </c>
      <c r="G37">
        <f t="shared" ref="G37:G66" si="3">E37*F37</f>
        <v>0</v>
      </c>
      <c r="H37">
        <f>E37</f>
        <v>0</v>
      </c>
    </row>
    <row r="38" spans="1:8" x14ac:dyDescent="0.2">
      <c r="A38" t="s">
        <v>10</v>
      </c>
      <c r="B38">
        <v>17</v>
      </c>
      <c r="D38" s="1" t="s">
        <v>46</v>
      </c>
      <c r="E38">
        <v>2</v>
      </c>
      <c r="F38">
        <f>F37+10</f>
        <v>15</v>
      </c>
      <c r="G38">
        <f t="shared" si="3"/>
        <v>30</v>
      </c>
      <c r="H38">
        <f t="shared" ref="H38:H66" si="4">H37+E38</f>
        <v>2</v>
      </c>
    </row>
    <row r="39" spans="1:8" x14ac:dyDescent="0.2">
      <c r="D39" s="1" t="s">
        <v>47</v>
      </c>
      <c r="E39">
        <v>7</v>
      </c>
      <c r="F39">
        <f t="shared" ref="F39:F66" si="5">F38+10</f>
        <v>25</v>
      </c>
      <c r="G39">
        <f t="shared" si="3"/>
        <v>175</v>
      </c>
      <c r="H39">
        <f t="shared" si="4"/>
        <v>9</v>
      </c>
    </row>
    <row r="40" spans="1:8" x14ac:dyDescent="0.2">
      <c r="A40" t="s">
        <v>27</v>
      </c>
      <c r="B40">
        <f>SUM(B9:B38)</f>
        <v>2315</v>
      </c>
      <c r="D40" s="1" t="s">
        <v>48</v>
      </c>
      <c r="E40">
        <v>3</v>
      </c>
      <c r="F40">
        <f t="shared" si="5"/>
        <v>35</v>
      </c>
      <c r="G40">
        <f t="shared" si="3"/>
        <v>105</v>
      </c>
      <c r="H40">
        <f t="shared" si="4"/>
        <v>12</v>
      </c>
    </row>
    <row r="41" spans="1:8" x14ac:dyDescent="0.2">
      <c r="A41" t="s">
        <v>28</v>
      </c>
      <c r="B41">
        <f>COUNT(B9:B38)</f>
        <v>30</v>
      </c>
      <c r="D41" s="1" t="s">
        <v>49</v>
      </c>
      <c r="E41">
        <v>6</v>
      </c>
      <c r="F41">
        <f t="shared" si="5"/>
        <v>45</v>
      </c>
      <c r="G41">
        <f t="shared" si="3"/>
        <v>270</v>
      </c>
      <c r="H41">
        <f t="shared" si="4"/>
        <v>18</v>
      </c>
    </row>
    <row r="42" spans="1:8" x14ac:dyDescent="0.2">
      <c r="A42" t="s">
        <v>32</v>
      </c>
      <c r="B42">
        <f>B40/B41</f>
        <v>77.166666666666671</v>
      </c>
      <c r="C42" t="s">
        <v>29</v>
      </c>
      <c r="D42" s="1" t="s">
        <v>50</v>
      </c>
      <c r="E42">
        <v>1</v>
      </c>
      <c r="F42">
        <f t="shared" si="5"/>
        <v>55</v>
      </c>
      <c r="G42">
        <f t="shared" si="3"/>
        <v>55</v>
      </c>
      <c r="H42">
        <f t="shared" si="4"/>
        <v>19</v>
      </c>
    </row>
    <row r="43" spans="1:8" x14ac:dyDescent="0.2">
      <c r="A43" t="s">
        <v>31</v>
      </c>
      <c r="B43">
        <f>AVERAGE(B9:B38)</f>
        <v>77.166666666666671</v>
      </c>
      <c r="C43" t="s">
        <v>30</v>
      </c>
      <c r="D43" s="1" t="s">
        <v>51</v>
      </c>
      <c r="E43">
        <v>2</v>
      </c>
      <c r="F43">
        <f t="shared" si="5"/>
        <v>65</v>
      </c>
      <c r="G43">
        <f t="shared" si="3"/>
        <v>130</v>
      </c>
      <c r="H43">
        <f t="shared" si="4"/>
        <v>21</v>
      </c>
    </row>
    <row r="44" spans="1:8" x14ac:dyDescent="0.2">
      <c r="D44" s="1" t="s">
        <v>74</v>
      </c>
      <c r="E44">
        <v>1</v>
      </c>
      <c r="F44">
        <f t="shared" si="5"/>
        <v>75</v>
      </c>
      <c r="G44">
        <f t="shared" si="3"/>
        <v>75</v>
      </c>
      <c r="H44">
        <f t="shared" si="4"/>
        <v>22</v>
      </c>
    </row>
    <row r="45" spans="1:8" x14ac:dyDescent="0.2">
      <c r="D45" s="1" t="s">
        <v>52</v>
      </c>
      <c r="E45">
        <v>3</v>
      </c>
      <c r="F45">
        <f t="shared" si="5"/>
        <v>85</v>
      </c>
      <c r="G45">
        <f t="shared" si="3"/>
        <v>255</v>
      </c>
      <c r="H45">
        <f t="shared" si="4"/>
        <v>25</v>
      </c>
    </row>
    <row r="46" spans="1:8" x14ac:dyDescent="0.2">
      <c r="A46" t="s">
        <v>33</v>
      </c>
      <c r="B46">
        <v>42.5</v>
      </c>
      <c r="C46" t="s">
        <v>34</v>
      </c>
      <c r="D46" s="1" t="s">
        <v>53</v>
      </c>
      <c r="E46">
        <v>0</v>
      </c>
      <c r="F46">
        <f t="shared" si="5"/>
        <v>95</v>
      </c>
      <c r="G46">
        <f t="shared" si="3"/>
        <v>0</v>
      </c>
      <c r="H46">
        <f t="shared" si="4"/>
        <v>25</v>
      </c>
    </row>
    <row r="47" spans="1:8" x14ac:dyDescent="0.2">
      <c r="B47">
        <f>MEDIAN(B9:B38)</f>
        <v>42.5</v>
      </c>
      <c r="C47" t="s">
        <v>35</v>
      </c>
      <c r="D47" s="1" t="s">
        <v>54</v>
      </c>
      <c r="E47">
        <v>0</v>
      </c>
      <c r="F47">
        <f t="shared" si="5"/>
        <v>105</v>
      </c>
      <c r="G47">
        <f t="shared" si="3"/>
        <v>0</v>
      </c>
      <c r="H47">
        <f t="shared" si="4"/>
        <v>25</v>
      </c>
    </row>
    <row r="48" spans="1:8" x14ac:dyDescent="0.2">
      <c r="D48" s="1" t="s">
        <v>56</v>
      </c>
      <c r="E48">
        <v>0</v>
      </c>
      <c r="F48">
        <f t="shared" si="5"/>
        <v>115</v>
      </c>
      <c r="G48">
        <f t="shared" si="3"/>
        <v>0</v>
      </c>
      <c r="H48">
        <f t="shared" si="4"/>
        <v>25</v>
      </c>
    </row>
    <row r="49" spans="1:8" x14ac:dyDescent="0.2">
      <c r="A49" t="s">
        <v>38</v>
      </c>
      <c r="B49">
        <f>MODE(B9:B38)</f>
        <v>250</v>
      </c>
      <c r="C49" t="s">
        <v>39</v>
      </c>
      <c r="D49" s="1" t="s">
        <v>57</v>
      </c>
      <c r="E49">
        <v>1</v>
      </c>
      <c r="F49">
        <f t="shared" si="5"/>
        <v>125</v>
      </c>
      <c r="G49">
        <f t="shared" si="3"/>
        <v>125</v>
      </c>
      <c r="H49">
        <f t="shared" si="4"/>
        <v>26</v>
      </c>
    </row>
    <row r="50" spans="1:8" x14ac:dyDescent="0.2">
      <c r="B50" t="s">
        <v>13</v>
      </c>
      <c r="C50" t="s">
        <v>40</v>
      </c>
      <c r="D50" s="1" t="s">
        <v>58</v>
      </c>
      <c r="E50">
        <v>0</v>
      </c>
      <c r="F50">
        <f t="shared" si="5"/>
        <v>135</v>
      </c>
      <c r="G50">
        <f t="shared" si="3"/>
        <v>0</v>
      </c>
      <c r="H50">
        <f t="shared" si="4"/>
        <v>26</v>
      </c>
    </row>
    <row r="51" spans="1:8" x14ac:dyDescent="0.2">
      <c r="D51" s="1" t="s">
        <v>59</v>
      </c>
      <c r="E51">
        <v>0</v>
      </c>
      <c r="F51">
        <f t="shared" si="5"/>
        <v>145</v>
      </c>
      <c r="G51">
        <f t="shared" si="3"/>
        <v>0</v>
      </c>
      <c r="H51">
        <f t="shared" si="4"/>
        <v>26</v>
      </c>
    </row>
    <row r="52" spans="1:8" x14ac:dyDescent="0.2">
      <c r="D52" s="1" t="s">
        <v>60</v>
      </c>
      <c r="E52">
        <v>0</v>
      </c>
      <c r="F52">
        <f t="shared" si="5"/>
        <v>155</v>
      </c>
      <c r="G52">
        <f t="shared" si="3"/>
        <v>0</v>
      </c>
      <c r="H52">
        <f t="shared" si="4"/>
        <v>26</v>
      </c>
    </row>
    <row r="53" spans="1:8" x14ac:dyDescent="0.2">
      <c r="D53" s="1" t="s">
        <v>61</v>
      </c>
      <c r="E53">
        <v>0</v>
      </c>
      <c r="F53">
        <f t="shared" si="5"/>
        <v>165</v>
      </c>
      <c r="G53">
        <f t="shared" si="3"/>
        <v>0</v>
      </c>
      <c r="H53">
        <f t="shared" si="4"/>
        <v>26</v>
      </c>
    </row>
    <row r="54" spans="1:8" x14ac:dyDescent="0.2">
      <c r="D54" s="1" t="s">
        <v>62</v>
      </c>
      <c r="E54">
        <v>0</v>
      </c>
      <c r="F54">
        <f t="shared" si="5"/>
        <v>175</v>
      </c>
      <c r="G54">
        <f t="shared" si="3"/>
        <v>0</v>
      </c>
      <c r="H54">
        <f t="shared" si="4"/>
        <v>26</v>
      </c>
    </row>
    <row r="55" spans="1:8" x14ac:dyDescent="0.2">
      <c r="D55" s="1" t="s">
        <v>63</v>
      </c>
      <c r="E55">
        <v>0</v>
      </c>
      <c r="F55">
        <f t="shared" si="5"/>
        <v>185</v>
      </c>
      <c r="G55">
        <f t="shared" si="3"/>
        <v>0</v>
      </c>
      <c r="H55">
        <f t="shared" si="4"/>
        <v>26</v>
      </c>
    </row>
    <row r="56" spans="1:8" x14ac:dyDescent="0.2">
      <c r="D56" s="1" t="s">
        <v>64</v>
      </c>
      <c r="E56">
        <v>0</v>
      </c>
      <c r="F56">
        <f t="shared" si="5"/>
        <v>195</v>
      </c>
      <c r="G56">
        <f t="shared" si="3"/>
        <v>0</v>
      </c>
      <c r="H56">
        <f t="shared" si="4"/>
        <v>26</v>
      </c>
    </row>
    <row r="57" spans="1:8" x14ac:dyDescent="0.2">
      <c r="D57" s="1" t="s">
        <v>55</v>
      </c>
      <c r="E57">
        <v>0</v>
      </c>
      <c r="F57">
        <f t="shared" si="5"/>
        <v>205</v>
      </c>
      <c r="G57">
        <f t="shared" si="3"/>
        <v>0</v>
      </c>
      <c r="H57">
        <f t="shared" si="4"/>
        <v>26</v>
      </c>
    </row>
    <row r="58" spans="1:8" x14ac:dyDescent="0.2">
      <c r="D58" s="1" t="s">
        <v>73</v>
      </c>
      <c r="E58">
        <v>0</v>
      </c>
      <c r="F58">
        <f t="shared" si="5"/>
        <v>215</v>
      </c>
      <c r="G58">
        <f t="shared" si="3"/>
        <v>0</v>
      </c>
      <c r="H58">
        <f t="shared" si="4"/>
        <v>26</v>
      </c>
    </row>
    <row r="59" spans="1:8" x14ac:dyDescent="0.2">
      <c r="D59" s="1" t="s">
        <v>65</v>
      </c>
      <c r="E59">
        <v>0</v>
      </c>
      <c r="F59">
        <f t="shared" si="5"/>
        <v>225</v>
      </c>
      <c r="G59">
        <f t="shared" si="3"/>
        <v>0</v>
      </c>
      <c r="H59">
        <f t="shared" si="4"/>
        <v>26</v>
      </c>
    </row>
    <row r="60" spans="1:8" x14ac:dyDescent="0.2">
      <c r="D60" s="1" t="s">
        <v>66</v>
      </c>
      <c r="E60">
        <v>0</v>
      </c>
      <c r="F60">
        <f t="shared" si="5"/>
        <v>235</v>
      </c>
      <c r="G60">
        <f t="shared" si="3"/>
        <v>0</v>
      </c>
      <c r="H60">
        <f t="shared" si="4"/>
        <v>26</v>
      </c>
    </row>
    <row r="61" spans="1:8" x14ac:dyDescent="0.2">
      <c r="D61" s="1" t="s">
        <v>67</v>
      </c>
      <c r="E61">
        <v>0</v>
      </c>
      <c r="F61">
        <f t="shared" si="5"/>
        <v>245</v>
      </c>
      <c r="G61">
        <f t="shared" si="3"/>
        <v>0</v>
      </c>
      <c r="H61">
        <f t="shared" si="4"/>
        <v>26</v>
      </c>
    </row>
    <row r="62" spans="1:8" x14ac:dyDescent="0.2">
      <c r="D62" s="1" t="s">
        <v>68</v>
      </c>
      <c r="E62">
        <v>2</v>
      </c>
      <c r="F62">
        <f t="shared" si="5"/>
        <v>255</v>
      </c>
      <c r="G62">
        <f t="shared" si="3"/>
        <v>510</v>
      </c>
      <c r="H62">
        <f t="shared" si="4"/>
        <v>28</v>
      </c>
    </row>
    <row r="63" spans="1:8" x14ac:dyDescent="0.2">
      <c r="D63" s="1" t="s">
        <v>69</v>
      </c>
      <c r="E63">
        <v>0</v>
      </c>
      <c r="F63">
        <f t="shared" si="5"/>
        <v>265</v>
      </c>
      <c r="G63">
        <f t="shared" si="3"/>
        <v>0</v>
      </c>
      <c r="H63">
        <f t="shared" si="4"/>
        <v>28</v>
      </c>
    </row>
    <row r="64" spans="1:8" x14ac:dyDescent="0.2">
      <c r="D64" s="1" t="s">
        <v>70</v>
      </c>
      <c r="E64">
        <v>0</v>
      </c>
      <c r="F64">
        <f t="shared" si="5"/>
        <v>275</v>
      </c>
      <c r="G64">
        <f t="shared" si="3"/>
        <v>0</v>
      </c>
      <c r="H64">
        <f t="shared" si="4"/>
        <v>28</v>
      </c>
    </row>
    <row r="65" spans="4:8" x14ac:dyDescent="0.2">
      <c r="D65" s="1" t="s">
        <v>71</v>
      </c>
      <c r="E65">
        <v>0</v>
      </c>
      <c r="F65">
        <f t="shared" si="5"/>
        <v>285</v>
      </c>
      <c r="G65">
        <f t="shared" si="3"/>
        <v>0</v>
      </c>
      <c r="H65">
        <f t="shared" si="4"/>
        <v>28</v>
      </c>
    </row>
    <row r="66" spans="4:8" x14ac:dyDescent="0.2">
      <c r="D66" s="1" t="s">
        <v>72</v>
      </c>
      <c r="E66">
        <v>2</v>
      </c>
      <c r="F66">
        <f t="shared" si="5"/>
        <v>295</v>
      </c>
      <c r="G66">
        <f t="shared" si="3"/>
        <v>590</v>
      </c>
      <c r="H66">
        <f t="shared" si="4"/>
        <v>30</v>
      </c>
    </row>
    <row r="67" spans="4:8" x14ac:dyDescent="0.2">
      <c r="E67">
        <f>SUM(E37:E66)</f>
        <v>30</v>
      </c>
      <c r="F67" t="s">
        <v>31</v>
      </c>
      <c r="G67">
        <f>SUM(G37:G66)</f>
        <v>2320</v>
      </c>
    </row>
    <row r="68" spans="4:8" x14ac:dyDescent="0.2">
      <c r="D68" t="s">
        <v>43</v>
      </c>
      <c r="G68">
        <f>G67/E67</f>
        <v>77.333333333333329</v>
      </c>
    </row>
    <row r="69" spans="4:8" x14ac:dyDescent="0.2">
      <c r="D69" t="s">
        <v>75</v>
      </c>
      <c r="G69" t="s">
        <v>78</v>
      </c>
    </row>
    <row r="70" spans="4:8" x14ac:dyDescent="0.2">
      <c r="D70" t="s">
        <v>77</v>
      </c>
      <c r="G70" t="s">
        <v>79</v>
      </c>
    </row>
    <row r="74" spans="4:8" x14ac:dyDescent="0.2">
      <c r="D74" s="1" t="s">
        <v>80</v>
      </c>
      <c r="E74">
        <v>18</v>
      </c>
      <c r="F74">
        <v>25</v>
      </c>
      <c r="G74">
        <f t="shared" ref="G74:G79" si="6">E74*F74</f>
        <v>450</v>
      </c>
    </row>
    <row r="75" spans="4:8" x14ac:dyDescent="0.2">
      <c r="D75" s="1" t="s">
        <v>81</v>
      </c>
      <c r="E75">
        <v>7</v>
      </c>
      <c r="F75">
        <f>F74+50</f>
        <v>75</v>
      </c>
      <c r="G75">
        <f t="shared" si="6"/>
        <v>525</v>
      </c>
    </row>
    <row r="76" spans="4:8" x14ac:dyDescent="0.2">
      <c r="D76" s="1" t="s">
        <v>82</v>
      </c>
      <c r="E76">
        <v>1</v>
      </c>
      <c r="F76">
        <f>F75+50</f>
        <v>125</v>
      </c>
      <c r="G76">
        <f t="shared" si="6"/>
        <v>125</v>
      </c>
    </row>
    <row r="77" spans="4:8" x14ac:dyDescent="0.2">
      <c r="D77" s="1" t="s">
        <v>83</v>
      </c>
      <c r="E77">
        <v>0</v>
      </c>
      <c r="F77">
        <f>F76+50</f>
        <v>175</v>
      </c>
      <c r="G77">
        <f t="shared" si="6"/>
        <v>0</v>
      </c>
    </row>
    <row r="78" spans="4:8" x14ac:dyDescent="0.2">
      <c r="D78" s="1" t="s">
        <v>84</v>
      </c>
      <c r="E78">
        <v>0</v>
      </c>
      <c r="F78">
        <f>F77+50</f>
        <v>225</v>
      </c>
      <c r="G78">
        <f t="shared" si="6"/>
        <v>0</v>
      </c>
    </row>
    <row r="79" spans="4:8" x14ac:dyDescent="0.2">
      <c r="D79" s="1" t="s">
        <v>85</v>
      </c>
      <c r="E79">
        <v>4</v>
      </c>
      <c r="F79">
        <f>F78+50</f>
        <v>275</v>
      </c>
      <c r="G79">
        <f t="shared" si="6"/>
        <v>1100</v>
      </c>
    </row>
    <row r="80" spans="4:8" x14ac:dyDescent="0.2">
      <c r="D80" s="1" t="s">
        <v>31</v>
      </c>
      <c r="E80">
        <f>SUM(E74:E79)</f>
        <v>30</v>
      </c>
      <c r="G80">
        <f>SUM(G74:G79)</f>
        <v>2200</v>
      </c>
    </row>
    <row r="81" spans="4:7" x14ac:dyDescent="0.2">
      <c r="D81" t="s">
        <v>43</v>
      </c>
      <c r="G81">
        <f>G80/E80</f>
        <v>73.333333333333329</v>
      </c>
    </row>
    <row r="82" spans="4:7" x14ac:dyDescent="0.2">
      <c r="D82" t="s">
        <v>75</v>
      </c>
    </row>
    <row r="83" spans="4:7" x14ac:dyDescent="0.2">
      <c r="D83" t="s">
        <v>77</v>
      </c>
    </row>
    <row r="84" spans="4:7" x14ac:dyDescent="0.2">
      <c r="D84" s="1" t="s">
        <v>31</v>
      </c>
    </row>
    <row r="85" spans="4:7" x14ac:dyDescent="0.2">
      <c r="D85" s="1" t="s">
        <v>31</v>
      </c>
    </row>
  </sheetData>
  <phoneticPr fontId="1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UMass Boston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Ethan Bolker</dc:creator>
  <cp:lastModifiedBy>Ethan Bolker</cp:lastModifiedBy>
  <dcterms:created xsi:type="dcterms:W3CDTF">2007-10-24T20:37:32Z</dcterms:created>
  <dcterms:modified xsi:type="dcterms:W3CDTF">2013-07-17T17:31:14Z</dcterms:modified>
</cp:coreProperties>
</file>