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charts/chart56.xml" ContentType="application/vnd.openxmlformats-officedocument.drawingml.chart+xml"/>
  <Override PartName="/xl/charts/chart55.xml" ContentType="application/vnd.openxmlformats-officedocument.drawingml.chart+xml"/>
  <Override PartName="/xl/worksheets/_rels/sheet1.xml.rels" ContentType="application/vnd.openxmlformats-package.relationships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_rels/.rels" ContentType="application/vnd.openxmlformats-package.relationships+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  <sheet name="Sheet2" sheetId="2" state="visible" r:id="rId3"/>
    <sheet name="Sheet3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<sst xmlns="http://schemas.openxmlformats.org/spreadsheetml/2006/main" count="18" uniqueCount="15">
  <si>
    <t xml:space="preserve">Almost normally distributed data</t>
  </si>
  <si>
    <t xml:space="preserve">Ethan Bolker and Maura Mast</t>
  </si>
  <si>
    <r>
      <rPr>
        <sz val="10"/>
        <rFont val="Arial"/>
        <family val="0"/>
        <charset val="1"/>
      </rPr>
      <t xml:space="preserve">February 2019 for </t>
    </r>
    <r>
      <rPr>
        <i val="true"/>
        <sz val="10"/>
        <rFont val="Arial"/>
        <family val="2"/>
        <charset val="1"/>
      </rPr>
      <t xml:space="preserve">Common Sense Mathematics</t>
    </r>
  </si>
  <si>
    <t xml:space="preserve">http://www.infantchart.com/</t>
  </si>
  <si>
    <t xml:space="preserve">One year old male</t>
  </si>
  <si>
    <t xml:space="preserve">mean</t>
  </si>
  <si>
    <t xml:space="preserve">sigma</t>
  </si>
  <si>
    <t xml:space="preserve">delta</t>
  </si>
  <si>
    <t xml:space="preserve">wt (lbs)</t>
  </si>
  <si>
    <t xml:space="preserve">bucket</t>
  </si>
  <si>
    <t xml:space="preserve">percentile</t>
  </si>
  <si>
    <t xml:space="preserve">wt*delta</t>
  </si>
  <si>
    <t xml:space="preserve">(wt-mean)^2</t>
  </si>
  <si>
    <t xml:space="preserve">E*delta</t>
  </si>
  <si>
    <t xml:space="preserve">normal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</si>
</sst>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0"/>
    <numFmt numFmtId="166" formatCode="0%"/>
  </numFmts>
  <fonts count="11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10"/>
      <name val="Arial"/>
      <family val="2"/>
      <charset val="1"/>
    </font>
    <font>
      <b val="true"/>
      <sz val="10.25"/>
      <color rgb="FF000000"/>
      <name val="Arial"/>
      <family val="2"/>
    </font>
    <font>
      <sz val="8.5"/>
      <color rgb="FF000000"/>
      <name val="Arial"/>
      <family val="2"/>
    </font>
    <font>
      <b val="true"/>
      <sz val="8.5"/>
      <color rgb="FF000000"/>
      <name val="Arial"/>
      <family val="2"/>
    </font>
    <font>
      <sz val="7.8"/>
      <color rgb="FF000000"/>
      <name val="Arial"/>
      <family val="2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2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25" spc="-1" strike="noStrike">
                <a:solidFill>
                  <a:srgbClr val="000000"/>
                </a:solidFill>
                <a:latin typeface="Arial"/>
                <a:ea typeface="Arial"/>
              </a:rPr>
              <a:t>Male baby weight at one year</a:t>
            </a:r>
          </a:p>
        </c:rich>
      </c:tx>
      <c:layout>
        <c:manualLayout>
          <c:xMode val="edge"/>
          <c:yMode val="edge"/>
          <c:x val="0.304601745004222"/>
          <c:y val="0.031524926686217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670020403856"/>
          <c:y val="0.157422661541278"/>
          <c:w val="0.843875325406318"/>
          <c:h val="0.6270364268716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"data"</c:f>
              <c:strCache>
                <c:ptCount val="1"/>
                <c:pt idx="0">
                  <c:v>data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numFmt formatCode="0.00" sourceLinked="1"/>
            <c:dLblPos val="outEnd"/>
            <c:showLegendKey val="0"/>
            <c:showVal val="0"/>
            <c:showCatName val="0"/>
            <c:showSerName val="0"/>
            <c:showPercent val="0"/>
            <c:showLeaderLines val="0"/>
          </c:dLbls>
          <c:cat>
            <c:strRef>
              <c:f>Sheet1!$B$10:$B$25</c:f>
              <c:strCache>
                <c:ptCount val="16"/>
                <c:pt idx="0">
                  <c:v>15</c:v>
                </c:pt>
                <c:pt idx="1">
                  <c:v>16</c:v>
                </c:pt>
                <c:pt idx="2">
                  <c:v>17</c:v>
                </c:pt>
                <c:pt idx="3">
                  <c:v>18</c:v>
                </c:pt>
                <c:pt idx="4">
                  <c:v>19</c:v>
                </c:pt>
                <c:pt idx="5">
                  <c:v>20</c:v>
                </c:pt>
                <c:pt idx="6">
                  <c:v>21</c:v>
                </c:pt>
                <c:pt idx="7">
                  <c:v>22</c:v>
                </c:pt>
                <c:pt idx="8">
                  <c:v>23</c:v>
                </c:pt>
                <c:pt idx="9">
                  <c:v>24</c:v>
                </c:pt>
                <c:pt idx="10">
                  <c:v>25</c:v>
                </c:pt>
                <c:pt idx="11">
                  <c:v>26</c:v>
                </c:pt>
                <c:pt idx="12">
                  <c:v>27</c:v>
                </c:pt>
                <c:pt idx="13">
                  <c:v>28</c:v>
                </c:pt>
                <c:pt idx="14">
                  <c:v>29</c:v>
                </c:pt>
                <c:pt idx="15">
                  <c:v>30</c:v>
                </c:pt>
              </c:strCache>
            </c:strRef>
          </c:cat>
          <c:val>
            <c:numRef>
              <c:f>Sheet1!$D$10:$D$25</c:f>
              <c:numCache>
                <c:formatCode>General</c:formatCode>
                <c:ptCount val="16"/>
                <c:pt idx="0">
                  <c:v>0.002</c:v>
                </c:pt>
                <c:pt idx="1">
                  <c:v>0.009</c:v>
                </c:pt>
                <c:pt idx="2">
                  <c:v>0.028</c:v>
                </c:pt>
                <c:pt idx="3">
                  <c:v>0.063</c:v>
                </c:pt>
                <c:pt idx="4">
                  <c:v>0.113</c:v>
                </c:pt>
                <c:pt idx="5">
                  <c:v>0.153</c:v>
                </c:pt>
                <c:pt idx="6">
                  <c:v>0.173</c:v>
                </c:pt>
                <c:pt idx="7">
                  <c:v>0.158</c:v>
                </c:pt>
                <c:pt idx="8">
                  <c:v>0.123</c:v>
                </c:pt>
                <c:pt idx="9">
                  <c:v>0.0809999999999999</c:v>
                </c:pt>
                <c:pt idx="10">
                  <c:v>0.05</c:v>
                </c:pt>
                <c:pt idx="11">
                  <c:v>0.0260000000000001</c:v>
                </c:pt>
                <c:pt idx="12">
                  <c:v>0.0119999999999999</c:v>
                </c:pt>
                <c:pt idx="13">
                  <c:v>0.00600000000000009</c:v>
                </c:pt>
                <c:pt idx="14">
                  <c:v>0.00200000000000003</c:v>
                </c:pt>
                <c:pt idx="15">
                  <c:v>0.000999999999999943</c:v>
                </c:pt>
              </c:numCache>
            </c:numRef>
          </c:val>
        </c:ser>
        <c:gapWidth val="0"/>
        <c:overlap val="0"/>
        <c:axId val="99814050"/>
        <c:axId val="77294241"/>
      </c:barChart>
      <c:scatterChart>
        <c:scatterStyle val="line"/>
        <c:varyColors val="0"/>
        <c:ser>
          <c:idx val="1"/>
          <c:order val="1"/>
          <c:tx>
            <c:strRef>
              <c:f>"normal curve"</c:f>
              <c:strCache>
                <c:ptCount val="1"/>
                <c:pt idx="0">
                  <c:v>normal curve</c:v>
                </c:pt>
              </c:strCache>
            </c:strRef>
          </c:tx>
          <c:spPr>
            <a:solidFill>
              <a:srgbClr val="000000"/>
            </a:solidFill>
            <a:ln w="38160">
              <a:solidFill>
                <a:srgbClr val="000000"/>
              </a:solidFill>
              <a:round/>
            </a:ln>
          </c:spPr>
          <c:marker>
            <c:symbol val="none"/>
          </c:marker>
          <c:dLbls>
            <c:numFmt formatCode="General" sourceLinked="1"/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yVal>
            <c:numRef>
              <c:f>Sheet1!$H$10:$H$25</c:f>
              <c:numCache>
                <c:formatCode>General</c:formatCode>
                <c:ptCount val="16"/>
                <c:pt idx="0">
                  <c:v>0.430069031708479</c:v>
                </c:pt>
                <c:pt idx="1">
                  <c:v>1.24344769209294</c:v>
                </c:pt>
                <c:pt idx="2">
                  <c:v>3.00114497786019</c:v>
                </c:pt>
                <c:pt idx="3">
                  <c:v>6.04667374214861</c:v>
                </c:pt>
                <c:pt idx="4">
                  <c:v>10.1698887542317</c:v>
                </c:pt>
                <c:pt idx="5">
                  <c:v>14.2786113929106</c:v>
                </c:pt>
                <c:pt idx="6">
                  <c:v>16.7350051833459</c:v>
                </c:pt>
                <c:pt idx="7">
                  <c:v>16.3732854744898</c:v>
                </c:pt>
                <c:pt idx="8">
                  <c:v>13.3726020962101</c:v>
                </c:pt>
                <c:pt idx="9">
                  <c:v>9.11729728983851</c:v>
                </c:pt>
                <c:pt idx="10">
                  <c:v>5.18903279645441</c:v>
                </c:pt>
                <c:pt idx="11">
                  <c:v>2.46533999088044</c:v>
                </c:pt>
                <c:pt idx="12">
                  <c:v>0.977771402625335</c:v>
                </c:pt>
                <c:pt idx="13">
                  <c:v>0.323718818876963</c:v>
                </c:pt>
                <c:pt idx="14">
                  <c:v>0.0894681935849541</c:v>
                </c:pt>
                <c:pt idx="15">
                  <c:v>0.0206414164461744</c:v>
                </c:pt>
              </c:numCache>
            </c:numRef>
          </c:yVal>
          <c:smooth val="1"/>
        </c:ser>
        <c:axId val="39676021"/>
        <c:axId val="82360612"/>
      </c:scatterChart>
      <c:catAx>
        <c:axId val="99814050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1" sz="850" spc="-1" strike="noStrike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r>
                  <a:rPr b="1" sz="850" spc="-1" strike="noStrike">
                    <a:solidFill>
                      <a:srgbClr val="000000"/>
                    </a:solidFill>
                    <a:latin typeface="Arial"/>
                    <a:ea typeface="Arial"/>
                  </a:rPr>
                  <a:t>Weight (pounds)</a:t>
                </a:r>
              </a:p>
            </c:rich>
          </c:tx>
          <c:layout>
            <c:manualLayout>
              <c:xMode val="edge"/>
              <c:yMode val="edge"/>
              <c:x val="0.462355755699409"/>
              <c:y val="0.849706744868035"/>
            </c:manualLayout>
          </c:layout>
          <c:overlay val="0"/>
          <c:spPr>
            <a:noFill/>
            <a:ln w="2556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5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7294241"/>
        <c:crosses val="autoZero"/>
        <c:auto val="1"/>
        <c:lblAlgn val="ctr"/>
        <c:lblOffset val="100"/>
      </c:catAx>
      <c:valAx>
        <c:axId val="77294241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b="1" sz="850" spc="-1" strike="noStrike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r>
                  <a:rPr b="1" sz="850" spc="-1" strike="noStrike">
                    <a:solidFill>
                      <a:srgbClr val="000000"/>
                    </a:solidFill>
                    <a:latin typeface="Arial"/>
                    <a:ea typeface="Arial"/>
                  </a:rPr>
                  <a:t>Percentage of babies</a:t>
                </a:r>
              </a:p>
            </c:rich>
          </c:tx>
          <c:layout>
            <c:manualLayout>
              <c:xMode val="edge"/>
              <c:yMode val="edge"/>
              <c:x val="0.0300450323670138"/>
              <c:y val="0.324291300097752"/>
            </c:manualLayout>
          </c:layout>
          <c:overlay val="0"/>
          <c:spPr>
            <a:noFill/>
            <a:ln w="2556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5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9814050"/>
        <c:crosses val="autoZero"/>
      </c:valAx>
      <c:catAx>
        <c:axId val="39676021"/>
        <c:scaling>
          <c:orientation val="minMax"/>
        </c:scaling>
        <c:delete val="0"/>
        <c:axPos val="t"/>
        <c:numFmt formatCode="General" sourceLinked="0"/>
        <c:majorTickMark val="none"/>
        <c:minorTickMark val="none"/>
        <c:tickLblPos val="none"/>
        <c:spPr>
          <a:ln w="9360">
            <a:noFill/>
          </a:ln>
        </c:spPr>
        <c:txPr>
          <a:bodyPr/>
          <a:lstStyle/>
          <a:p>
            <a:pPr>
              <a:defRPr b="0" sz="85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2360612"/>
        <c:crosses val="autoZero"/>
        <c:auto val="1"/>
        <c:lblAlgn val="ctr"/>
        <c:lblOffset val="100"/>
      </c:catAx>
      <c:valAx>
        <c:axId val="82360612"/>
        <c:scaling>
          <c:orientation val="minMax"/>
          <c:max val="18"/>
        </c:scaling>
        <c:delete val="0"/>
        <c:axPos val="r"/>
        <c:numFmt formatCode="General" sourceLinked="0"/>
        <c:majorTickMark val="none"/>
        <c:minorTickMark val="none"/>
        <c:tickLblPos val="none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5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9676021"/>
        <c:crosses val="max"/>
      </c:valAx>
      <c:spPr>
        <a:noFill/>
        <a:ln w="12600">
          <a:solidFill>
            <a:srgbClr val="808080"/>
          </a:solidFill>
          <a:round/>
        </a:ln>
      </c:spPr>
    </c:plotArea>
    <c:legend>
      <c:layout>
        <c:manualLayout>
          <c:xMode val="edge"/>
          <c:yMode val="edge"/>
          <c:x val="0.402256008297118"/>
          <c:y val="0.929782082324455"/>
          <c:w val="0.298872454762812"/>
          <c:h val="0.0532687651331719"/>
        </c:manualLayout>
      </c:layout>
      <c:spPr>
        <a:solidFill>
          <a:srgbClr val="ffffff"/>
        </a:solidFill>
        <a:ln w="3240">
          <a:solidFill>
            <a:srgbClr val="000000"/>
          </a:solidFill>
          <a:round/>
        </a:ln>
      </c:spPr>
      <c:txPr>
        <a:bodyPr/>
        <a:lstStyle/>
        <a:p>
          <a:pPr>
            <a:defRPr b="0" sz="780" spc="-1" strike="noStrike">
              <a:solidFill>
                <a:srgbClr val="000000"/>
              </a:solidFill>
              <a:latin typeface="Arial"/>
              <a:ea typeface="Arial"/>
            </a:defRPr>
          </a:pPr>
        </a:p>
      </c:txPr>
    </c:legend>
    <c:plotVisOnly val="1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2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200" spc="-1" strike="noStrike">
                <a:solidFill>
                  <a:srgbClr val="000000"/>
                </a:solidFill>
                <a:latin typeface="Arial"/>
                <a:ea typeface="Arial"/>
              </a:rPr>
              <a:t>Three bell curves with the same mean</a:t>
            </a:r>
          </a:p>
        </c:rich>
      </c:tx>
      <c:layout>
        <c:manualLayout>
          <c:xMode val="edge"/>
          <c:yMode val="edge"/>
          <c:x val="0.263699666969422"/>
          <c:y val="0.0327415043909889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906448683015441"/>
          <c:y val="0.201985490645284"/>
          <c:w val="0.87689978807145"/>
          <c:h val="0.709526536846124"/>
        </c:manualLayout>
      </c:layout>
      <c:scatterChart>
        <c:scatterStyle val="line"/>
        <c:varyColors val="0"/>
        <c:ser>
          <c:idx val="0"/>
          <c:order val="0"/>
          <c:tx>
            <c:strRef>
              <c:f>"sigma = 2.6"</c:f>
              <c:strCache>
                <c:ptCount val="1"/>
                <c:pt idx="0">
                  <c:v>sigma = 2.6</c:v>
                </c:pt>
              </c:strCache>
            </c:strRef>
          </c:tx>
          <c:spPr>
            <a:solidFill>
              <a:srgbClr val="000000"/>
            </a:solidFill>
            <a:ln w="25560">
              <a:solidFill>
                <a:srgbClr val="000000"/>
              </a:solidFill>
              <a:round/>
            </a:ln>
          </c:spPr>
          <c:marker>
            <c:symbol val="none"/>
          </c:marker>
          <c:dLbls>
            <c:numFmt formatCode="General" sourceLinked="1"/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Sheet1!$J$10:$J$49</c:f>
              <c:numCache>
                <c:formatCode>General</c:formatCode>
                <c:ptCount val="4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</c:numCache>
            </c:numRef>
          </c:xVal>
          <c:yVal>
            <c:numRef>
              <c:f>Sheet1!$K$10:$K$49</c:f>
              <c:numCache>
                <c:formatCode>General</c:formatCode>
                <c:ptCount val="40"/>
                <c:pt idx="0">
                  <c:v>6.8500887665326E-073</c:v>
                </c:pt>
                <c:pt idx="1">
                  <c:v>2.43134878462573E-066</c:v>
                </c:pt>
                <c:pt idx="2">
                  <c:v>4.19062453487552E-060</c:v>
                </c:pt>
                <c:pt idx="3">
                  <c:v>3.50744331226099E-054</c:v>
                </c:pt>
                <c:pt idx="4">
                  <c:v>1.42555176498908E-048</c:v>
                </c:pt>
                <c:pt idx="5">
                  <c:v>2.81355718056176E-043</c:v>
                </c:pt>
                <c:pt idx="6">
                  <c:v>2.69655275848699E-038</c:v>
                </c:pt>
                <c:pt idx="7">
                  <c:v>1.25499651507052E-033</c:v>
                </c:pt>
                <c:pt idx="8">
                  <c:v>2.83632857371486E-029</c:v>
                </c:pt>
                <c:pt idx="9">
                  <c:v>3.11279831461128E-025</c:v>
                </c:pt>
                <c:pt idx="10">
                  <c:v>1.65892154435582E-021</c:v>
                </c:pt>
                <c:pt idx="11">
                  <c:v>4.29320013405238E-018</c:v>
                </c:pt>
                <c:pt idx="12">
                  <c:v>5.3953154688926E-015</c:v>
                </c:pt>
                <c:pt idx="13">
                  <c:v>3.29255451736147E-012</c:v>
                </c:pt>
                <c:pt idx="14">
                  <c:v>9.75729707999731E-010</c:v>
                </c:pt>
                <c:pt idx="15">
                  <c:v>1.40412736644359E-007</c:v>
                </c:pt>
                <c:pt idx="16">
                  <c:v>9.81214374174709E-006</c:v>
                </c:pt>
                <c:pt idx="17">
                  <c:v>0.000332967405294569</c:v>
                </c:pt>
                <c:pt idx="18">
                  <c:v>0.00548681053838348</c:v>
                </c:pt>
                <c:pt idx="19">
                  <c:v>0.0439054698015066</c:v>
                </c:pt>
                <c:pt idx="20">
                  <c:v>0.170607341374047</c:v>
                </c:pt>
                <c:pt idx="21">
                  <c:v>0.321926867833571</c:v>
                </c:pt>
                <c:pt idx="22">
                  <c:v>0.294983113523903</c:v>
                </c:pt>
                <c:pt idx="23">
                  <c:v>0.131255499346152</c:v>
                </c:pt>
                <c:pt idx="24">
                  <c:v>0.0283607873823636</c:v>
                </c:pt>
                <c:pt idx="25">
                  <c:v>0.00297577082604397</c:v>
                </c:pt>
                <c:pt idx="26">
                  <c:v>0.000151621609192697</c:v>
                </c:pt>
                <c:pt idx="27">
                  <c:v>3.75148438988929E-006</c:v>
                </c:pt>
                <c:pt idx="28">
                  <c:v>4.50739488945747E-008</c:v>
                </c:pt>
                <c:pt idx="29">
                  <c:v>2.62983496006056E-010</c:v>
                </c:pt>
                <c:pt idx="30">
                  <c:v>7.45095264301792E-013</c:v>
                </c:pt>
                <c:pt idx="31">
                  <c:v>1.02512195286113E-015</c:v>
                </c:pt>
                <c:pt idx="32">
                  <c:v>6.84888205173444E-019</c:v>
                </c:pt>
                <c:pt idx="33">
                  <c:v>2.2220010627969E-022</c:v>
                </c:pt>
                <c:pt idx="34">
                  <c:v>3.50065458042694E-026</c:v>
                </c:pt>
                <c:pt idx="35">
                  <c:v>2.67814865443687E-030</c:v>
                </c:pt>
                <c:pt idx="36">
                  <c:v>9.94948316131262E-035</c:v>
                </c:pt>
                <c:pt idx="37">
                  <c:v>1.79492697923951E-039</c:v>
                </c:pt>
                <c:pt idx="38">
                  <c:v>1.57243778682259E-044</c:v>
                </c:pt>
                <c:pt idx="39">
                  <c:v>6.68929856195796E-050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"sigma = "</c:f>
              <c:strCache>
                <c:ptCount val="1"/>
                <c:pt idx="0">
                  <c:v>sigma = </c:v>
                </c:pt>
              </c:strCache>
            </c:strRef>
          </c:tx>
          <c:spPr>
            <a:solidFill>
              <a:srgbClr val="000000"/>
            </a:solidFill>
            <a:ln w="25560">
              <a:solidFill>
                <a:srgbClr val="000000"/>
              </a:solidFill>
              <a:round/>
            </a:ln>
          </c:spPr>
          <c:marker>
            <c:symbol val="none"/>
          </c:marker>
          <c:dLbls>
            <c:numFmt formatCode="General" sourceLinked="1"/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Sheet1!$J$10:$J$49</c:f>
              <c:numCache>
                <c:formatCode>General</c:formatCode>
                <c:ptCount val="4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</c:numCache>
            </c:numRef>
          </c:xVal>
          <c:yVal>
            <c:numRef>
              <c:f>Sheet1!$L$10:$L$49</c:f>
              <c:numCache>
                <c:formatCode>General</c:formatCode>
                <c:ptCount val="40"/>
                <c:pt idx="0">
                  <c:v>2.02120607545038E-019</c:v>
                </c:pt>
                <c:pt idx="1">
                  <c:v>8.7730046837598E-018</c:v>
                </c:pt>
                <c:pt idx="2">
                  <c:v>3.17874897393304E-016</c:v>
                </c:pt>
                <c:pt idx="3">
                  <c:v>9.61466618305999E-015</c:v>
                </c:pt>
                <c:pt idx="4">
                  <c:v>2.42762886780837E-013</c:v>
                </c:pt>
                <c:pt idx="5">
                  <c:v>5.11682402989428E-012</c:v>
                </c:pt>
                <c:pt idx="6">
                  <c:v>9.0030316230753E-011</c:v>
                </c:pt>
                <c:pt idx="7">
                  <c:v>1.32235230057433E-009</c:v>
                </c:pt>
                <c:pt idx="8">
                  <c:v>1.62134590945468E-008</c:v>
                </c:pt>
                <c:pt idx="9">
                  <c:v>1.65948866685967E-007</c:v>
                </c:pt>
                <c:pt idx="10">
                  <c:v>1.41789152611906E-006</c:v>
                </c:pt>
                <c:pt idx="11">
                  <c:v>1.01130424153258E-005</c:v>
                </c:pt>
                <c:pt idx="12">
                  <c:v>6.02130679844235E-005</c:v>
                </c:pt>
                <c:pt idx="13">
                  <c:v>0.000299274551634601</c:v>
                </c:pt>
                <c:pt idx="14">
                  <c:v>0.00124170642182744</c:v>
                </c:pt>
                <c:pt idx="15">
                  <c:v>0.00430069031708479</c:v>
                </c:pt>
                <c:pt idx="16">
                  <c:v>0.0124344769209294</c:v>
                </c:pt>
                <c:pt idx="17">
                  <c:v>0.0300114497786019</c:v>
                </c:pt>
                <c:pt idx="18">
                  <c:v>0.0604667374214861</c:v>
                </c:pt>
                <c:pt idx="19">
                  <c:v>0.101698887542317</c:v>
                </c:pt>
                <c:pt idx="20">
                  <c:v>0.142786113929106</c:v>
                </c:pt>
                <c:pt idx="21">
                  <c:v>0.167350051833459</c:v>
                </c:pt>
                <c:pt idx="22">
                  <c:v>0.163732854744898</c:v>
                </c:pt>
                <c:pt idx="23">
                  <c:v>0.133726020962101</c:v>
                </c:pt>
                <c:pt idx="24">
                  <c:v>0.0911729728983851</c:v>
                </c:pt>
                <c:pt idx="25">
                  <c:v>0.0518903279645441</c:v>
                </c:pt>
                <c:pt idx="26">
                  <c:v>0.0246533999088044</c:v>
                </c:pt>
                <c:pt idx="27">
                  <c:v>0.00977771402625335</c:v>
                </c:pt>
                <c:pt idx="28">
                  <c:v>0.00323718818876963</c:v>
                </c:pt>
                <c:pt idx="29">
                  <c:v>0.000894681935849541</c:v>
                </c:pt>
                <c:pt idx="30">
                  <c:v>0.000206414164461744</c:v>
                </c:pt>
                <c:pt idx="31">
                  <c:v>3.97539629529987E-005</c:v>
                </c:pt>
                <c:pt idx="32">
                  <c:v>6.39133331294232E-006</c:v>
                </c:pt>
                <c:pt idx="33">
                  <c:v>8.57773471764802E-007</c:v>
                </c:pt>
                <c:pt idx="34">
                  <c:v>9.61001045426749E-008</c:v>
                </c:pt>
                <c:pt idx="35">
                  <c:v>8.98763061716024E-009</c:v>
                </c:pt>
                <c:pt idx="36">
                  <c:v>7.01676086034817E-010</c:v>
                </c:pt>
                <c:pt idx="37">
                  <c:v>4.57296883359787E-011</c:v>
                </c:pt>
                <c:pt idx="38">
                  <c:v>2.48788277407076E-012</c:v>
                </c:pt>
                <c:pt idx="39">
                  <c:v>1.12987835820141E-013</c:v>
                </c:pt>
              </c:numCache>
            </c:numRef>
          </c:yVal>
          <c:smooth val="1"/>
        </c:ser>
        <c:ser>
          <c:idx val="2"/>
          <c:order val="2"/>
          <c:spPr>
            <a:solidFill>
              <a:srgbClr val="000000"/>
            </a:solidFill>
            <a:ln w="25560">
              <a:solidFill>
                <a:srgbClr val="000000"/>
              </a:solidFill>
              <a:round/>
            </a:ln>
          </c:spPr>
          <c:marker>
            <c:symbol val="none"/>
          </c:marker>
          <c:dLbls>
            <c:numFmt formatCode="General" sourceLinked="1"/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Sheet1!$J$10:$J$49</c:f>
              <c:numCache>
                <c:formatCode>General</c:formatCode>
                <c:ptCount val="4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</c:numCache>
            </c:numRef>
          </c:xVal>
          <c:yVal>
            <c:numRef>
              <c:f>Sheet1!$M$10:$M$49</c:f>
              <c:numCache>
                <c:formatCode>General</c:formatCode>
                <c:ptCount val="40"/>
                <c:pt idx="0">
                  <c:v>2.80102314325938E-006</c:v>
                </c:pt>
                <c:pt idx="1">
                  <c:v>7.18954056966807E-006</c:v>
                </c:pt>
                <c:pt idx="2">
                  <c:v>1.76391684096248E-005</c:v>
                </c:pt>
                <c:pt idx="3">
                  <c:v>4.13663879862738E-005</c:v>
                </c:pt>
                <c:pt idx="4">
                  <c:v>9.2727728601892E-005</c:v>
                </c:pt>
                <c:pt idx="5">
                  <c:v>0.000198684582835478</c:v>
                </c:pt>
                <c:pt idx="6">
                  <c:v>0.000406922067418395</c:v>
                </c:pt>
                <c:pt idx="7">
                  <c:v>0.000796619333349186</c:v>
                </c:pt>
                <c:pt idx="8">
                  <c:v>0.00149067500158993</c:v>
                </c:pt>
                <c:pt idx="9">
                  <c:v>0.00266629145675548</c:v>
                </c:pt>
                <c:pt idx="10">
                  <c:v>0.00455852982053153</c:v>
                </c:pt>
                <c:pt idx="11">
                  <c:v>0.0074496266100585</c:v>
                </c:pt>
                <c:pt idx="12">
                  <c:v>0.0116368848643168</c:v>
                </c:pt>
                <c:pt idx="13">
                  <c:v>0.0173752673461073</c:v>
                </c:pt>
                <c:pt idx="14">
                  <c:v>0.0247981213111973</c:v>
                </c:pt>
                <c:pt idx="15">
                  <c:v>0.0338297346398225</c:v>
                </c:pt>
                <c:pt idx="16">
                  <c:v>0.0441134402895078</c:v>
                </c:pt>
                <c:pt idx="17">
                  <c:v>0.0549839318131635</c:v>
                </c:pt>
                <c:pt idx="18">
                  <c:v>0.0655078253470701</c:v>
                </c:pt>
                <c:pt idx="19">
                  <c:v>0.0746007337354233</c:v>
                </c:pt>
                <c:pt idx="20">
                  <c:v>0.0812055181693591</c:v>
                </c:pt>
                <c:pt idx="21">
                  <c:v>0.0844929573576837</c:v>
                </c:pt>
                <c:pt idx="22">
                  <c:v>0.0840326398455539</c:v>
                </c:pt>
                <c:pt idx="23">
                  <c:v>0.0798855131012358</c:v>
                </c:pt>
                <c:pt idx="24">
                  <c:v>0.0725906319863087</c:v>
                </c:pt>
                <c:pt idx="25">
                  <c:v>0.0630500815039899</c:v>
                </c:pt>
                <c:pt idx="26">
                  <c:v>0.0523459701958247</c:v>
                </c:pt>
                <c:pt idx="27">
                  <c:v>0.0415406589328481</c:v>
                </c:pt>
                <c:pt idx="28">
                  <c:v>0.0315105537428128</c:v>
                </c:pt>
                <c:pt idx="29">
                  <c:v>0.0228471069988925</c:v>
                </c:pt>
                <c:pt idx="30">
                  <c:v>0.0158343019501127</c:v>
                </c:pt>
                <c:pt idx="31">
                  <c:v>0.0104896055076269</c:v>
                </c:pt>
                <c:pt idx="32">
                  <c:v>0.00664219949322226</c:v>
                </c:pt>
                <c:pt idx="33">
                  <c:v>0.00402028832863046</c:v>
                </c:pt>
                <c:pt idx="34">
                  <c:v>0.0023259212872423</c:v>
                </c:pt>
                <c:pt idx="35">
                  <c:v>0.0012862498945817</c:v>
                </c:pt>
                <c:pt idx="36">
                  <c:v>0.000679904972320879</c:v>
                </c:pt>
                <c:pt idx="37">
                  <c:v>0.000343529161066469</c:v>
                </c:pt>
                <c:pt idx="38">
                  <c:v>0.000165909603983667</c:v>
                </c:pt>
                <c:pt idx="39">
                  <c:v>7.65899826193466E-005</c:v>
                </c:pt>
              </c:numCache>
            </c:numRef>
          </c:yVal>
          <c:smooth val="1"/>
        </c:ser>
        <c:axId val="40601917"/>
        <c:axId val="75867280"/>
      </c:scatterChart>
      <c:valAx>
        <c:axId val="40601917"/>
        <c:scaling>
          <c:orientation val="minMax"/>
          <c:max val="40"/>
          <c:min val="5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5867280"/>
        <c:crosses val="autoZero"/>
        <c:crossBetween val="midCat"/>
      </c:valAx>
      <c:valAx>
        <c:axId val="75867280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0601917"/>
        <c:crossesAt val="0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55.xml"/><Relationship Id="rId2" Type="http://schemas.openxmlformats.org/officeDocument/2006/relationships/chart" Target="../charts/chart5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451440</xdr:colOff>
      <xdr:row>30</xdr:row>
      <xdr:rowOff>27000</xdr:rowOff>
    </xdr:from>
    <xdr:to>
      <xdr:col>9</xdr:col>
      <xdr:colOff>20160</xdr:colOff>
      <xdr:row>57</xdr:row>
      <xdr:rowOff>56880</xdr:rowOff>
    </xdr:to>
    <xdr:graphicFrame>
      <xdr:nvGraphicFramePr>
        <xdr:cNvPr id="0" name="Chart 4"/>
        <xdr:cNvGraphicFramePr/>
      </xdr:nvGraphicFramePr>
      <xdr:xfrm>
        <a:off x="451440" y="4898520"/>
        <a:ext cx="5115960" cy="4419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333720</xdr:colOff>
      <xdr:row>13</xdr:row>
      <xdr:rowOff>92160</xdr:rowOff>
    </xdr:from>
    <xdr:to>
      <xdr:col>17</xdr:col>
      <xdr:colOff>580680</xdr:colOff>
      <xdr:row>36</xdr:row>
      <xdr:rowOff>124560</xdr:rowOff>
    </xdr:to>
    <xdr:graphicFrame>
      <xdr:nvGraphicFramePr>
        <xdr:cNvPr id="1" name="Chart 6"/>
        <xdr:cNvGraphicFramePr/>
      </xdr:nvGraphicFramePr>
      <xdr:xfrm>
        <a:off x="5269320" y="2200320"/>
        <a:ext cx="5945040" cy="3771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P5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8" zeroHeight="false" outlineLevelRow="0" outlineLevelCol="0"/>
  <cols>
    <col collapsed="false" customWidth="true" hidden="false" outlineLevel="0" max="3" min="1" style="0" width="8.67"/>
    <col collapsed="false" customWidth="true" hidden="false" outlineLevel="0" max="4" min="4" style="0" width="9.29"/>
    <col collapsed="false" customWidth="true" hidden="false" outlineLevel="0" max="10" min="5" style="0" width="8.67"/>
    <col collapsed="false" customWidth="true" hidden="false" outlineLevel="0" max="11" min="11" style="0" width="11.42"/>
    <col collapsed="false" customWidth="true" hidden="false" outlineLevel="0" max="1025" min="12" style="0" width="8.67"/>
  </cols>
  <sheetData>
    <row r="1" customFormat="false" ht="12.75" hidden="false" customHeight="false" outlineLevel="0" collapsed="false">
      <c r="A1" s="0" t="s">
        <v>0</v>
      </c>
    </row>
    <row r="2" customFormat="false" ht="12.75" hidden="false" customHeight="false" outlineLevel="0" collapsed="false">
      <c r="A2" s="0" t="s">
        <v>1</v>
      </c>
    </row>
    <row r="3" customFormat="false" ht="12.8" hidden="false" customHeight="false" outlineLevel="0" collapsed="false">
      <c r="A3" s="0" t="s">
        <v>2</v>
      </c>
    </row>
    <row r="4" customFormat="false" ht="12.75" hidden="false" customHeight="false" outlineLevel="0" collapsed="false"/>
    <row r="5" customFormat="false" ht="12.75" hidden="false" customHeight="false" outlineLevel="0" collapsed="false">
      <c r="C5" s="0" t="s">
        <v>3</v>
      </c>
    </row>
    <row r="6" customFormat="false" ht="12.75" hidden="false" customHeight="false" outlineLevel="0" collapsed="false"/>
    <row r="7" customFormat="false" ht="12.75" hidden="false" customHeight="false" outlineLevel="0" collapsed="false">
      <c r="C7" s="0" t="s">
        <v>4</v>
      </c>
      <c r="K7" s="0" t="s">
        <v>5</v>
      </c>
      <c r="L7" s="0" t="n">
        <f aca="false">F26</f>
        <v>21.379</v>
      </c>
    </row>
    <row r="8" customFormat="false" ht="12.75" hidden="false" customHeight="false" outlineLevel="0" collapsed="false">
      <c r="K8" s="0" t="s">
        <v>6</v>
      </c>
      <c r="N8" s="0" t="s">
        <v>7</v>
      </c>
    </row>
    <row r="9" customFormat="false" ht="12.75" hidden="false" customHeight="false" outlineLevel="0" collapsed="false">
      <c r="A9" s="0" t="s">
        <v>8</v>
      </c>
      <c r="B9" s="0" t="s">
        <v>9</v>
      </c>
      <c r="C9" s="0" t="s">
        <v>10</v>
      </c>
      <c r="D9" s="0" t="s">
        <v>7</v>
      </c>
      <c r="E9" s="0" t="s">
        <v>11</v>
      </c>
      <c r="F9" s="0" t="s">
        <v>12</v>
      </c>
      <c r="G9" s="0" t="s">
        <v>13</v>
      </c>
      <c r="H9" s="0" t="s">
        <v>14</v>
      </c>
      <c r="K9" s="0" t="n">
        <f aca="false">L9/2</f>
        <v>1.17657968280946</v>
      </c>
      <c r="L9" s="0" t="n">
        <f aca="false">G27</f>
        <v>2.35315936561891</v>
      </c>
      <c r="M9" s="0" t="n">
        <f aca="false">L9*2</f>
        <v>4.70631873123782</v>
      </c>
      <c r="N9" s="0" t="n">
        <v>1</v>
      </c>
      <c r="O9" s="0" t="n">
        <v>2</v>
      </c>
      <c r="P9" s="0" t="n">
        <v>3</v>
      </c>
    </row>
    <row r="10" customFormat="false" ht="12.8" hidden="false" customHeight="false" outlineLevel="0" collapsed="false">
      <c r="A10" s="0" t="n">
        <v>15.5</v>
      </c>
      <c r="B10" s="0" t="n">
        <v>15</v>
      </c>
      <c r="C10" s="0" t="n">
        <v>0.2</v>
      </c>
      <c r="D10" s="1" t="n">
        <f aca="false">(C10)/100</f>
        <v>0.002</v>
      </c>
      <c r="E10" s="0" t="n">
        <f aca="false">D10*B10</f>
        <v>0.03</v>
      </c>
      <c r="F10" s="0" t="n">
        <f aca="false">(B10-F$26)^2</f>
        <v>40.691641</v>
      </c>
      <c r="G10" s="0" t="n">
        <f aca="false">F10*D10</f>
        <v>0.081383282</v>
      </c>
      <c r="H10" s="0" t="n">
        <f aca="false">100*NORMDIST(B10,F$26,G$27,0)</f>
        <v>0.430069031708479</v>
      </c>
      <c r="J10" s="0" t="n">
        <v>0</v>
      </c>
      <c r="K10" s="0" t="n">
        <f aca="false">NORMDIST($J10,$L$7,K$9,0)</f>
        <v>6.8500887665326E-073</v>
      </c>
      <c r="L10" s="0" t="n">
        <f aca="false">NORMDIST($J10,$L$7,L$9,0)</f>
        <v>2.02120607545038E-019</v>
      </c>
      <c r="M10" s="0" t="n">
        <f aca="false">NORMDIST($J10,$L$7,M$9,0)</f>
        <v>2.80102314325938E-006</v>
      </c>
    </row>
    <row r="11" customFormat="false" ht="12.8" hidden="false" customHeight="false" outlineLevel="0" collapsed="false">
      <c r="A11" s="0" t="n">
        <f aca="false">A10+1</f>
        <v>16.5</v>
      </c>
      <c r="B11" s="0" t="n">
        <f aca="false">B10+1</f>
        <v>16</v>
      </c>
      <c r="C11" s="0" t="n">
        <v>1.1</v>
      </c>
      <c r="D11" s="1" t="n">
        <f aca="false">(C11-C10)/100</f>
        <v>0.009</v>
      </c>
      <c r="E11" s="0" t="n">
        <f aca="false">D11*B11</f>
        <v>0.144</v>
      </c>
      <c r="F11" s="0" t="n">
        <f aca="false">(B11-F$26)^2</f>
        <v>28.933641</v>
      </c>
      <c r="G11" s="0" t="n">
        <f aca="false">F11*D11</f>
        <v>0.260402769</v>
      </c>
      <c r="H11" s="0" t="n">
        <f aca="false">100*NORMDIST(B11,F$26,G$27,0)</f>
        <v>1.24344769209294</v>
      </c>
      <c r="J11" s="0" t="n">
        <f aca="false">J10+1</f>
        <v>1</v>
      </c>
      <c r="K11" s="0" t="n">
        <f aca="false">NORMDIST($J11,$L$7,K$9,0)</f>
        <v>2.43134878462573E-066</v>
      </c>
      <c r="L11" s="0" t="n">
        <f aca="false">NORMDIST($J11,$L$7,L$9,0)</f>
        <v>8.7730046837598E-018</v>
      </c>
      <c r="M11" s="0" t="n">
        <f aca="false">NORMDIST($J11,$L$7,M$9,0)</f>
        <v>7.18954056966807E-006</v>
      </c>
    </row>
    <row r="12" customFormat="false" ht="12.8" hidden="false" customHeight="false" outlineLevel="0" collapsed="false">
      <c r="A12" s="0" t="n">
        <f aca="false">A11+1</f>
        <v>17.5</v>
      </c>
      <c r="B12" s="0" t="n">
        <f aca="false">B11+1</f>
        <v>17</v>
      </c>
      <c r="C12" s="0" t="n">
        <v>3.9</v>
      </c>
      <c r="D12" s="1" t="n">
        <f aca="false">(C12-C11)/100</f>
        <v>0.028</v>
      </c>
      <c r="E12" s="0" t="n">
        <f aca="false">D12*B12</f>
        <v>0.476</v>
      </c>
      <c r="F12" s="0" t="n">
        <f aca="false">(B12-F$26)^2</f>
        <v>19.175641</v>
      </c>
      <c r="G12" s="0" t="n">
        <f aca="false">F12*D12</f>
        <v>0.536917948</v>
      </c>
      <c r="H12" s="0" t="n">
        <f aca="false">100*NORMDIST(B12,F$26,G$27,0)</f>
        <v>3.00114497786019</v>
      </c>
      <c r="J12" s="0" t="n">
        <f aca="false">J11+1</f>
        <v>2</v>
      </c>
      <c r="K12" s="0" t="n">
        <f aca="false">NORMDIST($J12,$L$7,K$9,0)</f>
        <v>4.19062453487552E-060</v>
      </c>
      <c r="L12" s="0" t="n">
        <f aca="false">NORMDIST($J12,$L$7,L$9,0)</f>
        <v>3.17874897393304E-016</v>
      </c>
      <c r="M12" s="0" t="n">
        <f aca="false">NORMDIST($J12,$L$7,M$9,0)</f>
        <v>1.76391684096248E-005</v>
      </c>
    </row>
    <row r="13" customFormat="false" ht="12.8" hidden="false" customHeight="false" outlineLevel="0" collapsed="false">
      <c r="A13" s="0" t="n">
        <f aca="false">A12+1</f>
        <v>18.5</v>
      </c>
      <c r="B13" s="0" t="n">
        <f aca="false">B12+1</f>
        <v>18</v>
      </c>
      <c r="C13" s="0" t="n">
        <v>10.2</v>
      </c>
      <c r="D13" s="1" t="n">
        <f aca="false">(C13-C12)/100</f>
        <v>0.063</v>
      </c>
      <c r="E13" s="0" t="n">
        <f aca="false">D13*B13</f>
        <v>1.134</v>
      </c>
      <c r="F13" s="0" t="n">
        <f aca="false">(B13-F$26)^2</f>
        <v>11.417641</v>
      </c>
      <c r="G13" s="0" t="n">
        <f aca="false">F13*D13</f>
        <v>0.719311383</v>
      </c>
      <c r="H13" s="0" t="n">
        <f aca="false">100*NORMDIST(B13,F$26,G$27,0)</f>
        <v>6.04667374214861</v>
      </c>
      <c r="J13" s="0" t="n">
        <f aca="false">J12+1</f>
        <v>3</v>
      </c>
      <c r="K13" s="0" t="n">
        <f aca="false">NORMDIST($J13,$L$7,K$9,0)</f>
        <v>3.50744331226099E-054</v>
      </c>
      <c r="L13" s="0" t="n">
        <f aca="false">NORMDIST($J13,$L$7,L$9,0)</f>
        <v>9.61466618305999E-015</v>
      </c>
      <c r="M13" s="0" t="n">
        <f aca="false">NORMDIST($J13,$L$7,M$9,0)</f>
        <v>4.13663879862738E-005</v>
      </c>
    </row>
    <row r="14" customFormat="false" ht="12.8" hidden="false" customHeight="false" outlineLevel="0" collapsed="false">
      <c r="A14" s="0" t="n">
        <f aca="false">A13+1</f>
        <v>19.5</v>
      </c>
      <c r="B14" s="0" t="n">
        <f aca="false">B13+1</f>
        <v>19</v>
      </c>
      <c r="C14" s="0" t="n">
        <v>21.5</v>
      </c>
      <c r="D14" s="1" t="n">
        <f aca="false">(C14-C13)/100</f>
        <v>0.113</v>
      </c>
      <c r="E14" s="0" t="n">
        <f aca="false">D14*B14</f>
        <v>2.147</v>
      </c>
      <c r="F14" s="0" t="n">
        <f aca="false">(B14-F$26)^2</f>
        <v>5.65964100000001</v>
      </c>
      <c r="G14" s="0" t="n">
        <f aca="false">F14*D14</f>
        <v>0.639539433000001</v>
      </c>
      <c r="H14" s="0" t="n">
        <f aca="false">100*NORMDIST(B14,F$26,G$27,0)</f>
        <v>10.1698887542317</v>
      </c>
      <c r="J14" s="0" t="n">
        <f aca="false">J13+1</f>
        <v>4</v>
      </c>
      <c r="K14" s="0" t="n">
        <f aca="false">NORMDIST($J14,$L$7,K$9,0)</f>
        <v>1.42555176498908E-048</v>
      </c>
      <c r="L14" s="0" t="n">
        <f aca="false">NORMDIST($J14,$L$7,L$9,0)</f>
        <v>2.42762886780837E-013</v>
      </c>
      <c r="M14" s="0" t="n">
        <f aca="false">NORMDIST($J14,$L$7,M$9,0)</f>
        <v>9.2727728601892E-005</v>
      </c>
    </row>
    <row r="15" customFormat="false" ht="12.8" hidden="false" customHeight="false" outlineLevel="0" collapsed="false">
      <c r="A15" s="0" t="n">
        <f aca="false">A14+1</f>
        <v>20.5</v>
      </c>
      <c r="B15" s="0" t="n">
        <f aca="false">B14+1</f>
        <v>20</v>
      </c>
      <c r="C15" s="0" t="n">
        <v>36.8</v>
      </c>
      <c r="D15" s="1" t="n">
        <f aca="false">(C15-C14)/100</f>
        <v>0.153</v>
      </c>
      <c r="E15" s="0" t="n">
        <f aca="false">D15*B15</f>
        <v>3.06</v>
      </c>
      <c r="F15" s="0" t="n">
        <f aca="false">(B15-F$26)^2</f>
        <v>1.901641</v>
      </c>
      <c r="G15" s="0" t="n">
        <f aca="false">F15*D15</f>
        <v>0.290951073</v>
      </c>
      <c r="H15" s="0" t="n">
        <f aca="false">100*NORMDIST(B15,F$26,G$27,0)</f>
        <v>14.2786113929106</v>
      </c>
      <c r="J15" s="0" t="n">
        <f aca="false">J14+1</f>
        <v>5</v>
      </c>
      <c r="K15" s="0" t="n">
        <f aca="false">NORMDIST($J15,$L$7,K$9,0)</f>
        <v>2.81355718056176E-043</v>
      </c>
      <c r="L15" s="0" t="n">
        <f aca="false">NORMDIST($J15,$L$7,L$9,0)</f>
        <v>5.11682402989428E-012</v>
      </c>
      <c r="M15" s="0" t="n">
        <f aca="false">NORMDIST($J15,$L$7,M$9,0)</f>
        <v>0.000198684582835478</v>
      </c>
    </row>
    <row r="16" customFormat="false" ht="12.8" hidden="false" customHeight="false" outlineLevel="0" collapsed="false">
      <c r="A16" s="0" t="n">
        <f aca="false">A15+1</f>
        <v>21.5</v>
      </c>
      <c r="B16" s="0" t="n">
        <f aca="false">B15+1</f>
        <v>21</v>
      </c>
      <c r="C16" s="0" t="n">
        <v>54.1</v>
      </c>
      <c r="D16" s="1" t="n">
        <f aca="false">(C16-C15)/100</f>
        <v>0.173</v>
      </c>
      <c r="E16" s="0" t="n">
        <f aca="false">D16*B16</f>
        <v>3.633</v>
      </c>
      <c r="F16" s="0" t="n">
        <f aca="false">(B16-F$26)^2</f>
        <v>0.143641000000001</v>
      </c>
      <c r="G16" s="0" t="n">
        <f aca="false">F16*D16</f>
        <v>0.0248498930000002</v>
      </c>
      <c r="H16" s="0" t="n">
        <f aca="false">100*NORMDIST(B16,F$26,G$27,0)</f>
        <v>16.7350051833459</v>
      </c>
      <c r="J16" s="0" t="n">
        <f aca="false">J15+1</f>
        <v>6</v>
      </c>
      <c r="K16" s="0" t="n">
        <f aca="false">NORMDIST($J16,$L$7,K$9,0)</f>
        <v>2.69655275848699E-038</v>
      </c>
      <c r="L16" s="0" t="n">
        <f aca="false">NORMDIST($J16,$L$7,L$9,0)</f>
        <v>9.0030316230753E-011</v>
      </c>
      <c r="M16" s="0" t="n">
        <f aca="false">NORMDIST($J16,$L$7,M$9,0)</f>
        <v>0.000406922067418395</v>
      </c>
    </row>
    <row r="17" customFormat="false" ht="12.8" hidden="false" customHeight="false" outlineLevel="0" collapsed="false">
      <c r="A17" s="0" t="n">
        <f aca="false">A16+1</f>
        <v>22.5</v>
      </c>
      <c r="B17" s="0" t="n">
        <f aca="false">B16+1</f>
        <v>22</v>
      </c>
      <c r="C17" s="0" t="n">
        <v>69.9</v>
      </c>
      <c r="D17" s="1" t="n">
        <f aca="false">(C17-C16)/100</f>
        <v>0.158</v>
      </c>
      <c r="E17" s="0" t="n">
        <f aca="false">D17*B17</f>
        <v>3.476</v>
      </c>
      <c r="F17" s="0" t="n">
        <f aca="false">(B17-F$26)^2</f>
        <v>0.385640999999998</v>
      </c>
      <c r="G17" s="0" t="n">
        <f aca="false">F17*D17</f>
        <v>0.0609312779999997</v>
      </c>
      <c r="H17" s="0" t="n">
        <f aca="false">100*NORMDIST(B17,F$26,G$27,0)</f>
        <v>16.3732854744898</v>
      </c>
      <c r="J17" s="0" t="n">
        <f aca="false">J16+1</f>
        <v>7</v>
      </c>
      <c r="K17" s="0" t="n">
        <f aca="false">NORMDIST($J17,$L$7,K$9,0)</f>
        <v>1.25499651507052E-033</v>
      </c>
      <c r="L17" s="0" t="n">
        <f aca="false">NORMDIST($J17,$L$7,L$9,0)</f>
        <v>1.32235230057433E-009</v>
      </c>
      <c r="M17" s="0" t="n">
        <f aca="false">NORMDIST($J17,$L$7,M$9,0)</f>
        <v>0.000796619333349186</v>
      </c>
    </row>
    <row r="18" customFormat="false" ht="12.8" hidden="false" customHeight="false" outlineLevel="0" collapsed="false">
      <c r="A18" s="0" t="n">
        <f aca="false">A17+1</f>
        <v>23.5</v>
      </c>
      <c r="B18" s="0" t="n">
        <f aca="false">B17+1</f>
        <v>23</v>
      </c>
      <c r="C18" s="0" t="n">
        <v>82.2</v>
      </c>
      <c r="D18" s="1" t="n">
        <f aca="false">(C18-C17)/100</f>
        <v>0.123</v>
      </c>
      <c r="E18" s="0" t="n">
        <f aca="false">D18*B18</f>
        <v>2.829</v>
      </c>
      <c r="F18" s="0" t="n">
        <f aca="false">(B18-F$26)^2</f>
        <v>2.627641</v>
      </c>
      <c r="G18" s="0" t="n">
        <f aca="false">F18*D18</f>
        <v>0.323199842999999</v>
      </c>
      <c r="H18" s="0" t="n">
        <f aca="false">100*NORMDIST(B18,F$26,G$27,0)</f>
        <v>13.3726020962101</v>
      </c>
      <c r="J18" s="0" t="n">
        <f aca="false">J17+1</f>
        <v>8</v>
      </c>
      <c r="K18" s="0" t="n">
        <f aca="false">NORMDIST($J18,$L$7,K$9,0)</f>
        <v>2.83632857371486E-029</v>
      </c>
      <c r="L18" s="0" t="n">
        <f aca="false">NORMDIST($J18,$L$7,L$9,0)</f>
        <v>1.62134590945468E-008</v>
      </c>
      <c r="M18" s="0" t="n">
        <f aca="false">NORMDIST($J18,$L$7,M$9,0)</f>
        <v>0.00149067500158993</v>
      </c>
    </row>
    <row r="19" customFormat="false" ht="12.8" hidden="false" customHeight="false" outlineLevel="0" collapsed="false">
      <c r="A19" s="0" t="n">
        <f aca="false">A18+1</f>
        <v>24.5</v>
      </c>
      <c r="B19" s="0" t="n">
        <f aca="false">B18+1</f>
        <v>24</v>
      </c>
      <c r="C19" s="0" t="n">
        <v>90.3</v>
      </c>
      <c r="D19" s="1" t="n">
        <f aca="false">(C19-C18)/100</f>
        <v>0.0809999999999999</v>
      </c>
      <c r="E19" s="0" t="n">
        <f aca="false">D19*B19</f>
        <v>1.944</v>
      </c>
      <c r="F19" s="0" t="n">
        <f aca="false">(B19-F$26)^2</f>
        <v>6.86964099999999</v>
      </c>
      <c r="G19" s="0" t="n">
        <f aca="false">F19*D19</f>
        <v>0.556440920999999</v>
      </c>
      <c r="H19" s="0" t="n">
        <f aca="false">100*NORMDIST(B19,F$26,G$27,0)</f>
        <v>9.11729728983851</v>
      </c>
      <c r="J19" s="0" t="n">
        <f aca="false">J18+1</f>
        <v>9</v>
      </c>
      <c r="K19" s="0" t="n">
        <f aca="false">NORMDIST($J19,$L$7,K$9,0)</f>
        <v>3.11279831461128E-025</v>
      </c>
      <c r="L19" s="0" t="n">
        <f aca="false">NORMDIST($J19,$L$7,L$9,0)</f>
        <v>1.65948866685967E-007</v>
      </c>
      <c r="M19" s="0" t="n">
        <f aca="false">NORMDIST($J19,$L$7,M$9,0)</f>
        <v>0.00266629145675548</v>
      </c>
    </row>
    <row r="20" customFormat="false" ht="12.8" hidden="false" customHeight="false" outlineLevel="0" collapsed="false">
      <c r="A20" s="0" t="n">
        <f aca="false">A19+1</f>
        <v>25.5</v>
      </c>
      <c r="B20" s="0" t="n">
        <f aca="false">B19+1</f>
        <v>25</v>
      </c>
      <c r="C20" s="0" t="n">
        <v>95.3</v>
      </c>
      <c r="D20" s="1" t="n">
        <f aca="false">(C20-C19)/100</f>
        <v>0.05</v>
      </c>
      <c r="E20" s="0" t="n">
        <f aca="false">D20*B20</f>
        <v>1.25</v>
      </c>
      <c r="F20" s="0" t="n">
        <f aca="false">(B20-F$26)^2</f>
        <v>13.111641</v>
      </c>
      <c r="G20" s="0" t="n">
        <f aca="false">F20*D20</f>
        <v>0.65558205</v>
      </c>
      <c r="H20" s="0" t="n">
        <f aca="false">100*NORMDIST(B20,F$26,G$27,0)</f>
        <v>5.18903279645441</v>
      </c>
      <c r="J20" s="0" t="n">
        <f aca="false">J19+1</f>
        <v>10</v>
      </c>
      <c r="K20" s="0" t="n">
        <f aca="false">NORMDIST($J20,$L$7,K$9,0)</f>
        <v>1.65892154435582E-021</v>
      </c>
      <c r="L20" s="0" t="n">
        <f aca="false">NORMDIST($J20,$L$7,L$9,0)</f>
        <v>1.41789152611906E-006</v>
      </c>
      <c r="M20" s="0" t="n">
        <f aca="false">NORMDIST($J20,$L$7,M$9,0)</f>
        <v>0.00455852982053153</v>
      </c>
    </row>
    <row r="21" customFormat="false" ht="12.8" hidden="false" customHeight="false" outlineLevel="0" collapsed="false">
      <c r="A21" s="0" t="n">
        <f aca="false">A20+1</f>
        <v>26.5</v>
      </c>
      <c r="B21" s="0" t="n">
        <f aca="false">B20+1</f>
        <v>26</v>
      </c>
      <c r="C21" s="0" t="n">
        <v>97.9</v>
      </c>
      <c r="D21" s="1" t="n">
        <f aca="false">(C21-C20)/100</f>
        <v>0.0260000000000001</v>
      </c>
      <c r="E21" s="0" t="n">
        <f aca="false">D21*B21</f>
        <v>0.676000000000002</v>
      </c>
      <c r="F21" s="0" t="n">
        <f aca="false">(B21-F$26)^2</f>
        <v>21.353641</v>
      </c>
      <c r="G21" s="0" t="n">
        <f aca="false">F21*D21</f>
        <v>0.555194666000002</v>
      </c>
      <c r="H21" s="0" t="n">
        <f aca="false">100*NORMDIST(B21,F$26,G$27,0)</f>
        <v>2.46533999088044</v>
      </c>
      <c r="J21" s="0" t="n">
        <f aca="false">J20+1</f>
        <v>11</v>
      </c>
      <c r="K21" s="0" t="n">
        <f aca="false">NORMDIST($J21,$L$7,K$9,0)</f>
        <v>4.29320013405238E-018</v>
      </c>
      <c r="L21" s="0" t="n">
        <f aca="false">NORMDIST($J21,$L$7,L$9,0)</f>
        <v>1.01130424153258E-005</v>
      </c>
      <c r="M21" s="0" t="n">
        <f aca="false">NORMDIST($J21,$L$7,M$9,0)</f>
        <v>0.0074496266100585</v>
      </c>
    </row>
    <row r="22" customFormat="false" ht="12.8" hidden="false" customHeight="false" outlineLevel="0" collapsed="false">
      <c r="A22" s="0" t="n">
        <f aca="false">A21+1</f>
        <v>27.5</v>
      </c>
      <c r="B22" s="0" t="n">
        <f aca="false">B21+1</f>
        <v>27</v>
      </c>
      <c r="C22" s="0" t="n">
        <v>99.1</v>
      </c>
      <c r="D22" s="1" t="n">
        <f aca="false">(C22-C21)/100</f>
        <v>0.0119999999999999</v>
      </c>
      <c r="E22" s="0" t="n">
        <f aca="false">D22*B22</f>
        <v>0.323999999999997</v>
      </c>
      <c r="F22" s="0" t="n">
        <f aca="false">(B22-F$26)^2</f>
        <v>31.595641</v>
      </c>
      <c r="G22" s="0" t="n">
        <f aca="false">F22*D22</f>
        <v>0.379147691999996</v>
      </c>
      <c r="H22" s="0" t="n">
        <f aca="false">100*NORMDIST(B22,F$26,G$27,0)</f>
        <v>0.977771402625335</v>
      </c>
      <c r="J22" s="0" t="n">
        <f aca="false">J21+1</f>
        <v>12</v>
      </c>
      <c r="K22" s="0" t="n">
        <f aca="false">NORMDIST($J22,$L$7,K$9,0)</f>
        <v>5.3953154688926E-015</v>
      </c>
      <c r="L22" s="0" t="n">
        <f aca="false">NORMDIST($J22,$L$7,L$9,0)</f>
        <v>6.02130679844235E-005</v>
      </c>
      <c r="M22" s="0" t="n">
        <f aca="false">NORMDIST($J22,$L$7,M$9,0)</f>
        <v>0.0116368848643168</v>
      </c>
    </row>
    <row r="23" customFormat="false" ht="12.8" hidden="false" customHeight="false" outlineLevel="0" collapsed="false">
      <c r="A23" s="0" t="n">
        <f aca="false">A22+1</f>
        <v>28.5</v>
      </c>
      <c r="B23" s="0" t="n">
        <f aca="false">B22+1</f>
        <v>28</v>
      </c>
      <c r="C23" s="0" t="n">
        <v>99.7</v>
      </c>
      <c r="D23" s="1" t="n">
        <f aca="false">(C23-C22)/100</f>
        <v>0.00600000000000009</v>
      </c>
      <c r="E23" s="0" t="n">
        <f aca="false">D23*B23</f>
        <v>0.168000000000002</v>
      </c>
      <c r="F23" s="0" t="n">
        <f aca="false">(B23-F$26)^2</f>
        <v>43.837641</v>
      </c>
      <c r="G23" s="0" t="n">
        <f aca="false">F23*D23</f>
        <v>0.263025846000004</v>
      </c>
      <c r="H23" s="0" t="n">
        <f aca="false">100*NORMDIST(B23,F$26,G$27,0)</f>
        <v>0.323718818876963</v>
      </c>
      <c r="J23" s="0" t="n">
        <f aca="false">J22+1</f>
        <v>13</v>
      </c>
      <c r="K23" s="0" t="n">
        <f aca="false">NORMDIST($J23,$L$7,K$9,0)</f>
        <v>3.29255451736147E-012</v>
      </c>
      <c r="L23" s="0" t="n">
        <f aca="false">NORMDIST($J23,$L$7,L$9,0)</f>
        <v>0.000299274551634601</v>
      </c>
      <c r="M23" s="0" t="n">
        <f aca="false">NORMDIST($J23,$L$7,M$9,0)</f>
        <v>0.0173752673461073</v>
      </c>
    </row>
    <row r="24" customFormat="false" ht="12.8" hidden="false" customHeight="false" outlineLevel="0" collapsed="false">
      <c r="A24" s="0" t="n">
        <f aca="false">A23+1</f>
        <v>29.5</v>
      </c>
      <c r="B24" s="0" t="n">
        <f aca="false">B23+1</f>
        <v>29</v>
      </c>
      <c r="C24" s="0" t="n">
        <v>99.9</v>
      </c>
      <c r="D24" s="1" t="n">
        <f aca="false">(C24-C23)/100</f>
        <v>0.00200000000000003</v>
      </c>
      <c r="E24" s="0" t="n">
        <f aca="false">D24*B24</f>
        <v>0.0580000000000008</v>
      </c>
      <c r="F24" s="0" t="n">
        <f aca="false">(B24-F$26)^2</f>
        <v>58.079641</v>
      </c>
      <c r="G24" s="0" t="n">
        <f aca="false">F24*D24</f>
        <v>0.116159282000002</v>
      </c>
      <c r="H24" s="0" t="n">
        <f aca="false">100*NORMDIST(B24,F$26,G$27,0)</f>
        <v>0.0894681935849541</v>
      </c>
      <c r="J24" s="0" t="n">
        <f aca="false">J23+1</f>
        <v>14</v>
      </c>
      <c r="K24" s="0" t="n">
        <f aca="false">NORMDIST($J24,$L$7,K$9,0)</f>
        <v>9.75729707999731E-010</v>
      </c>
      <c r="L24" s="0" t="n">
        <f aca="false">NORMDIST($J24,$L$7,L$9,0)</f>
        <v>0.00124170642182744</v>
      </c>
      <c r="M24" s="0" t="n">
        <f aca="false">NORMDIST($J24,$L$7,M$9,0)</f>
        <v>0.0247981213111973</v>
      </c>
    </row>
    <row r="25" customFormat="false" ht="12.8" hidden="false" customHeight="false" outlineLevel="0" collapsed="false">
      <c r="A25" s="0" t="n">
        <f aca="false">A24+1</f>
        <v>30.5</v>
      </c>
      <c r="B25" s="0" t="n">
        <f aca="false">B24+1</f>
        <v>30</v>
      </c>
      <c r="C25" s="0" t="n">
        <v>100</v>
      </c>
      <c r="D25" s="1" t="n">
        <f aca="false">(C25-C24)/100</f>
        <v>0.000999999999999943</v>
      </c>
      <c r="E25" s="0" t="n">
        <f aca="false">D25*B25</f>
        <v>0.0299999999999983</v>
      </c>
      <c r="F25" s="0" t="n">
        <f aca="false">(B25-F$26)^2</f>
        <v>74.321641</v>
      </c>
      <c r="G25" s="0" t="n">
        <f aca="false">F25*D25</f>
        <v>0.0743216409999957</v>
      </c>
      <c r="H25" s="0" t="n">
        <f aca="false">100*NORMDIST(B25,F$26,G$27,0)</f>
        <v>0.0206414164461744</v>
      </c>
      <c r="J25" s="0" t="n">
        <f aca="false">J24+1</f>
        <v>15</v>
      </c>
      <c r="K25" s="0" t="n">
        <f aca="false">NORMDIST($J25,$L$7,K$9,0)</f>
        <v>1.40412736644359E-007</v>
      </c>
      <c r="L25" s="0" t="n">
        <f aca="false">NORMDIST($J25,$L$7,L$9,0)</f>
        <v>0.00430069031708479</v>
      </c>
      <c r="M25" s="0" t="n">
        <f aca="false">NORMDIST($J25,$L$7,M$9,0)</f>
        <v>0.0338297346398225</v>
      </c>
    </row>
    <row r="26" customFormat="false" ht="12.8" hidden="false" customHeight="false" outlineLevel="0" collapsed="false">
      <c r="D26" s="0" t="n">
        <f aca="false">SUM(D10:D25)</f>
        <v>1</v>
      </c>
      <c r="E26" s="0" t="n">
        <f aca="false">SUM(E10:E25)</f>
        <v>21.379</v>
      </c>
      <c r="F26" s="0" t="n">
        <f aca="false">SUM(E10:E25)/D26</f>
        <v>21.379</v>
      </c>
      <c r="G26" s="0" t="n">
        <f aca="false">SUM(G10:G25)/D26</f>
        <v>5.537359</v>
      </c>
      <c r="J26" s="0" t="n">
        <f aca="false">J25+1</f>
        <v>16</v>
      </c>
      <c r="K26" s="0" t="n">
        <f aca="false">NORMDIST($J26,$L$7,K$9,0)</f>
        <v>9.81214374174709E-006</v>
      </c>
      <c r="L26" s="0" t="n">
        <f aca="false">NORMDIST($J26,$L$7,L$9,0)</f>
        <v>0.0124344769209294</v>
      </c>
      <c r="M26" s="0" t="n">
        <f aca="false">NORMDIST($J26,$L$7,M$9,0)</f>
        <v>0.0441134402895078</v>
      </c>
    </row>
    <row r="27" customFormat="false" ht="12.8" hidden="false" customHeight="false" outlineLevel="0" collapsed="false">
      <c r="F27" s="0" t="s">
        <v>5</v>
      </c>
      <c r="G27" s="0" t="n">
        <f aca="false">SQRT(G26)</f>
        <v>2.35315936561891</v>
      </c>
      <c r="J27" s="0" t="n">
        <f aca="false">J26+1</f>
        <v>17</v>
      </c>
      <c r="K27" s="0" t="n">
        <f aca="false">NORMDIST($J27,$L$7,K$9,0)</f>
        <v>0.000332967405294569</v>
      </c>
      <c r="L27" s="0" t="n">
        <f aca="false">NORMDIST($J27,$L$7,L$9,0)</f>
        <v>0.0300114497786019</v>
      </c>
      <c r="M27" s="0" t="n">
        <f aca="false">NORMDIST($J27,$L$7,M$9,0)</f>
        <v>0.0549839318131635</v>
      </c>
    </row>
    <row r="28" customFormat="false" ht="12.8" hidden="false" customHeight="false" outlineLevel="0" collapsed="false">
      <c r="G28" s="0" t="s">
        <v>6</v>
      </c>
      <c r="J28" s="0" t="n">
        <f aca="false">J27+1</f>
        <v>18</v>
      </c>
      <c r="K28" s="0" t="n">
        <f aca="false">NORMDIST($J28,$L$7,K$9,0)</f>
        <v>0.00548681053838348</v>
      </c>
      <c r="L28" s="0" t="n">
        <f aca="false">NORMDIST($J28,$L$7,L$9,0)</f>
        <v>0.0604667374214861</v>
      </c>
      <c r="M28" s="0" t="n">
        <f aca="false">NORMDIST($J28,$L$7,M$9,0)</f>
        <v>0.0655078253470701</v>
      </c>
    </row>
    <row r="29" customFormat="false" ht="12.8" hidden="false" customHeight="false" outlineLevel="0" collapsed="false">
      <c r="J29" s="0" t="n">
        <f aca="false">J28+1</f>
        <v>19</v>
      </c>
      <c r="K29" s="0" t="n">
        <f aca="false">NORMDIST($J29,$L$7,K$9,0)</f>
        <v>0.0439054698015066</v>
      </c>
      <c r="L29" s="0" t="n">
        <f aca="false">NORMDIST($J29,$L$7,L$9,0)</f>
        <v>0.101698887542317</v>
      </c>
      <c r="M29" s="0" t="n">
        <f aca="false">NORMDIST($J29,$L$7,M$9,0)</f>
        <v>0.0746007337354233</v>
      </c>
    </row>
    <row r="30" customFormat="false" ht="12.8" hidden="false" customHeight="false" outlineLevel="0" collapsed="false">
      <c r="J30" s="0" t="n">
        <f aca="false">J29+1</f>
        <v>20</v>
      </c>
      <c r="K30" s="0" t="n">
        <f aca="false">NORMDIST($J30,$L$7,K$9,0)</f>
        <v>0.170607341374047</v>
      </c>
      <c r="L30" s="0" t="n">
        <f aca="false">NORMDIST($J30,$L$7,L$9,0)</f>
        <v>0.142786113929106</v>
      </c>
      <c r="M30" s="0" t="n">
        <f aca="false">NORMDIST($J30,$L$7,M$9,0)</f>
        <v>0.0812055181693591</v>
      </c>
    </row>
    <row r="31" customFormat="false" ht="12.8" hidden="false" customHeight="false" outlineLevel="0" collapsed="false">
      <c r="J31" s="0" t="n">
        <f aca="false">J30+1</f>
        <v>21</v>
      </c>
      <c r="K31" s="0" t="n">
        <f aca="false">NORMDIST($J31,$L$7,K$9,0)</f>
        <v>0.321926867833571</v>
      </c>
      <c r="L31" s="0" t="n">
        <f aca="false">NORMDIST($J31,$L$7,L$9,0)</f>
        <v>0.167350051833459</v>
      </c>
      <c r="M31" s="0" t="n">
        <f aca="false">NORMDIST($J31,$L$7,M$9,0)</f>
        <v>0.0844929573576837</v>
      </c>
    </row>
    <row r="32" customFormat="false" ht="12.8" hidden="false" customHeight="false" outlineLevel="0" collapsed="false">
      <c r="J32" s="0" t="n">
        <f aca="false">J31+1</f>
        <v>22</v>
      </c>
      <c r="K32" s="0" t="n">
        <f aca="false">NORMDIST($J32,$L$7,K$9,0)</f>
        <v>0.294983113523903</v>
      </c>
      <c r="L32" s="0" t="n">
        <f aca="false">NORMDIST($J32,$L$7,L$9,0)</f>
        <v>0.163732854744898</v>
      </c>
      <c r="M32" s="0" t="n">
        <f aca="false">NORMDIST($J32,$L$7,M$9,0)</f>
        <v>0.0840326398455539</v>
      </c>
    </row>
    <row r="33" customFormat="false" ht="12.8" hidden="false" customHeight="false" outlineLevel="0" collapsed="false">
      <c r="J33" s="0" t="n">
        <f aca="false">J32+1</f>
        <v>23</v>
      </c>
      <c r="K33" s="0" t="n">
        <f aca="false">NORMDIST($J33,$L$7,K$9,0)</f>
        <v>0.131255499346152</v>
      </c>
      <c r="L33" s="0" t="n">
        <f aca="false">NORMDIST($J33,$L$7,L$9,0)</f>
        <v>0.133726020962101</v>
      </c>
      <c r="M33" s="0" t="n">
        <f aca="false">NORMDIST($J33,$L$7,M$9,0)</f>
        <v>0.0798855131012358</v>
      </c>
    </row>
    <row r="34" customFormat="false" ht="12.8" hidden="false" customHeight="false" outlineLevel="0" collapsed="false">
      <c r="J34" s="0" t="n">
        <f aca="false">J33+1</f>
        <v>24</v>
      </c>
      <c r="K34" s="0" t="n">
        <f aca="false">NORMDIST($J34,$L$7,K$9,0)</f>
        <v>0.0283607873823636</v>
      </c>
      <c r="L34" s="0" t="n">
        <f aca="false">NORMDIST($J34,$L$7,L$9,0)</f>
        <v>0.0911729728983851</v>
      </c>
      <c r="M34" s="0" t="n">
        <f aca="false">NORMDIST($J34,$L$7,M$9,0)</f>
        <v>0.0725906319863087</v>
      </c>
    </row>
    <row r="35" customFormat="false" ht="12.8" hidden="false" customHeight="false" outlineLevel="0" collapsed="false">
      <c r="J35" s="0" t="n">
        <f aca="false">J34+1</f>
        <v>25</v>
      </c>
      <c r="K35" s="0" t="n">
        <f aca="false">NORMDIST($J35,$L$7,K$9,0)</f>
        <v>0.00297577082604397</v>
      </c>
      <c r="L35" s="0" t="n">
        <f aca="false">NORMDIST($J35,$L$7,L$9,0)</f>
        <v>0.0518903279645441</v>
      </c>
      <c r="M35" s="0" t="n">
        <f aca="false">NORMDIST($J35,$L$7,M$9,0)</f>
        <v>0.0630500815039899</v>
      </c>
    </row>
    <row r="36" customFormat="false" ht="12.8" hidden="false" customHeight="false" outlineLevel="0" collapsed="false">
      <c r="J36" s="0" t="n">
        <f aca="false">J35+1</f>
        <v>26</v>
      </c>
      <c r="K36" s="0" t="n">
        <f aca="false">NORMDIST($J36,$L$7,K$9,0)</f>
        <v>0.000151621609192697</v>
      </c>
      <c r="L36" s="0" t="n">
        <f aca="false">NORMDIST($J36,$L$7,L$9,0)</f>
        <v>0.0246533999088044</v>
      </c>
      <c r="M36" s="0" t="n">
        <f aca="false">NORMDIST($J36,$L$7,M$9,0)</f>
        <v>0.0523459701958247</v>
      </c>
    </row>
    <row r="37" customFormat="false" ht="12.8" hidden="false" customHeight="false" outlineLevel="0" collapsed="false">
      <c r="J37" s="0" t="n">
        <f aca="false">J36+1</f>
        <v>27</v>
      </c>
      <c r="K37" s="0" t="n">
        <f aca="false">NORMDIST($J37,$L$7,K$9,0)</f>
        <v>3.75148438988929E-006</v>
      </c>
      <c r="L37" s="0" t="n">
        <f aca="false">NORMDIST($J37,$L$7,L$9,0)</f>
        <v>0.00977771402625335</v>
      </c>
      <c r="M37" s="0" t="n">
        <f aca="false">NORMDIST($J37,$L$7,M$9,0)</f>
        <v>0.0415406589328481</v>
      </c>
    </row>
    <row r="38" customFormat="false" ht="12.8" hidden="false" customHeight="false" outlineLevel="0" collapsed="false">
      <c r="J38" s="0" t="n">
        <f aca="false">J37+1</f>
        <v>28</v>
      </c>
      <c r="K38" s="0" t="n">
        <f aca="false">NORMDIST($J38,$L$7,K$9,0)</f>
        <v>4.50739488945747E-008</v>
      </c>
      <c r="L38" s="0" t="n">
        <f aca="false">NORMDIST($J38,$L$7,L$9,0)</f>
        <v>0.00323718818876963</v>
      </c>
      <c r="M38" s="0" t="n">
        <f aca="false">NORMDIST($J38,$L$7,M$9,0)</f>
        <v>0.0315105537428128</v>
      </c>
    </row>
    <row r="39" customFormat="false" ht="12.8" hidden="false" customHeight="false" outlineLevel="0" collapsed="false">
      <c r="J39" s="0" t="n">
        <f aca="false">J38+1</f>
        <v>29</v>
      </c>
      <c r="K39" s="0" t="n">
        <f aca="false">NORMDIST($J39,$L$7,K$9,0)</f>
        <v>2.62983496006056E-010</v>
      </c>
      <c r="L39" s="0" t="n">
        <f aca="false">NORMDIST($J39,$L$7,L$9,0)</f>
        <v>0.000894681935849541</v>
      </c>
      <c r="M39" s="0" t="n">
        <f aca="false">NORMDIST($J39,$L$7,M$9,0)</f>
        <v>0.0228471069988925</v>
      </c>
    </row>
    <row r="40" customFormat="false" ht="12.8" hidden="false" customHeight="false" outlineLevel="0" collapsed="false">
      <c r="J40" s="0" t="n">
        <f aca="false">J39+1</f>
        <v>30</v>
      </c>
      <c r="K40" s="0" t="n">
        <f aca="false">NORMDIST($J40,$L$7,K$9,0)</f>
        <v>7.45095264301792E-013</v>
      </c>
      <c r="L40" s="0" t="n">
        <f aca="false">NORMDIST($J40,$L$7,L$9,0)</f>
        <v>0.000206414164461744</v>
      </c>
      <c r="M40" s="0" t="n">
        <f aca="false">NORMDIST($J40,$L$7,M$9,0)</f>
        <v>0.0158343019501127</v>
      </c>
    </row>
    <row r="41" customFormat="false" ht="12.8" hidden="false" customHeight="false" outlineLevel="0" collapsed="false">
      <c r="J41" s="0" t="n">
        <f aca="false">J40+1</f>
        <v>31</v>
      </c>
      <c r="K41" s="0" t="n">
        <f aca="false">NORMDIST($J41,$L$7,K$9,0)</f>
        <v>1.02512195286113E-015</v>
      </c>
      <c r="L41" s="0" t="n">
        <f aca="false">NORMDIST($J41,$L$7,L$9,0)</f>
        <v>3.97539629529987E-005</v>
      </c>
      <c r="M41" s="0" t="n">
        <f aca="false">NORMDIST($J41,$L$7,M$9,0)</f>
        <v>0.0104896055076269</v>
      </c>
    </row>
    <row r="42" customFormat="false" ht="12.8" hidden="false" customHeight="false" outlineLevel="0" collapsed="false">
      <c r="J42" s="0" t="n">
        <f aca="false">J41+1</f>
        <v>32</v>
      </c>
      <c r="K42" s="0" t="n">
        <f aca="false">NORMDIST($J42,$L$7,K$9,0)</f>
        <v>6.84888205173444E-019</v>
      </c>
      <c r="L42" s="0" t="n">
        <f aca="false">NORMDIST($J42,$L$7,L$9,0)</f>
        <v>6.39133331294232E-006</v>
      </c>
      <c r="M42" s="0" t="n">
        <f aca="false">NORMDIST($J42,$L$7,M$9,0)</f>
        <v>0.00664219949322226</v>
      </c>
    </row>
    <row r="43" customFormat="false" ht="12.8" hidden="false" customHeight="false" outlineLevel="0" collapsed="false">
      <c r="J43" s="0" t="n">
        <f aca="false">J42+1</f>
        <v>33</v>
      </c>
      <c r="K43" s="0" t="n">
        <f aca="false">NORMDIST($J43,$L$7,K$9,0)</f>
        <v>2.2220010627969E-022</v>
      </c>
      <c r="L43" s="0" t="n">
        <f aca="false">NORMDIST($J43,$L$7,L$9,0)</f>
        <v>8.57773471764802E-007</v>
      </c>
      <c r="M43" s="0" t="n">
        <f aca="false">NORMDIST($J43,$L$7,M$9,0)</f>
        <v>0.00402028832863046</v>
      </c>
    </row>
    <row r="44" customFormat="false" ht="12.8" hidden="false" customHeight="false" outlineLevel="0" collapsed="false">
      <c r="J44" s="0" t="n">
        <f aca="false">J43+1</f>
        <v>34</v>
      </c>
      <c r="K44" s="0" t="n">
        <f aca="false">NORMDIST($J44,$L$7,K$9,0)</f>
        <v>3.50065458042694E-026</v>
      </c>
      <c r="L44" s="0" t="n">
        <f aca="false">NORMDIST($J44,$L$7,L$9,0)</f>
        <v>9.61001045426749E-008</v>
      </c>
      <c r="M44" s="0" t="n">
        <f aca="false">NORMDIST($J44,$L$7,M$9,0)</f>
        <v>0.0023259212872423</v>
      </c>
    </row>
    <row r="45" customFormat="false" ht="12.8" hidden="false" customHeight="false" outlineLevel="0" collapsed="false">
      <c r="J45" s="0" t="n">
        <f aca="false">J44+1</f>
        <v>35</v>
      </c>
      <c r="K45" s="0" t="n">
        <f aca="false">NORMDIST($J45,$L$7,K$9,0)</f>
        <v>2.67814865443687E-030</v>
      </c>
      <c r="L45" s="0" t="n">
        <f aca="false">NORMDIST($J45,$L$7,L$9,0)</f>
        <v>8.98763061716024E-009</v>
      </c>
      <c r="M45" s="0" t="n">
        <f aca="false">NORMDIST($J45,$L$7,M$9,0)</f>
        <v>0.0012862498945817</v>
      </c>
    </row>
    <row r="46" customFormat="false" ht="12.8" hidden="false" customHeight="false" outlineLevel="0" collapsed="false">
      <c r="J46" s="0" t="n">
        <f aca="false">J45+1</f>
        <v>36</v>
      </c>
      <c r="K46" s="0" t="n">
        <f aca="false">NORMDIST($J46,$L$7,K$9,0)</f>
        <v>9.94948316131262E-035</v>
      </c>
      <c r="L46" s="0" t="n">
        <f aca="false">NORMDIST($J46,$L$7,L$9,0)</f>
        <v>7.01676086034817E-010</v>
      </c>
      <c r="M46" s="0" t="n">
        <f aca="false">NORMDIST($J46,$L$7,M$9,0)</f>
        <v>0.000679904972320879</v>
      </c>
    </row>
    <row r="47" customFormat="false" ht="12.8" hidden="false" customHeight="false" outlineLevel="0" collapsed="false">
      <c r="J47" s="0" t="n">
        <f aca="false">J46+1</f>
        <v>37</v>
      </c>
      <c r="K47" s="0" t="n">
        <f aca="false">NORMDIST($J47,$L$7,K$9,0)</f>
        <v>1.79492697923951E-039</v>
      </c>
      <c r="L47" s="0" t="n">
        <f aca="false">NORMDIST($J47,$L$7,L$9,0)</f>
        <v>4.57296883359787E-011</v>
      </c>
      <c r="M47" s="0" t="n">
        <f aca="false">NORMDIST($J47,$L$7,M$9,0)</f>
        <v>0.000343529161066469</v>
      </c>
    </row>
    <row r="48" customFormat="false" ht="12.8" hidden="false" customHeight="false" outlineLevel="0" collapsed="false">
      <c r="J48" s="0" t="n">
        <f aca="false">J47+1</f>
        <v>38</v>
      </c>
      <c r="K48" s="0" t="n">
        <f aca="false">NORMDIST($J48,$L$7,K$9,0)</f>
        <v>1.57243778682259E-044</v>
      </c>
      <c r="L48" s="0" t="n">
        <f aca="false">NORMDIST($J48,$L$7,L$9,0)</f>
        <v>2.48788277407076E-012</v>
      </c>
      <c r="M48" s="0" t="n">
        <f aca="false">NORMDIST($J48,$L$7,M$9,0)</f>
        <v>0.000165909603983667</v>
      </c>
    </row>
    <row r="49" customFormat="false" ht="12.8" hidden="false" customHeight="false" outlineLevel="0" collapsed="false">
      <c r="J49" s="0" t="n">
        <f aca="false">J48+1</f>
        <v>39</v>
      </c>
      <c r="K49" s="0" t="n">
        <f aca="false">NORMDIST($J49,$L$7,K$9,0)</f>
        <v>6.68929856195796E-050</v>
      </c>
      <c r="L49" s="0" t="n">
        <f aca="false">NORMDIST($J49,$L$7,L$9,0)</f>
        <v>1.12987835820141E-013</v>
      </c>
      <c r="M49" s="0" t="n">
        <f aca="false">NORMDIST($J49,$L$7,M$9,0)</f>
        <v>7.65899826193466E-005</v>
      </c>
    </row>
    <row r="50" customFormat="false" ht="12.8" hidden="false" customHeight="false" outlineLevel="0" collapsed="false">
      <c r="J50" s="0" t="n">
        <f aca="false">J49+1</f>
        <v>40</v>
      </c>
      <c r="K50" s="0" t="n">
        <f aca="false">NORMDIST($J50,$L$7,K$9,0)</f>
        <v>1.38187293463059E-055</v>
      </c>
      <c r="L50" s="0" t="n">
        <f aca="false">NORMDIST($J50,$L$7,L$9,0)</f>
        <v>4.28354735936966E-015</v>
      </c>
      <c r="M50" s="0" t="n">
        <f aca="false">NORMDIST($J50,$L$7,M$9,0)</f>
        <v>3.37959720007298E-005</v>
      </c>
    </row>
  </sheetData>
  <printOptions headings="false" gridLines="false" gridLinesSet="true" horizontalCentered="false" verticalCentered="false"/>
  <pageMargins left="0.75" right="0.75" top="1" bottom="1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025" min="1" style="0" width="8.67"/>
  </cols>
  <sheetData/>
  <printOptions headings="false" gridLines="false" gridLinesSet="true" horizontalCentered="false" verticalCentered="false"/>
  <pageMargins left="0.75" right="0.75" top="1" bottom="1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025" min="1" style="0" width="8.67"/>
  </cols>
  <sheetData/>
  <printOptions headings="false" gridLines="false" gridLinesSet="true" horizontalCentered="false" verticalCentered="false"/>
  <pageMargins left="0.75" right="0.75" top="1" bottom="1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</TotalTime>
  <Application>LibreOffice/6.0.7.3$Linux_X86_64 LibreOffice_project/00m0$Build-3</Application>
  <Company>UMass Boston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2011-06-03T01:14:10Z</dcterms:created>
  <dc:creator>Ethan Bolker</dc:creator>
  <dc:description/>
  <dc:language>en-US</dc:language>
  <cp:lastModifiedBy/>
  <dcterms:modified xsi:type="dcterms:W3CDTF">2019-02-19T22:02:44Z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mpany">
    <vt:lpwstr>UMass Boston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