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b\qrbook\PayoffDebt\"/>
    </mc:Choice>
  </mc:AlternateContent>
  <bookViews>
    <workbookView xWindow="480" yWindow="165" windowWidth="11355" windowHeight="8640"/>
  </bookViews>
  <sheets>
    <sheet name="plain" sheetId="1" r:id="rId1"/>
    <sheet name="compare" sheetId="2" r:id="rId2"/>
    <sheet name="mortgage" sheetId="3" r:id="rId3"/>
  </sheets>
  <definedNames>
    <definedName name="INTERESTRATE">mortgage!$C$8</definedName>
    <definedName name="MONTHLYPAYMENT">mortgage!$C$11</definedName>
    <definedName name="PAYMENT">plain!$C$12</definedName>
    <definedName name="RATE">plain!$C$11</definedName>
    <definedName name="START">plain!$C$10</definedName>
    <definedName name="STARTBALANCE">mortgage!$C$7</definedName>
    <definedName name="YEARS">mortgage!$C$9</definedName>
  </definedNames>
  <calcPr calcId="152511"/>
</workbook>
</file>

<file path=xl/calcChain.xml><?xml version="1.0" encoding="utf-8"?>
<calcChain xmlns="http://schemas.openxmlformats.org/spreadsheetml/2006/main">
  <c r="C15" i="1" l="1"/>
  <c r="C16" i="1"/>
  <c r="C11" i="3" l="1"/>
  <c r="C16" i="3"/>
  <c r="A40" i="3"/>
  <c r="A52" i="3" s="1"/>
  <c r="A64" i="3" s="1"/>
  <c r="A76" i="3" s="1"/>
  <c r="A88" i="3" s="1"/>
  <c r="A100" i="3" s="1"/>
  <c r="A112" i="3" s="1"/>
  <c r="A124" i="3" s="1"/>
  <c r="A136" i="3" s="1"/>
  <c r="A148" i="3" s="1"/>
  <c r="A160" i="3" s="1"/>
  <c r="A172" i="3" s="1"/>
  <c r="A184" i="3" s="1"/>
  <c r="A196" i="3" s="1"/>
  <c r="A208" i="3" s="1"/>
  <c r="A220" i="3" s="1"/>
  <c r="A232" i="3" s="1"/>
  <c r="A244" i="3" s="1"/>
  <c r="A256" i="3" s="1"/>
  <c r="A268" i="3" s="1"/>
  <c r="A280" i="3" s="1"/>
  <c r="A292" i="3" s="1"/>
  <c r="A304" i="3" s="1"/>
  <c r="A316" i="3" s="1"/>
  <c r="A328" i="3" s="1"/>
  <c r="A340" i="3" s="1"/>
  <c r="A352" i="3" s="1"/>
  <c r="A364" i="3" s="1"/>
  <c r="A376" i="3" s="1"/>
  <c r="A219" i="3"/>
  <c r="A231" i="3" s="1"/>
  <c r="A243" i="3" s="1"/>
  <c r="A255" i="3" s="1"/>
  <c r="A267" i="3" s="1"/>
  <c r="A279" i="3" s="1"/>
  <c r="A291" i="3" s="1"/>
  <c r="A303" i="3" s="1"/>
  <c r="A315" i="3" s="1"/>
  <c r="A327" i="3" s="1"/>
  <c r="A339" i="3" s="1"/>
  <c r="A351" i="3" s="1"/>
  <c r="A363" i="3" s="1"/>
  <c r="A375" i="3" s="1"/>
  <c r="A218" i="3"/>
  <c r="A230" i="3" s="1"/>
  <c r="A242" i="3" s="1"/>
  <c r="A254" i="3" s="1"/>
  <c r="A266" i="3" s="1"/>
  <c r="A278" i="3" s="1"/>
  <c r="A290" i="3" s="1"/>
  <c r="A302" i="3" s="1"/>
  <c r="A314" i="3" s="1"/>
  <c r="A326" i="3" s="1"/>
  <c r="A338" i="3" s="1"/>
  <c r="A350" i="3" s="1"/>
  <c r="A362" i="3" s="1"/>
  <c r="A374" i="3" s="1"/>
  <c r="A217" i="3"/>
  <c r="A229" i="3" s="1"/>
  <c r="A241" i="3" s="1"/>
  <c r="A253" i="3" s="1"/>
  <c r="A265" i="3" s="1"/>
  <c r="A277" i="3" s="1"/>
  <c r="A289" i="3" s="1"/>
  <c r="A301" i="3" s="1"/>
  <c r="A313" i="3" s="1"/>
  <c r="A325" i="3" s="1"/>
  <c r="A337" i="3" s="1"/>
  <c r="A349" i="3" s="1"/>
  <c r="A361" i="3" s="1"/>
  <c r="A373" i="3" s="1"/>
  <c r="A216" i="3"/>
  <c r="A228" i="3" s="1"/>
  <c r="A240" i="3" s="1"/>
  <c r="A252" i="3" s="1"/>
  <c r="A264" i="3" s="1"/>
  <c r="A276" i="3" s="1"/>
  <c r="A288" i="3" s="1"/>
  <c r="A300" i="3" s="1"/>
  <c r="A312" i="3" s="1"/>
  <c r="A324" i="3" s="1"/>
  <c r="A336" i="3" s="1"/>
  <c r="A348" i="3" s="1"/>
  <c r="A360" i="3" s="1"/>
  <c r="A372" i="3" s="1"/>
  <c r="A215" i="3"/>
  <c r="A227" i="3" s="1"/>
  <c r="A239" i="3" s="1"/>
  <c r="A251" i="3" s="1"/>
  <c r="A263" i="3" s="1"/>
  <c r="A275" i="3" s="1"/>
  <c r="A287" i="3" s="1"/>
  <c r="A299" i="3" s="1"/>
  <c r="A311" i="3" s="1"/>
  <c r="A323" i="3" s="1"/>
  <c r="A335" i="3" s="1"/>
  <c r="A347" i="3" s="1"/>
  <c r="A359" i="3" s="1"/>
  <c r="A371" i="3" s="1"/>
  <c r="A214" i="3"/>
  <c r="A226" i="3" s="1"/>
  <c r="A238" i="3" s="1"/>
  <c r="A250" i="3" s="1"/>
  <c r="A262" i="3" s="1"/>
  <c r="A274" i="3" s="1"/>
  <c r="A286" i="3" s="1"/>
  <c r="A298" i="3" s="1"/>
  <c r="A310" i="3" s="1"/>
  <c r="A322" i="3" s="1"/>
  <c r="A334" i="3" s="1"/>
  <c r="A346" i="3" s="1"/>
  <c r="A358" i="3" s="1"/>
  <c r="A370" i="3" s="1"/>
  <c r="A213" i="3"/>
  <c r="A225" i="3" s="1"/>
  <c r="A237" i="3" s="1"/>
  <c r="A249" i="3" s="1"/>
  <c r="A261" i="3" s="1"/>
  <c r="A273" i="3" s="1"/>
  <c r="A285" i="3" s="1"/>
  <c r="A297" i="3" s="1"/>
  <c r="A309" i="3" s="1"/>
  <c r="A321" i="3" s="1"/>
  <c r="A333" i="3" s="1"/>
  <c r="A345" i="3" s="1"/>
  <c r="A357" i="3" s="1"/>
  <c r="A369" i="3" s="1"/>
  <c r="A212" i="3"/>
  <c r="A224" i="3" s="1"/>
  <c r="A236" i="3" s="1"/>
  <c r="A248" i="3" s="1"/>
  <c r="A260" i="3" s="1"/>
  <c r="A272" i="3" s="1"/>
  <c r="A284" i="3" s="1"/>
  <c r="A296" i="3" s="1"/>
  <c r="A308" i="3" s="1"/>
  <c r="A320" i="3" s="1"/>
  <c r="A332" i="3" s="1"/>
  <c r="A344" i="3" s="1"/>
  <c r="A356" i="3" s="1"/>
  <c r="A368" i="3" s="1"/>
  <c r="A211" i="3"/>
  <c r="A223" i="3" s="1"/>
  <c r="A235" i="3" s="1"/>
  <c r="A247" i="3" s="1"/>
  <c r="A259" i="3" s="1"/>
  <c r="A271" i="3" s="1"/>
  <c r="A283" i="3" s="1"/>
  <c r="A295" i="3" s="1"/>
  <c r="A307" i="3" s="1"/>
  <c r="A319" i="3" s="1"/>
  <c r="A331" i="3" s="1"/>
  <c r="A343" i="3" s="1"/>
  <c r="A355" i="3" s="1"/>
  <c r="A367" i="3" s="1"/>
  <c r="A210" i="3"/>
  <c r="A222" i="3" s="1"/>
  <c r="A234" i="3" s="1"/>
  <c r="A246" i="3" s="1"/>
  <c r="A258" i="3" s="1"/>
  <c r="A270" i="3" s="1"/>
  <c r="A282" i="3" s="1"/>
  <c r="A294" i="3" s="1"/>
  <c r="A306" i="3" s="1"/>
  <c r="A318" i="3" s="1"/>
  <c r="A330" i="3" s="1"/>
  <c r="A342" i="3" s="1"/>
  <c r="A354" i="3" s="1"/>
  <c r="A366" i="3" s="1"/>
  <c r="A209" i="3"/>
  <c r="A221" i="3" s="1"/>
  <c r="A233" i="3" s="1"/>
  <c r="A245" i="3" s="1"/>
  <c r="A257" i="3" s="1"/>
  <c r="A269" i="3" s="1"/>
  <c r="A281" i="3" s="1"/>
  <c r="A293" i="3" s="1"/>
  <c r="A305" i="3" s="1"/>
  <c r="A317" i="3" s="1"/>
  <c r="A329" i="3" s="1"/>
  <c r="A341" i="3" s="1"/>
  <c r="A353" i="3" s="1"/>
  <c r="A365" i="3" s="1"/>
  <c r="A75" i="3"/>
  <c r="A87" i="3" s="1"/>
  <c r="A99" i="3" s="1"/>
  <c r="A111" i="3" s="1"/>
  <c r="A123" i="3" s="1"/>
  <c r="A135" i="3" s="1"/>
  <c r="A147" i="3" s="1"/>
  <c r="A159" i="3" s="1"/>
  <c r="A171" i="3" s="1"/>
  <c r="A183" i="3" s="1"/>
  <c r="A195" i="3" s="1"/>
  <c r="A74" i="3"/>
  <c r="A86" i="3" s="1"/>
  <c r="A98" i="3" s="1"/>
  <c r="A110" i="3" s="1"/>
  <c r="A122" i="3" s="1"/>
  <c r="A134" i="3" s="1"/>
  <c r="A146" i="3" s="1"/>
  <c r="A158" i="3" s="1"/>
  <c r="A170" i="3" s="1"/>
  <c r="A182" i="3" s="1"/>
  <c r="A194" i="3" s="1"/>
  <c r="A73" i="3"/>
  <c r="A85" i="3" s="1"/>
  <c r="A97" i="3" s="1"/>
  <c r="A109" i="3" s="1"/>
  <c r="A121" i="3" s="1"/>
  <c r="A133" i="3" s="1"/>
  <c r="A145" i="3" s="1"/>
  <c r="A157" i="3" s="1"/>
  <c r="A169" i="3" s="1"/>
  <c r="A181" i="3" s="1"/>
  <c r="A193" i="3" s="1"/>
  <c r="A72" i="3"/>
  <c r="A84" i="3" s="1"/>
  <c r="A96" i="3" s="1"/>
  <c r="A108" i="3" s="1"/>
  <c r="A120" i="3" s="1"/>
  <c r="A132" i="3" s="1"/>
  <c r="A144" i="3" s="1"/>
  <c r="A156" i="3" s="1"/>
  <c r="A168" i="3" s="1"/>
  <c r="A180" i="3" s="1"/>
  <c r="A192" i="3" s="1"/>
  <c r="A71" i="3"/>
  <c r="A83" i="3"/>
  <c r="A95" i="3" s="1"/>
  <c r="A107" i="3" s="1"/>
  <c r="A119" i="3" s="1"/>
  <c r="A131" i="3" s="1"/>
  <c r="A143" i="3" s="1"/>
  <c r="A155" i="3" s="1"/>
  <c r="A167" i="3" s="1"/>
  <c r="A179" i="3" s="1"/>
  <c r="A191" i="3" s="1"/>
  <c r="A70" i="3"/>
  <c r="A82" i="3" s="1"/>
  <c r="A94" i="3" s="1"/>
  <c r="A106" i="3" s="1"/>
  <c r="A118" i="3" s="1"/>
  <c r="A130" i="3" s="1"/>
  <c r="A142" i="3" s="1"/>
  <c r="A154" i="3" s="1"/>
  <c r="A166" i="3" s="1"/>
  <c r="A178" i="3" s="1"/>
  <c r="A190" i="3" s="1"/>
  <c r="A69" i="3"/>
  <c r="A81" i="3" s="1"/>
  <c r="A93" i="3" s="1"/>
  <c r="A105" i="3" s="1"/>
  <c r="A117" i="3" s="1"/>
  <c r="A129" i="3" s="1"/>
  <c r="A141" i="3" s="1"/>
  <c r="A153" i="3" s="1"/>
  <c r="A165" i="3" s="1"/>
  <c r="A177" i="3" s="1"/>
  <c r="A189" i="3" s="1"/>
  <c r="A68" i="3"/>
  <c r="A80" i="3" s="1"/>
  <c r="A92" i="3"/>
  <c r="A104" i="3" s="1"/>
  <c r="A116" i="3" s="1"/>
  <c r="A128" i="3" s="1"/>
  <c r="A140" i="3" s="1"/>
  <c r="A152" i="3" s="1"/>
  <c r="A164" i="3" s="1"/>
  <c r="A176" i="3" s="1"/>
  <c r="A188" i="3" s="1"/>
  <c r="A67" i="3"/>
  <c r="A79" i="3" s="1"/>
  <c r="A91" i="3" s="1"/>
  <c r="A103" i="3" s="1"/>
  <c r="A115" i="3" s="1"/>
  <c r="A127" i="3" s="1"/>
  <c r="A139" i="3" s="1"/>
  <c r="A151" i="3" s="1"/>
  <c r="A163" i="3" s="1"/>
  <c r="A175" i="3" s="1"/>
  <c r="A187" i="3" s="1"/>
  <c r="A66" i="3"/>
  <c r="A78" i="3" s="1"/>
  <c r="A90" i="3" s="1"/>
  <c r="A102" i="3" s="1"/>
  <c r="A114" i="3" s="1"/>
  <c r="A126" i="3" s="1"/>
  <c r="A138" i="3" s="1"/>
  <c r="A150" i="3" s="1"/>
  <c r="A162" i="3" s="1"/>
  <c r="A174" i="3" s="1"/>
  <c r="A186" i="3" s="1"/>
  <c r="A65" i="3"/>
  <c r="A77" i="3" s="1"/>
  <c r="A89" i="3" s="1"/>
  <c r="A101" i="3" s="1"/>
  <c r="A113" i="3" s="1"/>
  <c r="A125" i="3" s="1"/>
  <c r="A137" i="3" s="1"/>
  <c r="A149" i="3" s="1"/>
  <c r="A161" i="3" s="1"/>
  <c r="A173" i="3" s="1"/>
  <c r="A185" i="3" s="1"/>
  <c r="C12" i="2"/>
  <c r="C13" i="2" s="1"/>
  <c r="D13" i="2" s="1"/>
  <c r="C14" i="2"/>
  <c r="E12" i="2"/>
  <c r="E13" i="2" s="1"/>
  <c r="E14" i="2" s="1"/>
  <c r="B17" i="3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B370" i="3" s="1"/>
  <c r="B371" i="3" s="1"/>
  <c r="B372" i="3" s="1"/>
  <c r="B373" i="3" s="1"/>
  <c r="B374" i="3" s="1"/>
  <c r="B375" i="3" s="1"/>
  <c r="B376" i="3" s="1"/>
  <c r="D16" i="1"/>
  <c r="E11" i="2"/>
  <c r="F11" i="2" s="1"/>
  <c r="C11" i="2"/>
  <c r="B12" i="2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D11" i="2"/>
  <c r="B16" i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D15" i="1" l="1"/>
  <c r="C17" i="1"/>
  <c r="C18" i="1" s="1"/>
  <c r="E15" i="2"/>
  <c r="F14" i="2"/>
  <c r="F12" i="2"/>
  <c r="C15" i="2"/>
  <c r="D14" i="2"/>
  <c r="F13" i="2"/>
  <c r="C17" i="3"/>
  <c r="D16" i="3"/>
  <c r="D12" i="2"/>
  <c r="D17" i="1" l="1"/>
  <c r="C19" i="1"/>
  <c r="D18" i="1"/>
  <c r="C16" i="2"/>
  <c r="D15" i="2"/>
  <c r="D17" i="3"/>
  <c r="C18" i="3"/>
  <c r="F15" i="2"/>
  <c r="E16" i="2"/>
  <c r="C20" i="1" l="1"/>
  <c r="D19" i="1"/>
  <c r="F16" i="2"/>
  <c r="E17" i="2"/>
  <c r="C19" i="3"/>
  <c r="D18" i="3"/>
  <c r="C17" i="2"/>
  <c r="D16" i="2"/>
  <c r="D20" i="1" l="1"/>
  <c r="C21" i="1"/>
  <c r="D19" i="3"/>
  <c r="C20" i="3"/>
  <c r="C18" i="2"/>
  <c r="D17" i="2"/>
  <c r="E18" i="2"/>
  <c r="F17" i="2"/>
  <c r="C22" i="1" l="1"/>
  <c r="D21" i="1"/>
  <c r="E19" i="2"/>
  <c r="F18" i="2"/>
  <c r="C21" i="3"/>
  <c r="D20" i="3"/>
  <c r="C19" i="2"/>
  <c r="D18" i="2"/>
  <c r="C23" i="1" l="1"/>
  <c r="D22" i="1"/>
  <c r="C20" i="2"/>
  <c r="D19" i="2"/>
  <c r="F19" i="2"/>
  <c r="E20" i="2"/>
  <c r="D21" i="3"/>
  <c r="C22" i="3"/>
  <c r="D23" i="1" l="1"/>
  <c r="C24" i="1"/>
  <c r="C23" i="3"/>
  <c r="D22" i="3"/>
  <c r="C21" i="2"/>
  <c r="D20" i="2"/>
  <c r="F20" i="2"/>
  <c r="E21" i="2"/>
  <c r="D24" i="1" l="1"/>
  <c r="C25" i="1"/>
  <c r="E22" i="2"/>
  <c r="F21" i="2"/>
  <c r="C24" i="3"/>
  <c r="D23" i="3"/>
  <c r="D21" i="2"/>
  <c r="C22" i="2"/>
  <c r="C26" i="1" l="1"/>
  <c r="D25" i="1"/>
  <c r="E23" i="2"/>
  <c r="F22" i="2"/>
  <c r="C23" i="2"/>
  <c r="D22" i="2"/>
  <c r="C25" i="3"/>
  <c r="D24" i="3"/>
  <c r="C27" i="1" l="1"/>
  <c r="D26" i="1"/>
  <c r="C26" i="3"/>
  <c r="D25" i="3"/>
  <c r="F23" i="2"/>
  <c r="E24" i="2"/>
  <c r="C24" i="2"/>
  <c r="D23" i="2"/>
  <c r="C28" i="1" l="1"/>
  <c r="D27" i="1"/>
  <c r="E25" i="2"/>
  <c r="F24" i="2"/>
  <c r="C25" i="2"/>
  <c r="D24" i="2"/>
  <c r="C27" i="3"/>
  <c r="D26" i="3"/>
  <c r="D28" i="1" l="1"/>
  <c r="C29" i="1"/>
  <c r="C28" i="3"/>
  <c r="D27" i="3"/>
  <c r="E26" i="2"/>
  <c r="F25" i="2"/>
  <c r="C26" i="2"/>
  <c r="D25" i="2"/>
  <c r="C30" i="1" l="1"/>
  <c r="D29" i="1"/>
  <c r="C27" i="2"/>
  <c r="D26" i="2"/>
  <c r="C29" i="3"/>
  <c r="D28" i="3"/>
  <c r="F26" i="2"/>
  <c r="E27" i="2"/>
  <c r="C31" i="1" l="1"/>
  <c r="D30" i="1"/>
  <c r="F27" i="2"/>
  <c r="E28" i="2"/>
  <c r="D29" i="3"/>
  <c r="C30" i="3"/>
  <c r="D27" i="2"/>
  <c r="C28" i="2"/>
  <c r="C32" i="1" l="1"/>
  <c r="D31" i="1"/>
  <c r="C29" i="2"/>
  <c r="D28" i="2"/>
  <c r="C31" i="3"/>
  <c r="D30" i="3"/>
  <c r="E29" i="2"/>
  <c r="F28" i="2"/>
  <c r="D32" i="1" l="1"/>
  <c r="C33" i="1"/>
  <c r="C32" i="3"/>
  <c r="D31" i="3"/>
  <c r="E30" i="2"/>
  <c r="F29" i="2"/>
  <c r="D29" i="2"/>
  <c r="C30" i="2"/>
  <c r="C34" i="1" l="1"/>
  <c r="D33" i="1"/>
  <c r="E31" i="2"/>
  <c r="F30" i="2"/>
  <c r="C31" i="2"/>
  <c r="D30" i="2"/>
  <c r="C33" i="3"/>
  <c r="D32" i="3"/>
  <c r="D34" i="1" l="1"/>
  <c r="C35" i="1"/>
  <c r="C32" i="2"/>
  <c r="D31" i="2"/>
  <c r="D33" i="3"/>
  <c r="C34" i="3"/>
  <c r="F31" i="2"/>
  <c r="E32" i="2"/>
  <c r="C36" i="1" l="1"/>
  <c r="D35" i="1"/>
  <c r="F32" i="2"/>
  <c r="E33" i="2"/>
  <c r="C35" i="3"/>
  <c r="D34" i="3"/>
  <c r="C33" i="2"/>
  <c r="D32" i="2"/>
  <c r="D36" i="1" l="1"/>
  <c r="C37" i="1"/>
  <c r="D35" i="3"/>
  <c r="C36" i="3"/>
  <c r="C34" i="2"/>
  <c r="D33" i="2"/>
  <c r="E34" i="2"/>
  <c r="F33" i="2"/>
  <c r="C38" i="1" l="1"/>
  <c r="D37" i="1"/>
  <c r="E35" i="2"/>
  <c r="F34" i="2"/>
  <c r="C35" i="2"/>
  <c r="D34" i="2"/>
  <c r="C37" i="3"/>
  <c r="D36" i="3"/>
  <c r="C39" i="1" l="1"/>
  <c r="D38" i="1"/>
  <c r="F35" i="2"/>
  <c r="E36" i="2"/>
  <c r="C36" i="2"/>
  <c r="D35" i="2"/>
  <c r="D37" i="3"/>
  <c r="C38" i="3"/>
  <c r="D39" i="1" l="1"/>
  <c r="C40" i="1"/>
  <c r="D40" i="1" s="1"/>
  <c r="C37" i="2"/>
  <c r="D36" i="2"/>
  <c r="C39" i="3"/>
  <c r="D38" i="3"/>
  <c r="F36" i="2"/>
  <c r="E37" i="2"/>
  <c r="D41" i="1" l="1"/>
  <c r="D37" i="2"/>
  <c r="C38" i="2"/>
  <c r="C40" i="3"/>
  <c r="D39" i="3"/>
  <c r="E38" i="2"/>
  <c r="F37" i="2"/>
  <c r="F38" i="2" l="1"/>
  <c r="E39" i="2"/>
  <c r="C41" i="3"/>
  <c r="D40" i="3"/>
  <c r="C39" i="2"/>
  <c r="D38" i="2"/>
  <c r="C42" i="3" l="1"/>
  <c r="D41" i="3"/>
  <c r="C40" i="2"/>
  <c r="D39" i="2"/>
  <c r="F39" i="2"/>
  <c r="E40" i="2"/>
  <c r="E41" i="2" l="1"/>
  <c r="F40" i="2"/>
  <c r="C41" i="2"/>
  <c r="D40" i="2"/>
  <c r="C43" i="3"/>
  <c r="D42" i="3"/>
  <c r="D41" i="2" l="1"/>
  <c r="C42" i="2"/>
  <c r="C44" i="3"/>
  <c r="D43" i="3"/>
  <c r="E42" i="2"/>
  <c r="F41" i="2"/>
  <c r="C45" i="3" l="1"/>
  <c r="D44" i="3"/>
  <c r="C43" i="2"/>
  <c r="D42" i="2"/>
  <c r="F42" i="2"/>
  <c r="E43" i="2"/>
  <c r="D43" i="2" l="1"/>
  <c r="C44" i="2"/>
  <c r="F43" i="2"/>
  <c r="E44" i="2"/>
  <c r="D45" i="3"/>
  <c r="C46" i="3"/>
  <c r="E45" i="2" l="1"/>
  <c r="F44" i="2"/>
  <c r="F47" i="2" s="1"/>
  <c r="C47" i="3"/>
  <c r="D46" i="3"/>
  <c r="C45" i="2"/>
  <c r="D44" i="2"/>
  <c r="D47" i="2" s="1"/>
  <c r="C48" i="3" l="1"/>
  <c r="D47" i="3"/>
  <c r="C46" i="2"/>
  <c r="D45" i="2"/>
  <c r="E46" i="2"/>
  <c r="F46" i="2" s="1"/>
  <c r="F45" i="2"/>
  <c r="C49" i="3" l="1"/>
  <c r="D48" i="3"/>
  <c r="D46" i="2"/>
  <c r="C47" i="2"/>
  <c r="D49" i="3" l="1"/>
  <c r="C50" i="3"/>
  <c r="C51" i="3" l="1"/>
  <c r="D50" i="3"/>
  <c r="D51" i="3" l="1"/>
  <c r="C52" i="3"/>
  <c r="C53" i="3" l="1"/>
  <c r="D52" i="3"/>
  <c r="D53" i="3" l="1"/>
  <c r="C54" i="3"/>
  <c r="C55" i="3" l="1"/>
  <c r="D54" i="3"/>
  <c r="C56" i="3" l="1"/>
  <c r="D55" i="3"/>
  <c r="C57" i="3" l="1"/>
  <c r="D56" i="3"/>
  <c r="C58" i="3" l="1"/>
  <c r="D57" i="3"/>
  <c r="C59" i="3" l="1"/>
  <c r="D58" i="3"/>
  <c r="D59" i="3" l="1"/>
  <c r="C60" i="3"/>
  <c r="C61" i="3" l="1"/>
  <c r="D60" i="3"/>
  <c r="D61" i="3" l="1"/>
  <c r="C62" i="3"/>
  <c r="C63" i="3" l="1"/>
  <c r="D62" i="3"/>
  <c r="C64" i="3" l="1"/>
  <c r="D63" i="3"/>
  <c r="C65" i="3" l="1"/>
  <c r="D64" i="3"/>
  <c r="D65" i="3" l="1"/>
  <c r="C66" i="3"/>
  <c r="C67" i="3" l="1"/>
  <c r="D66" i="3"/>
  <c r="C68" i="3" l="1"/>
  <c r="D67" i="3"/>
  <c r="C69" i="3" l="1"/>
  <c r="D68" i="3"/>
  <c r="D69" i="3" l="1"/>
  <c r="C70" i="3"/>
  <c r="C71" i="3" l="1"/>
  <c r="D70" i="3"/>
  <c r="C72" i="3" l="1"/>
  <c r="D71" i="3"/>
  <c r="C73" i="3" l="1"/>
  <c r="D72" i="3"/>
  <c r="D73" i="3" l="1"/>
  <c r="C74" i="3"/>
  <c r="C75" i="3" l="1"/>
  <c r="D74" i="3"/>
  <c r="C76" i="3" l="1"/>
  <c r="D75" i="3"/>
  <c r="C77" i="3" l="1"/>
  <c r="D76" i="3"/>
  <c r="D77" i="3" l="1"/>
  <c r="C78" i="3"/>
  <c r="C79" i="3" l="1"/>
  <c r="D78" i="3"/>
  <c r="C80" i="3" l="1"/>
  <c r="D79" i="3"/>
  <c r="C81" i="3" l="1"/>
  <c r="D80" i="3"/>
  <c r="C82" i="3" l="1"/>
  <c r="D81" i="3"/>
  <c r="C83" i="3" l="1"/>
  <c r="D82" i="3"/>
  <c r="D83" i="3" l="1"/>
  <c r="C84" i="3"/>
  <c r="C85" i="3" l="1"/>
  <c r="D84" i="3"/>
  <c r="D85" i="3" l="1"/>
  <c r="C86" i="3"/>
  <c r="C87" i="3" l="1"/>
  <c r="D86" i="3"/>
  <c r="C88" i="3" l="1"/>
  <c r="D87" i="3"/>
  <c r="C89" i="3" l="1"/>
  <c r="D88" i="3"/>
  <c r="C90" i="3" l="1"/>
  <c r="D89" i="3"/>
  <c r="C91" i="3" l="1"/>
  <c r="D90" i="3"/>
  <c r="C92" i="3" l="1"/>
  <c r="D91" i="3"/>
  <c r="C93" i="3" l="1"/>
  <c r="D92" i="3"/>
  <c r="D93" i="3" l="1"/>
  <c r="C94" i="3"/>
  <c r="C95" i="3" l="1"/>
  <c r="D94" i="3"/>
  <c r="C96" i="3" l="1"/>
  <c r="D95" i="3"/>
  <c r="C97" i="3" l="1"/>
  <c r="D96" i="3"/>
  <c r="D97" i="3" l="1"/>
  <c r="C98" i="3"/>
  <c r="C99" i="3" l="1"/>
  <c r="D98" i="3"/>
  <c r="D99" i="3" l="1"/>
  <c r="C100" i="3"/>
  <c r="C101" i="3" l="1"/>
  <c r="D100" i="3"/>
  <c r="D101" i="3" l="1"/>
  <c r="C102" i="3"/>
  <c r="C103" i="3" l="1"/>
  <c r="D102" i="3"/>
  <c r="C104" i="3" l="1"/>
  <c r="D103" i="3"/>
  <c r="C105" i="3" l="1"/>
  <c r="D104" i="3"/>
  <c r="C106" i="3" l="1"/>
  <c r="D105" i="3"/>
  <c r="C107" i="3" l="1"/>
  <c r="D106" i="3"/>
  <c r="C108" i="3" l="1"/>
  <c r="D107" i="3"/>
  <c r="C109" i="3" l="1"/>
  <c r="D108" i="3"/>
  <c r="D109" i="3" l="1"/>
  <c r="C110" i="3"/>
  <c r="C111" i="3" l="1"/>
  <c r="D110" i="3"/>
  <c r="C112" i="3" l="1"/>
  <c r="D111" i="3"/>
  <c r="C113" i="3" l="1"/>
  <c r="D112" i="3"/>
  <c r="D113" i="3" l="1"/>
  <c r="C114" i="3"/>
  <c r="C115" i="3" l="1"/>
  <c r="D114" i="3"/>
  <c r="D115" i="3" l="1"/>
  <c r="C116" i="3"/>
  <c r="C117" i="3" l="1"/>
  <c r="D116" i="3"/>
  <c r="D117" i="3" l="1"/>
  <c r="C118" i="3"/>
  <c r="C119" i="3" l="1"/>
  <c r="D118" i="3"/>
  <c r="C120" i="3" l="1"/>
  <c r="D119" i="3"/>
  <c r="C121" i="3" l="1"/>
  <c r="D120" i="3"/>
  <c r="C122" i="3" l="1"/>
  <c r="D121" i="3"/>
  <c r="C123" i="3" l="1"/>
  <c r="D122" i="3"/>
  <c r="D123" i="3" l="1"/>
  <c r="C124" i="3"/>
  <c r="C125" i="3" l="1"/>
  <c r="D124" i="3"/>
  <c r="D125" i="3" l="1"/>
  <c r="C126" i="3"/>
  <c r="C127" i="3" l="1"/>
  <c r="D126" i="3"/>
  <c r="C128" i="3" l="1"/>
  <c r="D127" i="3"/>
  <c r="C129" i="3" l="1"/>
  <c r="D128" i="3"/>
  <c r="D129" i="3" l="1"/>
  <c r="C130" i="3"/>
  <c r="C131" i="3" l="1"/>
  <c r="D130" i="3"/>
  <c r="C132" i="3" l="1"/>
  <c r="D131" i="3"/>
  <c r="C133" i="3" l="1"/>
  <c r="D132" i="3"/>
  <c r="D133" i="3" l="1"/>
  <c r="C134" i="3"/>
  <c r="C135" i="3" l="1"/>
  <c r="D134" i="3"/>
  <c r="C136" i="3" l="1"/>
  <c r="D135" i="3"/>
  <c r="C137" i="3" l="1"/>
  <c r="D136" i="3"/>
  <c r="D137" i="3" l="1"/>
  <c r="C138" i="3"/>
  <c r="C139" i="3" l="1"/>
  <c r="D138" i="3"/>
  <c r="C140" i="3" l="1"/>
  <c r="D139" i="3"/>
  <c r="C141" i="3" l="1"/>
  <c r="D140" i="3"/>
  <c r="D141" i="3" l="1"/>
  <c r="C142" i="3"/>
  <c r="C143" i="3" l="1"/>
  <c r="D142" i="3"/>
  <c r="C144" i="3" l="1"/>
  <c r="D143" i="3"/>
  <c r="C145" i="3" l="1"/>
  <c r="D144" i="3"/>
  <c r="C146" i="3" l="1"/>
  <c r="D145" i="3"/>
  <c r="C147" i="3" l="1"/>
  <c r="D146" i="3"/>
  <c r="D147" i="3" l="1"/>
  <c r="C148" i="3"/>
  <c r="C149" i="3" l="1"/>
  <c r="D148" i="3"/>
  <c r="D149" i="3" l="1"/>
  <c r="C150" i="3"/>
  <c r="C151" i="3" l="1"/>
  <c r="D150" i="3"/>
  <c r="C152" i="3" l="1"/>
  <c r="D151" i="3"/>
  <c r="C153" i="3" l="1"/>
  <c r="D152" i="3"/>
  <c r="C154" i="3" l="1"/>
  <c r="D153" i="3"/>
  <c r="C155" i="3" l="1"/>
  <c r="D154" i="3"/>
  <c r="C156" i="3" l="1"/>
  <c r="D155" i="3"/>
  <c r="C157" i="3" l="1"/>
  <c r="D156" i="3"/>
  <c r="D157" i="3" l="1"/>
  <c r="C158" i="3"/>
  <c r="C159" i="3" l="1"/>
  <c r="D158" i="3"/>
  <c r="C160" i="3" l="1"/>
  <c r="D159" i="3"/>
  <c r="C161" i="3" l="1"/>
  <c r="D160" i="3"/>
  <c r="D161" i="3" l="1"/>
  <c r="C162" i="3"/>
  <c r="C163" i="3" l="1"/>
  <c r="D162" i="3"/>
  <c r="D163" i="3" l="1"/>
  <c r="C164" i="3"/>
  <c r="C165" i="3" l="1"/>
  <c r="D164" i="3"/>
  <c r="D165" i="3" l="1"/>
  <c r="C166" i="3"/>
  <c r="C167" i="3" l="1"/>
  <c r="D166" i="3"/>
  <c r="C168" i="3" l="1"/>
  <c r="D167" i="3"/>
  <c r="C169" i="3" l="1"/>
  <c r="D168" i="3"/>
  <c r="C170" i="3" l="1"/>
  <c r="D169" i="3"/>
  <c r="C171" i="3" l="1"/>
  <c r="D170" i="3"/>
  <c r="C172" i="3" l="1"/>
  <c r="D171" i="3"/>
  <c r="C173" i="3" l="1"/>
  <c r="D172" i="3"/>
  <c r="D173" i="3" l="1"/>
  <c r="C174" i="3"/>
  <c r="C175" i="3" l="1"/>
  <c r="D174" i="3"/>
  <c r="C176" i="3" l="1"/>
  <c r="D175" i="3"/>
  <c r="C177" i="3" l="1"/>
  <c r="D176" i="3"/>
  <c r="D177" i="3" l="1"/>
  <c r="C178" i="3"/>
  <c r="C179" i="3" l="1"/>
  <c r="D178" i="3"/>
  <c r="D179" i="3" l="1"/>
  <c r="C180" i="3"/>
  <c r="C181" i="3" l="1"/>
  <c r="D180" i="3"/>
  <c r="D181" i="3" l="1"/>
  <c r="C182" i="3"/>
  <c r="C183" i="3" l="1"/>
  <c r="D182" i="3"/>
  <c r="C184" i="3" l="1"/>
  <c r="D183" i="3"/>
  <c r="C185" i="3" l="1"/>
  <c r="D184" i="3"/>
  <c r="C186" i="3" l="1"/>
  <c r="D185" i="3"/>
  <c r="D186" i="3" l="1"/>
  <c r="C187" i="3"/>
  <c r="C188" i="3" l="1"/>
  <c r="D187" i="3"/>
  <c r="D188" i="3" l="1"/>
  <c r="C189" i="3"/>
  <c r="C190" i="3" l="1"/>
  <c r="D189" i="3"/>
  <c r="D190" i="3" l="1"/>
  <c r="C191" i="3"/>
  <c r="D191" i="3" l="1"/>
  <c r="C192" i="3"/>
  <c r="D192" i="3" l="1"/>
  <c r="C193" i="3"/>
  <c r="C194" i="3" l="1"/>
  <c r="D193" i="3"/>
  <c r="D194" i="3" l="1"/>
  <c r="C195" i="3"/>
  <c r="D195" i="3" l="1"/>
  <c r="C196" i="3"/>
  <c r="D196" i="3" l="1"/>
  <c r="C197" i="3"/>
  <c r="D197" i="3" l="1"/>
  <c r="C198" i="3"/>
  <c r="D198" i="3" l="1"/>
  <c r="C199" i="3"/>
  <c r="D199" i="3" l="1"/>
  <c r="C200" i="3"/>
  <c r="D200" i="3" l="1"/>
  <c r="C201" i="3"/>
  <c r="C202" i="3" l="1"/>
  <c r="D201" i="3"/>
  <c r="D202" i="3" l="1"/>
  <c r="C203" i="3"/>
  <c r="C204" i="3" l="1"/>
  <c r="D203" i="3"/>
  <c r="D204" i="3" l="1"/>
  <c r="C205" i="3"/>
  <c r="C206" i="3" l="1"/>
  <c r="D205" i="3"/>
  <c r="D206" i="3" l="1"/>
  <c r="C207" i="3"/>
  <c r="D207" i="3" l="1"/>
  <c r="C208" i="3"/>
  <c r="D208" i="3" l="1"/>
  <c r="C209" i="3"/>
  <c r="C210" i="3" l="1"/>
  <c r="D209" i="3"/>
  <c r="D210" i="3" l="1"/>
  <c r="C211" i="3"/>
  <c r="D211" i="3" l="1"/>
  <c r="C212" i="3"/>
  <c r="D212" i="3" l="1"/>
  <c r="C213" i="3"/>
  <c r="D213" i="3" l="1"/>
  <c r="C214" i="3"/>
  <c r="D214" i="3" l="1"/>
  <c r="C215" i="3"/>
  <c r="D215" i="3" l="1"/>
  <c r="C216" i="3"/>
  <c r="D216" i="3" l="1"/>
  <c r="C217" i="3"/>
  <c r="C218" i="3" l="1"/>
  <c r="D217" i="3"/>
  <c r="D218" i="3" l="1"/>
  <c r="C219" i="3"/>
  <c r="C220" i="3" l="1"/>
  <c r="D219" i="3"/>
  <c r="D220" i="3" l="1"/>
  <c r="C221" i="3"/>
  <c r="C222" i="3" l="1"/>
  <c r="D221" i="3"/>
  <c r="D222" i="3" l="1"/>
  <c r="C223" i="3"/>
  <c r="D223" i="3" l="1"/>
  <c r="C224" i="3"/>
  <c r="D224" i="3" l="1"/>
  <c r="C225" i="3"/>
  <c r="C226" i="3" l="1"/>
  <c r="D225" i="3"/>
  <c r="D226" i="3" l="1"/>
  <c r="C227" i="3"/>
  <c r="D227" i="3" l="1"/>
  <c r="C228" i="3"/>
  <c r="D228" i="3" l="1"/>
  <c r="C229" i="3"/>
  <c r="D229" i="3" l="1"/>
  <c r="C230" i="3"/>
  <c r="C231" i="3" l="1"/>
  <c r="D230" i="3"/>
  <c r="C232" i="3" l="1"/>
  <c r="D231" i="3"/>
  <c r="C233" i="3" l="1"/>
  <c r="D232" i="3"/>
  <c r="D233" i="3" l="1"/>
  <c r="C234" i="3"/>
  <c r="C235" i="3" l="1"/>
  <c r="D234" i="3"/>
  <c r="C236" i="3" l="1"/>
  <c r="D235" i="3"/>
  <c r="C237" i="3" l="1"/>
  <c r="D236" i="3"/>
  <c r="D237" i="3" l="1"/>
  <c r="C238" i="3"/>
  <c r="C239" i="3" l="1"/>
  <c r="D238" i="3"/>
  <c r="C240" i="3" l="1"/>
  <c r="D239" i="3"/>
  <c r="C241" i="3" l="1"/>
  <c r="D240" i="3"/>
  <c r="D241" i="3" l="1"/>
  <c r="C242" i="3"/>
  <c r="C243" i="3" l="1"/>
  <c r="D242" i="3"/>
  <c r="C244" i="3" l="1"/>
  <c r="D243" i="3"/>
  <c r="C245" i="3" l="1"/>
  <c r="D244" i="3"/>
  <c r="D245" i="3" l="1"/>
  <c r="C246" i="3"/>
  <c r="C247" i="3" l="1"/>
  <c r="D246" i="3"/>
  <c r="C248" i="3" l="1"/>
  <c r="D247" i="3"/>
  <c r="C249" i="3" l="1"/>
  <c r="D248" i="3"/>
  <c r="D249" i="3" l="1"/>
  <c r="C250" i="3"/>
  <c r="C251" i="3" l="1"/>
  <c r="D250" i="3"/>
  <c r="C252" i="3" l="1"/>
  <c r="D251" i="3"/>
  <c r="C253" i="3" l="1"/>
  <c r="D252" i="3"/>
  <c r="D253" i="3" l="1"/>
  <c r="C254" i="3"/>
  <c r="C255" i="3" l="1"/>
  <c r="D254" i="3"/>
  <c r="C256" i="3" l="1"/>
  <c r="D255" i="3"/>
  <c r="C257" i="3" l="1"/>
  <c r="D256" i="3"/>
  <c r="D257" i="3" l="1"/>
  <c r="C258" i="3"/>
  <c r="C259" i="3" l="1"/>
  <c r="D258" i="3"/>
  <c r="C260" i="3" l="1"/>
  <c r="D259" i="3"/>
  <c r="C261" i="3" l="1"/>
  <c r="D260" i="3"/>
  <c r="D261" i="3" l="1"/>
  <c r="C262" i="3"/>
  <c r="C263" i="3" l="1"/>
  <c r="D262" i="3"/>
  <c r="C264" i="3" l="1"/>
  <c r="D263" i="3"/>
  <c r="C265" i="3" l="1"/>
  <c r="D264" i="3"/>
  <c r="D265" i="3" l="1"/>
  <c r="C266" i="3"/>
  <c r="C267" i="3" l="1"/>
  <c r="D266" i="3"/>
  <c r="C268" i="3" l="1"/>
  <c r="D267" i="3"/>
  <c r="C269" i="3" l="1"/>
  <c r="D268" i="3"/>
  <c r="D269" i="3" l="1"/>
  <c r="C270" i="3"/>
  <c r="C271" i="3" l="1"/>
  <c r="D270" i="3"/>
  <c r="C272" i="3" l="1"/>
  <c r="D271" i="3"/>
  <c r="C273" i="3" l="1"/>
  <c r="D272" i="3"/>
  <c r="D273" i="3" l="1"/>
  <c r="C274" i="3"/>
  <c r="C275" i="3" l="1"/>
  <c r="D274" i="3"/>
  <c r="C276" i="3" l="1"/>
  <c r="D275" i="3"/>
  <c r="C277" i="3" l="1"/>
  <c r="D276" i="3"/>
  <c r="D277" i="3" l="1"/>
  <c r="C278" i="3"/>
  <c r="C279" i="3" l="1"/>
  <c r="D278" i="3"/>
  <c r="C280" i="3" l="1"/>
  <c r="D279" i="3"/>
  <c r="C281" i="3" l="1"/>
  <c r="D280" i="3"/>
  <c r="D281" i="3" l="1"/>
  <c r="C282" i="3"/>
  <c r="C283" i="3" l="1"/>
  <c r="D282" i="3"/>
  <c r="C284" i="3" l="1"/>
  <c r="D283" i="3"/>
  <c r="C285" i="3" l="1"/>
  <c r="D284" i="3"/>
  <c r="D285" i="3" l="1"/>
  <c r="C286" i="3"/>
  <c r="C287" i="3" l="1"/>
  <c r="D286" i="3"/>
  <c r="C288" i="3" l="1"/>
  <c r="D287" i="3"/>
  <c r="C289" i="3" l="1"/>
  <c r="D288" i="3"/>
  <c r="D289" i="3" l="1"/>
  <c r="C290" i="3"/>
  <c r="C291" i="3" l="1"/>
  <c r="D290" i="3"/>
  <c r="C292" i="3" l="1"/>
  <c r="D291" i="3"/>
  <c r="C293" i="3" l="1"/>
  <c r="D292" i="3"/>
  <c r="D293" i="3" l="1"/>
  <c r="C294" i="3"/>
  <c r="C295" i="3" l="1"/>
  <c r="D294" i="3"/>
  <c r="C296" i="3" l="1"/>
  <c r="D295" i="3"/>
  <c r="C297" i="3" l="1"/>
  <c r="D296" i="3"/>
  <c r="D297" i="3" l="1"/>
  <c r="C298" i="3"/>
  <c r="C299" i="3" l="1"/>
  <c r="D298" i="3"/>
  <c r="C300" i="3" l="1"/>
  <c r="D299" i="3"/>
  <c r="C301" i="3" l="1"/>
  <c r="D300" i="3"/>
  <c r="D301" i="3" l="1"/>
  <c r="C302" i="3"/>
  <c r="C303" i="3" l="1"/>
  <c r="D302" i="3"/>
  <c r="C304" i="3" l="1"/>
  <c r="D303" i="3"/>
  <c r="C305" i="3" l="1"/>
  <c r="D304" i="3"/>
  <c r="D305" i="3" l="1"/>
  <c r="C306" i="3"/>
  <c r="C307" i="3" l="1"/>
  <c r="D306" i="3"/>
  <c r="C308" i="3" l="1"/>
  <c r="D307" i="3"/>
  <c r="C309" i="3" l="1"/>
  <c r="D308" i="3"/>
  <c r="D309" i="3" l="1"/>
  <c r="C310" i="3"/>
  <c r="C311" i="3" l="1"/>
  <c r="D310" i="3"/>
  <c r="C312" i="3" l="1"/>
  <c r="D311" i="3"/>
  <c r="C313" i="3" l="1"/>
  <c r="D312" i="3"/>
  <c r="D313" i="3" l="1"/>
  <c r="C314" i="3"/>
  <c r="C315" i="3" l="1"/>
  <c r="D314" i="3"/>
  <c r="C316" i="3" l="1"/>
  <c r="D315" i="3"/>
  <c r="C317" i="3" l="1"/>
  <c r="D316" i="3"/>
  <c r="D317" i="3" l="1"/>
  <c r="C318" i="3"/>
  <c r="C319" i="3" l="1"/>
  <c r="D318" i="3"/>
  <c r="C320" i="3" l="1"/>
  <c r="D319" i="3"/>
  <c r="C321" i="3" l="1"/>
  <c r="D320" i="3"/>
  <c r="D321" i="3" l="1"/>
  <c r="C322" i="3"/>
  <c r="C323" i="3" l="1"/>
  <c r="D322" i="3"/>
  <c r="C324" i="3" l="1"/>
  <c r="D323" i="3"/>
  <c r="C325" i="3" l="1"/>
  <c r="D324" i="3"/>
  <c r="D325" i="3" l="1"/>
  <c r="C326" i="3"/>
  <c r="C327" i="3" l="1"/>
  <c r="D326" i="3"/>
  <c r="C328" i="3" l="1"/>
  <c r="D327" i="3"/>
  <c r="C329" i="3" l="1"/>
  <c r="D328" i="3"/>
  <c r="D329" i="3" l="1"/>
  <c r="C330" i="3"/>
  <c r="C331" i="3" l="1"/>
  <c r="D330" i="3"/>
  <c r="C332" i="3" l="1"/>
  <c r="D331" i="3"/>
  <c r="C333" i="3" l="1"/>
  <c r="D332" i="3"/>
  <c r="D333" i="3" l="1"/>
  <c r="C334" i="3"/>
  <c r="C335" i="3" l="1"/>
  <c r="D334" i="3"/>
  <c r="C336" i="3" l="1"/>
  <c r="D335" i="3"/>
  <c r="C337" i="3" l="1"/>
  <c r="D336" i="3"/>
  <c r="D337" i="3" l="1"/>
  <c r="C338" i="3"/>
  <c r="C339" i="3" l="1"/>
  <c r="D338" i="3"/>
  <c r="C340" i="3" l="1"/>
  <c r="D339" i="3"/>
  <c r="C341" i="3" l="1"/>
  <c r="D340" i="3"/>
  <c r="D341" i="3" l="1"/>
  <c r="C342" i="3"/>
  <c r="C343" i="3" l="1"/>
  <c r="D342" i="3"/>
  <c r="C344" i="3" l="1"/>
  <c r="D343" i="3"/>
  <c r="C345" i="3" l="1"/>
  <c r="D344" i="3"/>
  <c r="D345" i="3" l="1"/>
  <c r="C346" i="3"/>
  <c r="C347" i="3" l="1"/>
  <c r="D346" i="3"/>
  <c r="C348" i="3" l="1"/>
  <c r="D347" i="3"/>
  <c r="C349" i="3" l="1"/>
  <c r="D348" i="3"/>
  <c r="D349" i="3" l="1"/>
  <c r="C350" i="3"/>
  <c r="C351" i="3" l="1"/>
  <c r="D350" i="3"/>
  <c r="C352" i="3" l="1"/>
  <c r="D351" i="3"/>
  <c r="C353" i="3" l="1"/>
  <c r="D352" i="3"/>
  <c r="D353" i="3" l="1"/>
  <c r="C354" i="3"/>
  <c r="C355" i="3" l="1"/>
  <c r="D354" i="3"/>
  <c r="C356" i="3" l="1"/>
  <c r="D355" i="3"/>
  <c r="C357" i="3" l="1"/>
  <c r="D356" i="3"/>
  <c r="D357" i="3" l="1"/>
  <c r="C358" i="3"/>
  <c r="C359" i="3" l="1"/>
  <c r="D358" i="3"/>
  <c r="C360" i="3" l="1"/>
  <c r="D359" i="3"/>
  <c r="C361" i="3" l="1"/>
  <c r="D360" i="3"/>
  <c r="D361" i="3" l="1"/>
  <c r="C362" i="3"/>
  <c r="C363" i="3" l="1"/>
  <c r="D362" i="3"/>
  <c r="C364" i="3" l="1"/>
  <c r="D363" i="3"/>
  <c r="C365" i="3" l="1"/>
  <c r="D364" i="3"/>
  <c r="D365" i="3" l="1"/>
  <c r="C366" i="3"/>
  <c r="C367" i="3" l="1"/>
  <c r="D366" i="3"/>
  <c r="C368" i="3" l="1"/>
  <c r="D367" i="3"/>
  <c r="C369" i="3" l="1"/>
  <c r="D368" i="3"/>
  <c r="D369" i="3" l="1"/>
  <c r="C370" i="3"/>
  <c r="C371" i="3" l="1"/>
  <c r="D370" i="3"/>
  <c r="C372" i="3" l="1"/>
  <c r="D371" i="3"/>
  <c r="C373" i="3" l="1"/>
  <c r="D372" i="3"/>
  <c r="D373" i="3" l="1"/>
  <c r="C374" i="3"/>
  <c r="C375" i="3" l="1"/>
  <c r="D374" i="3"/>
  <c r="C376" i="3" l="1"/>
  <c r="D376" i="3" s="1"/>
  <c r="C12" i="3" s="1"/>
  <c r="D375" i="3"/>
</calcChain>
</file>

<file path=xl/sharedStrings.xml><?xml version="1.0" encoding="utf-8"?>
<sst xmlns="http://schemas.openxmlformats.org/spreadsheetml/2006/main" count="39" uniqueCount="27">
  <si>
    <t>Paying off a debt</t>
  </si>
  <si>
    <t>Starting balance</t>
  </si>
  <si>
    <t>Interest rate</t>
  </si>
  <si>
    <t>Period</t>
  </si>
  <si>
    <t>Balance</t>
  </si>
  <si>
    <t xml:space="preserve">Fixed payment  </t>
  </si>
  <si>
    <t>Total interest</t>
  </si>
  <si>
    <t>Interest</t>
  </si>
  <si>
    <t xml:space="preserve"> </t>
  </si>
  <si>
    <t>a picture of how the process works, but not enough to compare plans</t>
  </si>
  <si>
    <t xml:space="preserve">or manage monthly payments for a mortgage. </t>
  </si>
  <si>
    <t>Cpmparing two payment plans.</t>
  </si>
  <si>
    <t xml:space="preserve">Monthly payment  </t>
  </si>
  <si>
    <t>Annual interest rate</t>
  </si>
  <si>
    <t>Year</t>
  </si>
  <si>
    <t>Number of years</t>
  </si>
  <si>
    <t>Month</t>
  </si>
  <si>
    <t>360 monthly payments  enough to model a 30 year mortgage.</t>
  </si>
  <si>
    <t>Paying off a mortgage</t>
  </si>
  <si>
    <t>so you see just yearly summary</t>
  </si>
  <si>
    <t>Total interest paid</t>
  </si>
  <si>
    <t>Mortgage amount</t>
  </si>
  <si>
    <t>Many hidden rows below this one</t>
  </si>
  <si>
    <t>Flll in yellow cells with amount, rate and duration</t>
  </si>
  <si>
    <t>See the compare and mortgage worksheets for those features.</t>
  </si>
  <si>
    <t>This worksheet allows for 25 payment periods. That's enough to get</t>
  </si>
  <si>
    <r>
      <t xml:space="preserve">Copyright 2015 Ethan Bolker and Maura Mast for </t>
    </r>
    <r>
      <rPr>
        <i/>
        <sz val="10"/>
        <rFont val="Arial"/>
        <family val="2"/>
      </rPr>
      <t>Common Sense Mathematics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</si>
</sst>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0.0000%"/>
  </numFmts>
  <fonts count="4" x14ac:knownFonts="1">
    <font>
      <sz val="10"/>
      <name val="Arial"/>
    </font>
    <font>
      <sz val="8"/>
      <name val="Arial"/>
    </font>
    <font>
      <i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7" fontId="0" fillId="0" borderId="0" xfId="0" applyNumberFormat="1"/>
    <xf numFmtId="1" fontId="0" fillId="0" borderId="0" xfId="0" applyNumberFormat="1"/>
    <xf numFmtId="2" fontId="0" fillId="0" borderId="0" xfId="0" applyNumberFormat="1"/>
    <xf numFmtId="4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165" fontId="0" fillId="2" borderId="0" xfId="0" applyNumberFormat="1" applyFill="1"/>
    <xf numFmtId="10" fontId="0" fillId="2" borderId="0" xfId="0" applyNumberFormat="1" applyFill="1"/>
    <xf numFmtId="0" fontId="0" fillId="2" borderId="0" xfId="0" applyFill="1"/>
    <xf numFmtId="0" fontId="0" fillId="0" borderId="0" xfId="0" applyFill="1"/>
    <xf numFmtId="166" fontId="0" fillId="2" borderId="0" xfId="0" applyNumberFormat="1" applyFill="1"/>
    <xf numFmtId="0" fontId="0" fillId="0" borderId="0" xfId="0" applyAlignment="1">
      <alignment horizontal="left"/>
    </xf>
    <xf numFmtId="0" fontId="3" fillId="0" borderId="0" xfId="0" applyFont="1"/>
    <xf numFmtId="0" fontId="0" fillId="2" borderId="0" xfId="0" applyFill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Paying off a debt</a:t>
            </a:r>
          </a:p>
        </c:rich>
      </c:tx>
      <c:layout>
        <c:manualLayout>
          <c:xMode val="edge"/>
          <c:yMode val="edge"/>
          <c:x val="0.36090313895857556"/>
          <c:y val="3.5461115709205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05017438658753"/>
          <c:y val="0.20922058268430949"/>
          <c:w val="0.74436272410206206"/>
          <c:h val="0.56737785134728003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 w="15875">
                <a:solidFill>
                  <a:srgbClr val="000000"/>
                </a:solidFill>
                <a:prstDash val="solid"/>
              </a:ln>
            </c:spPr>
          </c:marker>
          <c:xVal>
            <c:numRef>
              <c:f>plain!$B$15:$B$40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xVal>
          <c:yVal>
            <c:numRef>
              <c:f>plain!$C$15:$C$40</c:f>
              <c:numCache>
                <c:formatCode>0.00</c:formatCode>
                <c:ptCount val="26"/>
                <c:pt idx="0">
                  <c:v>0</c:v>
                </c:pt>
                <c:pt idx="1">
                  <c:v>1200</c:v>
                </c:pt>
                <c:pt idx="2">
                  <c:v>2472</c:v>
                </c:pt>
                <c:pt idx="3">
                  <c:v>3820.32</c:v>
                </c:pt>
                <c:pt idx="4">
                  <c:v>5249.5392000000002</c:v>
                </c:pt>
                <c:pt idx="5">
                  <c:v>6764.5115520000008</c:v>
                </c:pt>
                <c:pt idx="6">
                  <c:v>8370.3822451200012</c:v>
                </c:pt>
                <c:pt idx="7">
                  <c:v>10072.605179827202</c:v>
                </c:pt>
                <c:pt idx="8">
                  <c:v>11876.961490616835</c:v>
                </c:pt>
                <c:pt idx="9">
                  <c:v>13789.579180053846</c:v>
                </c:pt>
                <c:pt idx="10">
                  <c:v>15816.953930857078</c:v>
                </c:pt>
                <c:pt idx="11">
                  <c:v>17965.971166708503</c:v>
                </c:pt>
                <c:pt idx="12">
                  <c:v>20243.929436711012</c:v>
                </c:pt>
                <c:pt idx="13">
                  <c:v>22658.565202913673</c:v>
                </c:pt>
                <c:pt idx="14">
                  <c:v>25218.079115088494</c:v>
                </c:pt>
                <c:pt idx="15">
                  <c:v>27931.163861993806</c:v>
                </c:pt>
                <c:pt idx="16">
                  <c:v>30807.033693713434</c:v>
                </c:pt>
                <c:pt idx="17">
                  <c:v>33855.45571533624</c:v>
                </c:pt>
                <c:pt idx="18">
                  <c:v>37086.783058256413</c:v>
                </c:pt>
                <c:pt idx="19">
                  <c:v>40511.9900417518</c:v>
                </c:pt>
                <c:pt idx="20">
                  <c:v>44142.709444256907</c:v>
                </c:pt>
                <c:pt idx="21">
                  <c:v>47991.272010912326</c:v>
                </c:pt>
                <c:pt idx="22">
                  <c:v>52070.748331567069</c:v>
                </c:pt>
                <c:pt idx="23">
                  <c:v>56394.993231461092</c:v>
                </c:pt>
                <c:pt idx="24">
                  <c:v>60978.692825348764</c:v>
                </c:pt>
                <c:pt idx="25">
                  <c:v>65837.414394869702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223264"/>
        <c:axId val="205224672"/>
      </c:scatterChart>
      <c:valAx>
        <c:axId val="205223264"/>
        <c:scaling>
          <c:orientation val="minMax"/>
          <c:max val="25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Payment  period</a:t>
                </a:r>
              </a:p>
            </c:rich>
          </c:tx>
          <c:layout>
            <c:manualLayout>
              <c:xMode val="edge"/>
              <c:yMode val="edge"/>
              <c:x val="0.45864773909318973"/>
              <c:y val="0.872343446446443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224672"/>
        <c:crosses val="autoZero"/>
        <c:crossBetween val="midCat"/>
      </c:valAx>
      <c:valAx>
        <c:axId val="205224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Balance</a:t>
                </a:r>
              </a:p>
            </c:rich>
          </c:tx>
          <c:layout>
            <c:manualLayout>
              <c:xMode val="edge"/>
              <c:yMode val="edge"/>
              <c:x val="4.010034877317506E-2"/>
              <c:y val="0.411348942226777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223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Paying off a debt</a:t>
            </a:r>
          </a:p>
        </c:rich>
      </c:tx>
      <c:layout>
        <c:manualLayout>
          <c:xMode val="edge"/>
          <c:yMode val="edge"/>
          <c:x val="0.36326566811390715"/>
          <c:y val="3.5461115709205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22465045504869"/>
          <c:y val="0.23404336368075299"/>
          <c:w val="0.79183752375391003"/>
          <c:h val="0.42198727693953947"/>
        </c:manualLayout>
      </c:layout>
      <c:scatterChart>
        <c:scatterStyle val="lineMarker"/>
        <c:varyColors val="0"/>
        <c:ser>
          <c:idx val="0"/>
          <c:order val="0"/>
          <c:tx>
            <c:v>Plan 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compare!$B$11:$B$46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</c:numCache>
            </c:numRef>
          </c:xVal>
          <c:yVal>
            <c:numRef>
              <c:f>compare!$C$11:$C$46</c:f>
              <c:numCache>
                <c:formatCode>0</c:formatCode>
                <c:ptCount val="36"/>
                <c:pt idx="0">
                  <c:v>1000</c:v>
                </c:pt>
                <c:pt idx="1">
                  <c:v>930</c:v>
                </c:pt>
                <c:pt idx="2">
                  <c:v>856.5</c:v>
                </c:pt>
                <c:pt idx="3">
                  <c:v>779.32500000000005</c:v>
                </c:pt>
                <c:pt idx="4">
                  <c:v>698.2912500000001</c:v>
                </c:pt>
                <c:pt idx="5">
                  <c:v>613.20581250000009</c:v>
                </c:pt>
                <c:pt idx="6">
                  <c:v>523.86610312500011</c:v>
                </c:pt>
                <c:pt idx="7">
                  <c:v>430.05940828125017</c:v>
                </c:pt>
                <c:pt idx="8">
                  <c:v>331.5623786953127</c:v>
                </c:pt>
                <c:pt idx="9">
                  <c:v>228.14049763007836</c:v>
                </c:pt>
                <c:pt idx="10">
                  <c:v>119.54752251158229</c:v>
                </c:pt>
                <c:pt idx="11">
                  <c:v>5.5248986371613995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Plan 2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compare!$B$11:$B$46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</c:numCache>
            </c:numRef>
          </c:xVal>
          <c:yVal>
            <c:numRef>
              <c:f>compare!$E$11:$E$46</c:f>
              <c:numCache>
                <c:formatCode>0</c:formatCode>
                <c:ptCount val="36"/>
                <c:pt idx="0">
                  <c:v>1000</c:v>
                </c:pt>
                <c:pt idx="1">
                  <c:v>970</c:v>
                </c:pt>
                <c:pt idx="2">
                  <c:v>938.5</c:v>
                </c:pt>
                <c:pt idx="3">
                  <c:v>905.42500000000007</c:v>
                </c:pt>
                <c:pt idx="4">
                  <c:v>870.69625000000008</c:v>
                </c:pt>
                <c:pt idx="5">
                  <c:v>834.23106250000012</c:v>
                </c:pt>
                <c:pt idx="6">
                  <c:v>795.94261562500014</c:v>
                </c:pt>
                <c:pt idx="7">
                  <c:v>755.73974640625022</c:v>
                </c:pt>
                <c:pt idx="8">
                  <c:v>713.52673372656272</c:v>
                </c:pt>
                <c:pt idx="9">
                  <c:v>669.20307041289084</c:v>
                </c:pt>
                <c:pt idx="10">
                  <c:v>622.66322393353539</c:v>
                </c:pt>
                <c:pt idx="11">
                  <c:v>573.79638513021223</c:v>
                </c:pt>
                <c:pt idx="12">
                  <c:v>522.48620438672287</c:v>
                </c:pt>
                <c:pt idx="13">
                  <c:v>468.61051460605904</c:v>
                </c:pt>
                <c:pt idx="14">
                  <c:v>412.04104033636202</c:v>
                </c:pt>
                <c:pt idx="15">
                  <c:v>352.64309235318012</c:v>
                </c:pt>
                <c:pt idx="16">
                  <c:v>290.27524697083913</c:v>
                </c:pt>
                <c:pt idx="17">
                  <c:v>224.78900931938108</c:v>
                </c:pt>
                <c:pt idx="18">
                  <c:v>156.02845978535015</c:v>
                </c:pt>
                <c:pt idx="19">
                  <c:v>83.829882774617658</c:v>
                </c:pt>
                <c:pt idx="20">
                  <c:v>8.0213769133485471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918088"/>
        <c:axId val="204918472"/>
      </c:scatterChart>
      <c:valAx>
        <c:axId val="204918088"/>
        <c:scaling>
          <c:orientation val="minMax"/>
          <c:max val="35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Payment period</a:t>
                </a:r>
              </a:p>
            </c:rich>
          </c:tx>
          <c:layout>
            <c:manualLayout>
              <c:xMode val="edge"/>
              <c:yMode val="edge"/>
              <c:x val="0.4510208576020982"/>
              <c:y val="0.765960099318828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918472"/>
        <c:crosses val="autoZero"/>
        <c:crossBetween val="midCat"/>
      </c:valAx>
      <c:valAx>
        <c:axId val="204918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Balance</a:t>
                </a:r>
              </a:p>
            </c:rich>
          </c:tx>
          <c:layout>
            <c:manualLayout>
              <c:xMode val="edge"/>
              <c:yMode val="edge"/>
              <c:x val="3.2653093763047834E-2"/>
              <c:y val="0.34397282237928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91808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204121695752648"/>
          <c:y val="0.89007400430104544"/>
          <c:w val="0.30816357238876396"/>
          <c:h val="8.51066777020920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342901</xdr:colOff>
      <xdr:row>9</xdr:row>
      <xdr:rowOff>9525</xdr:rowOff>
    </xdr:from>
    <xdr:to>
      <xdr:col>11</xdr:col>
      <xdr:colOff>495301</xdr:colOff>
      <xdr:row>29</xdr:row>
      <xdr:rowOff>152400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14</xdr:row>
      <xdr:rowOff>133350</xdr:rowOff>
    </xdr:from>
    <xdr:to>
      <xdr:col>13</xdr:col>
      <xdr:colOff>457200</xdr:colOff>
      <xdr:row>31</xdr:row>
      <xdr:rowOff>66675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selection activeCell="L8" sqref="L8"/>
    </sheetView>
  </sheetViews>
  <sheetFormatPr defaultRowHeight="12.75" x14ac:dyDescent="0.2"/>
  <cols>
    <col min="1" max="1" width="13.42578125" customWidth="1"/>
    <col min="2" max="2" width="7.42578125" customWidth="1"/>
    <col min="3" max="3" width="16" customWidth="1"/>
  </cols>
  <sheetData>
    <row r="1" spans="1:13" x14ac:dyDescent="0.2">
      <c r="A1" t="s">
        <v>0</v>
      </c>
    </row>
    <row r="3" spans="1:13" x14ac:dyDescent="0.2">
      <c r="A3" s="13" t="s">
        <v>26</v>
      </c>
    </row>
    <row r="4" spans="1:13" x14ac:dyDescent="0.2">
      <c r="A4" s="1"/>
    </row>
    <row r="5" spans="1:13" x14ac:dyDescent="0.2">
      <c r="A5" t="s">
        <v>25</v>
      </c>
    </row>
    <row r="6" spans="1:13" x14ac:dyDescent="0.2">
      <c r="A6" t="s">
        <v>9</v>
      </c>
    </row>
    <row r="7" spans="1:13" x14ac:dyDescent="0.2">
      <c r="A7" t="s">
        <v>10</v>
      </c>
    </row>
    <row r="8" spans="1:13" x14ac:dyDescent="0.2">
      <c r="A8" t="s">
        <v>24</v>
      </c>
    </row>
    <row r="9" spans="1:13" x14ac:dyDescent="0.2">
      <c r="M9" s="3"/>
    </row>
    <row r="10" spans="1:13" x14ac:dyDescent="0.2">
      <c r="B10" s="6" t="s">
        <v>1</v>
      </c>
      <c r="C10" s="9">
        <v>0</v>
      </c>
      <c r="D10" s="6"/>
      <c r="M10" s="3"/>
    </row>
    <row r="11" spans="1:13" x14ac:dyDescent="0.2">
      <c r="B11" s="6" t="s">
        <v>2</v>
      </c>
      <c r="C11" s="11">
        <v>0.06</v>
      </c>
      <c r="D11" s="6"/>
    </row>
    <row r="12" spans="1:13" x14ac:dyDescent="0.2">
      <c r="B12" s="6" t="s">
        <v>5</v>
      </c>
      <c r="C12" s="9">
        <v>-1200</v>
      </c>
      <c r="D12" s="6"/>
    </row>
    <row r="14" spans="1:13" x14ac:dyDescent="0.2">
      <c r="B14" s="12" t="s">
        <v>3</v>
      </c>
      <c r="C14" s="12" t="s">
        <v>4</v>
      </c>
      <c r="D14" s="12" t="s">
        <v>7</v>
      </c>
    </row>
    <row r="15" spans="1:13" x14ac:dyDescent="0.2">
      <c r="B15">
        <v>0</v>
      </c>
      <c r="C15" s="3">
        <f>START</f>
        <v>0</v>
      </c>
      <c r="D15" s="3">
        <f t="shared" ref="D15:D40" si="0">C15*RATE</f>
        <v>0</v>
      </c>
      <c r="E15" s="3"/>
    </row>
    <row r="16" spans="1:13" x14ac:dyDescent="0.2">
      <c r="B16">
        <f>B15+1</f>
        <v>1</v>
      </c>
      <c r="C16" s="3">
        <f>C15*(1+RATE)-PAYMENT</f>
        <v>1200</v>
      </c>
      <c r="D16" s="3">
        <f t="shared" si="0"/>
        <v>72</v>
      </c>
      <c r="E16" s="2"/>
    </row>
    <row r="17" spans="2:5" x14ac:dyDescent="0.2">
      <c r="B17">
        <f t="shared" ref="B17:B40" si="1">B16+1</f>
        <v>2</v>
      </c>
      <c r="C17" s="3">
        <f t="shared" ref="C17:C40" si="2">MAX(C16*(1+RATE)-PAYMENT,0)</f>
        <v>2472</v>
      </c>
      <c r="D17" s="3">
        <f t="shared" si="0"/>
        <v>148.32</v>
      </c>
      <c r="E17" s="2"/>
    </row>
    <row r="18" spans="2:5" x14ac:dyDescent="0.2">
      <c r="B18">
        <f t="shared" si="1"/>
        <v>3</v>
      </c>
      <c r="C18" s="3">
        <f t="shared" si="2"/>
        <v>3820.32</v>
      </c>
      <c r="D18" s="3">
        <f t="shared" si="0"/>
        <v>229.2192</v>
      </c>
      <c r="E18" s="2"/>
    </row>
    <row r="19" spans="2:5" x14ac:dyDescent="0.2">
      <c r="B19">
        <f t="shared" si="1"/>
        <v>4</v>
      </c>
      <c r="C19" s="3">
        <f t="shared" si="2"/>
        <v>5249.5392000000002</v>
      </c>
      <c r="D19" s="3">
        <f t="shared" si="0"/>
        <v>314.972352</v>
      </c>
      <c r="E19" s="2"/>
    </row>
    <row r="20" spans="2:5" x14ac:dyDescent="0.2">
      <c r="B20">
        <f t="shared" si="1"/>
        <v>5</v>
      </c>
      <c r="C20" s="3">
        <f t="shared" si="2"/>
        <v>6764.5115520000008</v>
      </c>
      <c r="D20" s="3">
        <f t="shared" si="0"/>
        <v>405.87069312000006</v>
      </c>
      <c r="E20" s="2"/>
    </row>
    <row r="21" spans="2:5" x14ac:dyDescent="0.2">
      <c r="B21">
        <f t="shared" si="1"/>
        <v>6</v>
      </c>
      <c r="C21" s="3">
        <f t="shared" si="2"/>
        <v>8370.3822451200012</v>
      </c>
      <c r="D21" s="3">
        <f t="shared" si="0"/>
        <v>502.22293470720007</v>
      </c>
      <c r="E21" s="2"/>
    </row>
    <row r="22" spans="2:5" x14ac:dyDescent="0.2">
      <c r="B22">
        <f t="shared" si="1"/>
        <v>7</v>
      </c>
      <c r="C22" s="3">
        <f t="shared" si="2"/>
        <v>10072.605179827202</v>
      </c>
      <c r="D22" s="3">
        <f t="shared" si="0"/>
        <v>604.35631078963206</v>
      </c>
      <c r="E22" s="2"/>
    </row>
    <row r="23" spans="2:5" x14ac:dyDescent="0.2">
      <c r="B23">
        <f t="shared" si="1"/>
        <v>8</v>
      </c>
      <c r="C23" s="3">
        <f t="shared" si="2"/>
        <v>11876.961490616835</v>
      </c>
      <c r="D23" s="3">
        <f t="shared" si="0"/>
        <v>712.61768943701009</v>
      </c>
      <c r="E23" s="2"/>
    </row>
    <row r="24" spans="2:5" x14ac:dyDescent="0.2">
      <c r="B24">
        <f t="shared" si="1"/>
        <v>9</v>
      </c>
      <c r="C24" s="3">
        <f t="shared" si="2"/>
        <v>13789.579180053846</v>
      </c>
      <c r="D24" s="3">
        <f t="shared" si="0"/>
        <v>827.37475080323077</v>
      </c>
      <c r="E24" s="2"/>
    </row>
    <row r="25" spans="2:5" x14ac:dyDescent="0.2">
      <c r="B25">
        <f t="shared" si="1"/>
        <v>10</v>
      </c>
      <c r="C25" s="3">
        <f t="shared" si="2"/>
        <v>15816.953930857078</v>
      </c>
      <c r="D25" s="3">
        <f t="shared" si="0"/>
        <v>949.01723585142463</v>
      </c>
      <c r="E25" s="2"/>
    </row>
    <row r="26" spans="2:5" x14ac:dyDescent="0.2">
      <c r="B26">
        <f t="shared" si="1"/>
        <v>11</v>
      </c>
      <c r="C26" s="3">
        <f t="shared" si="2"/>
        <v>17965.971166708503</v>
      </c>
      <c r="D26" s="3">
        <f t="shared" si="0"/>
        <v>1077.9582700025101</v>
      </c>
      <c r="E26" s="2"/>
    </row>
    <row r="27" spans="2:5" x14ac:dyDescent="0.2">
      <c r="B27">
        <f t="shared" si="1"/>
        <v>12</v>
      </c>
      <c r="C27" s="3">
        <f t="shared" si="2"/>
        <v>20243.929436711012</v>
      </c>
      <c r="D27" s="3">
        <f t="shared" si="0"/>
        <v>1214.6357662026608</v>
      </c>
      <c r="E27" s="2"/>
    </row>
    <row r="28" spans="2:5" x14ac:dyDescent="0.2">
      <c r="B28">
        <f t="shared" si="1"/>
        <v>13</v>
      </c>
      <c r="C28" s="3">
        <f t="shared" si="2"/>
        <v>22658.565202913673</v>
      </c>
      <c r="D28" s="3">
        <f t="shared" si="0"/>
        <v>1359.5139121748202</v>
      </c>
      <c r="E28" s="2"/>
    </row>
    <row r="29" spans="2:5" x14ac:dyDescent="0.2">
      <c r="B29">
        <f t="shared" si="1"/>
        <v>14</v>
      </c>
      <c r="C29" s="3">
        <f t="shared" si="2"/>
        <v>25218.079115088494</v>
      </c>
      <c r="D29" s="3">
        <f t="shared" si="0"/>
        <v>1513.0847469053097</v>
      </c>
      <c r="E29" s="2"/>
    </row>
    <row r="30" spans="2:5" x14ac:dyDescent="0.2">
      <c r="B30">
        <f t="shared" si="1"/>
        <v>15</v>
      </c>
      <c r="C30" s="3">
        <f t="shared" si="2"/>
        <v>27931.163861993806</v>
      </c>
      <c r="D30" s="3">
        <f t="shared" si="0"/>
        <v>1675.8698317196283</v>
      </c>
      <c r="E30" s="2"/>
    </row>
    <row r="31" spans="2:5" x14ac:dyDescent="0.2">
      <c r="B31">
        <f t="shared" si="1"/>
        <v>16</v>
      </c>
      <c r="C31" s="3">
        <f t="shared" si="2"/>
        <v>30807.033693713434</v>
      </c>
      <c r="D31" s="3">
        <f t="shared" si="0"/>
        <v>1848.4220216228059</v>
      </c>
      <c r="E31" s="2"/>
    </row>
    <row r="32" spans="2:5" x14ac:dyDescent="0.2">
      <c r="B32">
        <f t="shared" si="1"/>
        <v>17</v>
      </c>
      <c r="C32" s="3">
        <f t="shared" si="2"/>
        <v>33855.45571533624</v>
      </c>
      <c r="D32" s="3">
        <f t="shared" si="0"/>
        <v>2031.3273429201743</v>
      </c>
      <c r="E32" s="2"/>
    </row>
    <row r="33" spans="2:5" x14ac:dyDescent="0.2">
      <c r="B33">
        <f t="shared" si="1"/>
        <v>18</v>
      </c>
      <c r="C33" s="3">
        <f t="shared" si="2"/>
        <v>37086.783058256413</v>
      </c>
      <c r="D33" s="3">
        <f t="shared" si="0"/>
        <v>2225.2069834953845</v>
      </c>
      <c r="E33" s="2"/>
    </row>
    <row r="34" spans="2:5" x14ac:dyDescent="0.2">
      <c r="B34">
        <f t="shared" si="1"/>
        <v>19</v>
      </c>
      <c r="C34" s="3">
        <f t="shared" si="2"/>
        <v>40511.9900417518</v>
      </c>
      <c r="D34" s="3">
        <f t="shared" si="0"/>
        <v>2430.7194025051081</v>
      </c>
      <c r="E34" s="2"/>
    </row>
    <row r="35" spans="2:5" x14ac:dyDescent="0.2">
      <c r="B35">
        <f t="shared" si="1"/>
        <v>20</v>
      </c>
      <c r="C35" s="3">
        <f t="shared" si="2"/>
        <v>44142.709444256907</v>
      </c>
      <c r="D35" s="3">
        <f t="shared" si="0"/>
        <v>2648.5625666554142</v>
      </c>
      <c r="E35" s="2"/>
    </row>
    <row r="36" spans="2:5" x14ac:dyDescent="0.2">
      <c r="B36">
        <f t="shared" si="1"/>
        <v>21</v>
      </c>
      <c r="C36" s="3">
        <f t="shared" si="2"/>
        <v>47991.272010912326</v>
      </c>
      <c r="D36" s="3">
        <f t="shared" si="0"/>
        <v>2879.4763206547395</v>
      </c>
      <c r="E36" s="2"/>
    </row>
    <row r="37" spans="2:5" x14ac:dyDescent="0.2">
      <c r="B37">
        <f t="shared" si="1"/>
        <v>22</v>
      </c>
      <c r="C37" s="3">
        <f t="shared" si="2"/>
        <v>52070.748331567069</v>
      </c>
      <c r="D37" s="3">
        <f t="shared" si="0"/>
        <v>3124.244899894024</v>
      </c>
      <c r="E37" s="2"/>
    </row>
    <row r="38" spans="2:5" x14ac:dyDescent="0.2">
      <c r="B38">
        <f t="shared" si="1"/>
        <v>23</v>
      </c>
      <c r="C38" s="3">
        <f t="shared" si="2"/>
        <v>56394.993231461092</v>
      </c>
      <c r="D38" s="3">
        <f t="shared" si="0"/>
        <v>3383.6995938876653</v>
      </c>
      <c r="E38" s="2"/>
    </row>
    <row r="39" spans="2:5" x14ac:dyDescent="0.2">
      <c r="B39">
        <f t="shared" si="1"/>
        <v>24</v>
      </c>
      <c r="C39" s="3">
        <f t="shared" si="2"/>
        <v>60978.692825348764</v>
      </c>
      <c r="D39" s="3">
        <f t="shared" si="0"/>
        <v>3658.7215695209256</v>
      </c>
      <c r="E39" s="2"/>
    </row>
    <row r="40" spans="2:5" x14ac:dyDescent="0.2">
      <c r="B40">
        <f t="shared" si="1"/>
        <v>25</v>
      </c>
      <c r="C40" s="3">
        <f t="shared" si="2"/>
        <v>65837.414394869702</v>
      </c>
      <c r="D40" s="3">
        <f t="shared" si="0"/>
        <v>3950.2448636921818</v>
      </c>
      <c r="E40" s="2"/>
    </row>
    <row r="41" spans="2:5" x14ac:dyDescent="0.2">
      <c r="B41" t="s">
        <v>6</v>
      </c>
      <c r="C41" s="3"/>
      <c r="D41" s="3">
        <f>SUM(D15:D40)</f>
        <v>39787.659258561849</v>
      </c>
      <c r="E41" s="2" t="s">
        <v>8</v>
      </c>
    </row>
  </sheetData>
  <phoneticPr fontId="1" type="noConversion"/>
  <pageMargins left="0.75" right="0.75" top="1" bottom="1" header="0.5" footer="0.5"/>
  <pageSetup orientation="landscape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2"/>
  <sheetViews>
    <sheetView topLeftCell="A7" workbookViewId="0"/>
  </sheetViews>
  <sheetFormatPr defaultRowHeight="12.75" x14ac:dyDescent="0.2"/>
  <cols>
    <col min="2" max="2" width="14" customWidth="1"/>
  </cols>
  <sheetData>
    <row r="1" spans="1:7" x14ac:dyDescent="0.2">
      <c r="A1" t="s">
        <v>0</v>
      </c>
    </row>
    <row r="3" spans="1:7" x14ac:dyDescent="0.2">
      <c r="A3" t="s">
        <v>11</v>
      </c>
    </row>
    <row r="4" spans="1:7" x14ac:dyDescent="0.2">
      <c r="A4" s="1"/>
    </row>
    <row r="6" spans="1:7" x14ac:dyDescent="0.2">
      <c r="B6" t="s">
        <v>1</v>
      </c>
      <c r="C6">
        <v>1000</v>
      </c>
      <c r="E6">
        <v>1000</v>
      </c>
    </row>
    <row r="7" spans="1:7" x14ac:dyDescent="0.2">
      <c r="B7" t="s">
        <v>2</v>
      </c>
      <c r="C7">
        <v>0.05</v>
      </c>
      <c r="E7">
        <v>0.05</v>
      </c>
    </row>
    <row r="8" spans="1:7" x14ac:dyDescent="0.2">
      <c r="B8" t="s">
        <v>5</v>
      </c>
      <c r="C8">
        <v>120</v>
      </c>
      <c r="E8">
        <v>80</v>
      </c>
      <c r="G8" s="2"/>
    </row>
    <row r="9" spans="1:7" x14ac:dyDescent="0.2">
      <c r="G9" s="2"/>
    </row>
    <row r="10" spans="1:7" x14ac:dyDescent="0.2">
      <c r="B10" t="s">
        <v>3</v>
      </c>
      <c r="C10" t="s">
        <v>4</v>
      </c>
      <c r="D10" t="s">
        <v>7</v>
      </c>
      <c r="E10" t="s">
        <v>4</v>
      </c>
      <c r="F10" t="s">
        <v>7</v>
      </c>
      <c r="G10" s="2"/>
    </row>
    <row r="11" spans="1:7" x14ac:dyDescent="0.2">
      <c r="B11">
        <v>0</v>
      </c>
      <c r="C11" s="2">
        <f>C$6</f>
        <v>1000</v>
      </c>
      <c r="D11" s="2">
        <f t="shared" ref="D11:D46" si="0">C11*C$7</f>
        <v>50</v>
      </c>
      <c r="E11" s="2">
        <f>E$6</f>
        <v>1000</v>
      </c>
      <c r="F11" s="2">
        <f t="shared" ref="F11:F46" si="1">E11*E$7</f>
        <v>50</v>
      </c>
      <c r="G11" s="2"/>
    </row>
    <row r="12" spans="1:7" x14ac:dyDescent="0.2">
      <c r="B12">
        <f>B11+1</f>
        <v>1</v>
      </c>
      <c r="C12" s="2">
        <f>MAX(  C11*(1+C$7)-C$8,   0 )</f>
        <v>930</v>
      </c>
      <c r="D12" s="2">
        <f t="shared" si="0"/>
        <v>46.5</v>
      </c>
      <c r="E12" s="2">
        <f t="shared" ref="E12:E46" si="2">MAX(  E11*(1+E$7)-E$8,   0 )</f>
        <v>970</v>
      </c>
      <c r="F12" s="2">
        <f t="shared" si="1"/>
        <v>48.5</v>
      </c>
      <c r="G12" s="2"/>
    </row>
    <row r="13" spans="1:7" x14ac:dyDescent="0.2">
      <c r="B13">
        <f t="shared" ref="B13:B35" si="3">B12+1</f>
        <v>2</v>
      </c>
      <c r="C13" s="2">
        <f t="shared" ref="C13:C46" si="4">MAX(  C12*(1+C$7)-C$8,   0 )</f>
        <v>856.5</v>
      </c>
      <c r="D13" s="2">
        <f t="shared" si="0"/>
        <v>42.825000000000003</v>
      </c>
      <c r="E13" s="2">
        <f t="shared" si="2"/>
        <v>938.5</v>
      </c>
      <c r="F13" s="2">
        <f t="shared" si="1"/>
        <v>46.925000000000004</v>
      </c>
      <c r="G13" s="2"/>
    </row>
    <row r="14" spans="1:7" x14ac:dyDescent="0.2">
      <c r="B14">
        <f t="shared" si="3"/>
        <v>3</v>
      </c>
      <c r="C14" s="2">
        <f t="shared" si="4"/>
        <v>779.32500000000005</v>
      </c>
      <c r="D14" s="2">
        <f t="shared" si="0"/>
        <v>38.966250000000002</v>
      </c>
      <c r="E14" s="2">
        <f t="shared" si="2"/>
        <v>905.42500000000007</v>
      </c>
      <c r="F14" s="2">
        <f t="shared" si="1"/>
        <v>45.271250000000009</v>
      </c>
      <c r="G14" s="2"/>
    </row>
    <row r="15" spans="1:7" x14ac:dyDescent="0.2">
      <c r="B15">
        <f t="shared" si="3"/>
        <v>4</v>
      </c>
      <c r="C15" s="2">
        <f t="shared" si="4"/>
        <v>698.2912500000001</v>
      </c>
      <c r="D15" s="2">
        <f t="shared" si="0"/>
        <v>34.914562500000009</v>
      </c>
      <c r="E15" s="2">
        <f t="shared" si="2"/>
        <v>870.69625000000008</v>
      </c>
      <c r="F15" s="2">
        <f t="shared" si="1"/>
        <v>43.534812500000008</v>
      </c>
      <c r="G15" s="2"/>
    </row>
    <row r="16" spans="1:7" x14ac:dyDescent="0.2">
      <c r="B16">
        <f t="shared" si="3"/>
        <v>5</v>
      </c>
      <c r="C16" s="2">
        <f t="shared" si="4"/>
        <v>613.20581250000009</v>
      </c>
      <c r="D16" s="2">
        <f t="shared" si="0"/>
        <v>30.660290625000005</v>
      </c>
      <c r="E16" s="2">
        <f t="shared" si="2"/>
        <v>834.23106250000012</v>
      </c>
      <c r="F16" s="2">
        <f t="shared" si="1"/>
        <v>41.711553125000009</v>
      </c>
      <c r="G16" s="2"/>
    </row>
    <row r="17" spans="2:7" x14ac:dyDescent="0.2">
      <c r="B17">
        <f t="shared" si="3"/>
        <v>6</v>
      </c>
      <c r="C17" s="2">
        <f t="shared" si="4"/>
        <v>523.86610312500011</v>
      </c>
      <c r="D17" s="2">
        <f t="shared" si="0"/>
        <v>26.193305156250005</v>
      </c>
      <c r="E17" s="2">
        <f t="shared" si="2"/>
        <v>795.94261562500014</v>
      </c>
      <c r="F17" s="2">
        <f t="shared" si="1"/>
        <v>39.797130781250011</v>
      </c>
      <c r="G17" s="2"/>
    </row>
    <row r="18" spans="2:7" x14ac:dyDescent="0.2">
      <c r="B18">
        <f t="shared" si="3"/>
        <v>7</v>
      </c>
      <c r="C18" s="2">
        <f t="shared" si="4"/>
        <v>430.05940828125017</v>
      </c>
      <c r="D18" s="2">
        <f t="shared" si="0"/>
        <v>21.50297041406251</v>
      </c>
      <c r="E18" s="2">
        <f t="shared" si="2"/>
        <v>755.73974640625022</v>
      </c>
      <c r="F18" s="2">
        <f t="shared" si="1"/>
        <v>37.786987320312512</v>
      </c>
      <c r="G18" s="2"/>
    </row>
    <row r="19" spans="2:7" x14ac:dyDescent="0.2">
      <c r="B19">
        <f t="shared" si="3"/>
        <v>8</v>
      </c>
      <c r="C19" s="2">
        <f t="shared" si="4"/>
        <v>331.5623786953127</v>
      </c>
      <c r="D19" s="2">
        <f t="shared" si="0"/>
        <v>16.578118934765637</v>
      </c>
      <c r="E19" s="2">
        <f t="shared" si="2"/>
        <v>713.52673372656272</v>
      </c>
      <c r="F19" s="2">
        <f t="shared" si="1"/>
        <v>35.676336686328135</v>
      </c>
      <c r="G19" s="2"/>
    </row>
    <row r="20" spans="2:7" x14ac:dyDescent="0.2">
      <c r="B20">
        <f t="shared" si="3"/>
        <v>9</v>
      </c>
      <c r="C20" s="2">
        <f t="shared" si="4"/>
        <v>228.14049763007836</v>
      </c>
      <c r="D20" s="2">
        <f t="shared" si="0"/>
        <v>11.407024881503919</v>
      </c>
      <c r="E20" s="2">
        <f t="shared" si="2"/>
        <v>669.20307041289084</v>
      </c>
      <c r="F20" s="2">
        <f t="shared" si="1"/>
        <v>33.460153520644546</v>
      </c>
      <c r="G20" s="2"/>
    </row>
    <row r="21" spans="2:7" x14ac:dyDescent="0.2">
      <c r="B21">
        <f t="shared" si="3"/>
        <v>10</v>
      </c>
      <c r="C21" s="2">
        <f t="shared" si="4"/>
        <v>119.54752251158229</v>
      </c>
      <c r="D21" s="2">
        <f t="shared" si="0"/>
        <v>5.9773761255791147</v>
      </c>
      <c r="E21" s="2">
        <f t="shared" si="2"/>
        <v>622.66322393353539</v>
      </c>
      <c r="F21" s="2">
        <f t="shared" si="1"/>
        <v>31.13316119667677</v>
      </c>
      <c r="G21" s="2"/>
    </row>
    <row r="22" spans="2:7" x14ac:dyDescent="0.2">
      <c r="B22">
        <f t="shared" si="3"/>
        <v>11</v>
      </c>
      <c r="C22" s="2">
        <f t="shared" si="4"/>
        <v>5.5248986371613995</v>
      </c>
      <c r="D22" s="2">
        <f t="shared" si="0"/>
        <v>0.27624493185806998</v>
      </c>
      <c r="E22" s="2">
        <f t="shared" si="2"/>
        <v>573.79638513021223</v>
      </c>
      <c r="F22" s="2">
        <f t="shared" si="1"/>
        <v>28.689819256510614</v>
      </c>
      <c r="G22" s="2"/>
    </row>
    <row r="23" spans="2:7" x14ac:dyDescent="0.2">
      <c r="B23">
        <f t="shared" si="3"/>
        <v>12</v>
      </c>
      <c r="C23" s="2">
        <f t="shared" si="4"/>
        <v>0</v>
      </c>
      <c r="D23" s="2">
        <f t="shared" si="0"/>
        <v>0</v>
      </c>
      <c r="E23" s="2">
        <f t="shared" si="2"/>
        <v>522.48620438672287</v>
      </c>
      <c r="F23" s="2">
        <f t="shared" si="1"/>
        <v>26.124310219336145</v>
      </c>
      <c r="G23" s="2"/>
    </row>
    <row r="24" spans="2:7" x14ac:dyDescent="0.2">
      <c r="B24">
        <f t="shared" si="3"/>
        <v>13</v>
      </c>
      <c r="C24" s="2">
        <f t="shared" si="4"/>
        <v>0</v>
      </c>
      <c r="D24" s="2">
        <f t="shared" si="0"/>
        <v>0</v>
      </c>
      <c r="E24" s="2">
        <f t="shared" si="2"/>
        <v>468.61051460605904</v>
      </c>
      <c r="F24" s="2">
        <f t="shared" si="1"/>
        <v>23.430525730302953</v>
      </c>
      <c r="G24" s="2"/>
    </row>
    <row r="25" spans="2:7" x14ac:dyDescent="0.2">
      <c r="B25">
        <f t="shared" si="3"/>
        <v>14</v>
      </c>
      <c r="C25" s="2">
        <f t="shared" si="4"/>
        <v>0</v>
      </c>
      <c r="D25" s="2">
        <f t="shared" si="0"/>
        <v>0</v>
      </c>
      <c r="E25" s="2">
        <f t="shared" si="2"/>
        <v>412.04104033636202</v>
      </c>
      <c r="F25" s="2">
        <f t="shared" si="1"/>
        <v>20.602052016818103</v>
      </c>
      <c r="G25" s="2"/>
    </row>
    <row r="26" spans="2:7" x14ac:dyDescent="0.2">
      <c r="B26">
        <f t="shared" si="3"/>
        <v>15</v>
      </c>
      <c r="C26" s="2">
        <f t="shared" si="4"/>
        <v>0</v>
      </c>
      <c r="D26" s="2">
        <f t="shared" si="0"/>
        <v>0</v>
      </c>
      <c r="E26" s="2">
        <f t="shared" si="2"/>
        <v>352.64309235318012</v>
      </c>
      <c r="F26" s="2">
        <f t="shared" si="1"/>
        <v>17.632154617659008</v>
      </c>
      <c r="G26" s="2"/>
    </row>
    <row r="27" spans="2:7" x14ac:dyDescent="0.2">
      <c r="B27">
        <f t="shared" si="3"/>
        <v>16</v>
      </c>
      <c r="C27" s="2">
        <f t="shared" si="4"/>
        <v>0</v>
      </c>
      <c r="D27" s="2">
        <f t="shared" si="0"/>
        <v>0</v>
      </c>
      <c r="E27" s="2">
        <f t="shared" si="2"/>
        <v>290.27524697083913</v>
      </c>
      <c r="F27" s="2">
        <f t="shared" si="1"/>
        <v>14.513762348541958</v>
      </c>
      <c r="G27" s="2"/>
    </row>
    <row r="28" spans="2:7" x14ac:dyDescent="0.2">
      <c r="B28">
        <f t="shared" si="3"/>
        <v>17</v>
      </c>
      <c r="C28" s="2">
        <f t="shared" si="4"/>
        <v>0</v>
      </c>
      <c r="D28" s="2">
        <f t="shared" si="0"/>
        <v>0</v>
      </c>
      <c r="E28" s="2">
        <f t="shared" si="2"/>
        <v>224.78900931938108</v>
      </c>
      <c r="F28" s="2">
        <f t="shared" si="1"/>
        <v>11.239450465969055</v>
      </c>
      <c r="G28" s="2"/>
    </row>
    <row r="29" spans="2:7" x14ac:dyDescent="0.2">
      <c r="B29">
        <f t="shared" si="3"/>
        <v>18</v>
      </c>
      <c r="C29" s="2">
        <f t="shared" si="4"/>
        <v>0</v>
      </c>
      <c r="D29" s="2">
        <f t="shared" si="0"/>
        <v>0</v>
      </c>
      <c r="E29" s="2">
        <f t="shared" si="2"/>
        <v>156.02845978535015</v>
      </c>
      <c r="F29" s="2">
        <f t="shared" si="1"/>
        <v>7.8014229892675075</v>
      </c>
      <c r="G29" s="2"/>
    </row>
    <row r="30" spans="2:7" x14ac:dyDescent="0.2">
      <c r="B30">
        <f t="shared" si="3"/>
        <v>19</v>
      </c>
      <c r="C30" s="2">
        <f t="shared" si="4"/>
        <v>0</v>
      </c>
      <c r="D30" s="2">
        <f t="shared" si="0"/>
        <v>0</v>
      </c>
      <c r="E30" s="2">
        <f t="shared" si="2"/>
        <v>83.829882774617658</v>
      </c>
      <c r="F30" s="2">
        <f t="shared" si="1"/>
        <v>4.1914941387308833</v>
      </c>
      <c r="G30" s="2"/>
    </row>
    <row r="31" spans="2:7" x14ac:dyDescent="0.2">
      <c r="B31">
        <f t="shared" si="3"/>
        <v>20</v>
      </c>
      <c r="C31" s="2">
        <f t="shared" si="4"/>
        <v>0</v>
      </c>
      <c r="D31" s="2">
        <f t="shared" si="0"/>
        <v>0</v>
      </c>
      <c r="E31" s="2">
        <f t="shared" si="2"/>
        <v>8.0213769133485471</v>
      </c>
      <c r="F31" s="2">
        <f t="shared" si="1"/>
        <v>0.4010688456674274</v>
      </c>
      <c r="G31" s="2"/>
    </row>
    <row r="32" spans="2:7" x14ac:dyDescent="0.2">
      <c r="B32">
        <f t="shared" si="3"/>
        <v>21</v>
      </c>
      <c r="C32" s="2">
        <f t="shared" si="4"/>
        <v>0</v>
      </c>
      <c r="D32" s="2">
        <f t="shared" si="0"/>
        <v>0</v>
      </c>
      <c r="E32" s="2">
        <f t="shared" si="2"/>
        <v>0</v>
      </c>
      <c r="F32" s="2">
        <f t="shared" si="1"/>
        <v>0</v>
      </c>
      <c r="G32" s="2"/>
    </row>
    <row r="33" spans="2:8" x14ac:dyDescent="0.2">
      <c r="B33">
        <f t="shared" si="3"/>
        <v>22</v>
      </c>
      <c r="C33" s="2">
        <f t="shared" si="4"/>
        <v>0</v>
      </c>
      <c r="D33" s="2">
        <f t="shared" si="0"/>
        <v>0</v>
      </c>
      <c r="E33" s="2">
        <f t="shared" si="2"/>
        <v>0</v>
      </c>
      <c r="F33" s="2">
        <f t="shared" si="1"/>
        <v>0</v>
      </c>
      <c r="G33" s="2"/>
    </row>
    <row r="34" spans="2:8" x14ac:dyDescent="0.2">
      <c r="B34">
        <f t="shared" si="3"/>
        <v>23</v>
      </c>
      <c r="C34" s="2">
        <f t="shared" si="4"/>
        <v>0</v>
      </c>
      <c r="D34" s="2">
        <f t="shared" si="0"/>
        <v>0</v>
      </c>
      <c r="E34" s="2">
        <f t="shared" si="2"/>
        <v>0</v>
      </c>
      <c r="F34" s="2">
        <f t="shared" si="1"/>
        <v>0</v>
      </c>
      <c r="G34" s="2"/>
    </row>
    <row r="35" spans="2:8" x14ac:dyDescent="0.2">
      <c r="B35">
        <f t="shared" si="3"/>
        <v>24</v>
      </c>
      <c r="C35" s="2">
        <f t="shared" si="4"/>
        <v>0</v>
      </c>
      <c r="D35" s="2">
        <f t="shared" si="0"/>
        <v>0</v>
      </c>
      <c r="E35" s="2">
        <f t="shared" si="2"/>
        <v>0</v>
      </c>
      <c r="F35" s="2">
        <f t="shared" si="1"/>
        <v>0</v>
      </c>
      <c r="G35" s="2"/>
    </row>
    <row r="36" spans="2:8" x14ac:dyDescent="0.2">
      <c r="B36">
        <f t="shared" ref="B36:B44" si="5">B35+1</f>
        <v>25</v>
      </c>
      <c r="C36" s="2">
        <f t="shared" si="4"/>
        <v>0</v>
      </c>
      <c r="D36" s="2">
        <f t="shared" si="0"/>
        <v>0</v>
      </c>
      <c r="E36" s="2">
        <f t="shared" si="2"/>
        <v>0</v>
      </c>
      <c r="F36" s="2">
        <f t="shared" si="1"/>
        <v>0</v>
      </c>
      <c r="G36" s="2"/>
    </row>
    <row r="37" spans="2:8" x14ac:dyDescent="0.2">
      <c r="B37">
        <f t="shared" si="5"/>
        <v>26</v>
      </c>
      <c r="C37" s="2">
        <f t="shared" si="4"/>
        <v>0</v>
      </c>
      <c r="D37" s="2">
        <f t="shared" si="0"/>
        <v>0</v>
      </c>
      <c r="E37" s="2">
        <f t="shared" si="2"/>
        <v>0</v>
      </c>
      <c r="F37" s="2">
        <f t="shared" si="1"/>
        <v>0</v>
      </c>
      <c r="G37" s="2"/>
    </row>
    <row r="38" spans="2:8" x14ac:dyDescent="0.2">
      <c r="B38">
        <f t="shared" si="5"/>
        <v>27</v>
      </c>
      <c r="C38" s="2">
        <f t="shared" si="4"/>
        <v>0</v>
      </c>
      <c r="D38" s="2">
        <f t="shared" si="0"/>
        <v>0</v>
      </c>
      <c r="E38" s="2">
        <f t="shared" si="2"/>
        <v>0</v>
      </c>
      <c r="F38" s="2">
        <f t="shared" si="1"/>
        <v>0</v>
      </c>
    </row>
    <row r="39" spans="2:8" x14ac:dyDescent="0.2">
      <c r="B39">
        <f t="shared" si="5"/>
        <v>28</v>
      </c>
      <c r="C39" s="2">
        <f t="shared" si="4"/>
        <v>0</v>
      </c>
      <c r="D39" s="2">
        <f t="shared" si="0"/>
        <v>0</v>
      </c>
      <c r="E39" s="2">
        <f t="shared" si="2"/>
        <v>0</v>
      </c>
      <c r="F39" s="2">
        <f t="shared" si="1"/>
        <v>0</v>
      </c>
      <c r="H39" s="2"/>
    </row>
    <row r="40" spans="2:8" x14ac:dyDescent="0.2">
      <c r="B40">
        <f t="shared" si="5"/>
        <v>29</v>
      </c>
      <c r="C40" s="2">
        <f t="shared" si="4"/>
        <v>0</v>
      </c>
      <c r="D40" s="2">
        <f t="shared" si="0"/>
        <v>0</v>
      </c>
      <c r="E40" s="2">
        <f t="shared" si="2"/>
        <v>0</v>
      </c>
      <c r="F40" s="2">
        <f t="shared" si="1"/>
        <v>0</v>
      </c>
    </row>
    <row r="41" spans="2:8" x14ac:dyDescent="0.2">
      <c r="B41">
        <f t="shared" si="5"/>
        <v>30</v>
      </c>
      <c r="C41" s="2">
        <f t="shared" si="4"/>
        <v>0</v>
      </c>
      <c r="D41" s="2">
        <f t="shared" si="0"/>
        <v>0</v>
      </c>
      <c r="E41" s="2">
        <f t="shared" si="2"/>
        <v>0</v>
      </c>
      <c r="F41" s="2">
        <f t="shared" si="1"/>
        <v>0</v>
      </c>
    </row>
    <row r="42" spans="2:8" x14ac:dyDescent="0.2">
      <c r="B42">
        <f t="shared" si="5"/>
        <v>31</v>
      </c>
      <c r="C42" s="2">
        <f t="shared" si="4"/>
        <v>0</v>
      </c>
      <c r="D42" s="2">
        <f t="shared" si="0"/>
        <v>0</v>
      </c>
      <c r="E42" s="2">
        <f t="shared" si="2"/>
        <v>0</v>
      </c>
      <c r="F42" s="2">
        <f t="shared" si="1"/>
        <v>0</v>
      </c>
    </row>
    <row r="43" spans="2:8" x14ac:dyDescent="0.2">
      <c r="B43">
        <f t="shared" si="5"/>
        <v>32</v>
      </c>
      <c r="C43" s="2">
        <f t="shared" si="4"/>
        <v>0</v>
      </c>
      <c r="D43" s="2">
        <f t="shared" si="0"/>
        <v>0</v>
      </c>
      <c r="E43" s="2">
        <f t="shared" si="2"/>
        <v>0</v>
      </c>
      <c r="F43" s="2">
        <f t="shared" si="1"/>
        <v>0</v>
      </c>
    </row>
    <row r="44" spans="2:8" x14ac:dyDescent="0.2">
      <c r="B44">
        <f t="shared" si="5"/>
        <v>33</v>
      </c>
      <c r="C44" s="2">
        <f t="shared" si="4"/>
        <v>0</v>
      </c>
      <c r="D44" s="2">
        <f t="shared" si="0"/>
        <v>0</v>
      </c>
      <c r="E44" s="2">
        <f t="shared" si="2"/>
        <v>0</v>
      </c>
      <c r="F44" s="2">
        <f t="shared" si="1"/>
        <v>0</v>
      </c>
    </row>
    <row r="45" spans="2:8" x14ac:dyDescent="0.2">
      <c r="B45">
        <f>B44+1</f>
        <v>34</v>
      </c>
      <c r="C45" s="2">
        <f t="shared" si="4"/>
        <v>0</v>
      </c>
      <c r="D45" s="2">
        <f t="shared" si="0"/>
        <v>0</v>
      </c>
      <c r="E45" s="2">
        <f t="shared" si="2"/>
        <v>0</v>
      </c>
      <c r="F45" s="2">
        <f t="shared" si="1"/>
        <v>0</v>
      </c>
    </row>
    <row r="46" spans="2:8" x14ac:dyDescent="0.2">
      <c r="B46">
        <f>B45+1</f>
        <v>35</v>
      </c>
      <c r="C46" s="2">
        <f t="shared" si="4"/>
        <v>0</v>
      </c>
      <c r="D46" s="2">
        <f t="shared" si="0"/>
        <v>0</v>
      </c>
      <c r="E46" s="2">
        <f t="shared" si="2"/>
        <v>0</v>
      </c>
      <c r="F46" s="2">
        <f t="shared" si="1"/>
        <v>0</v>
      </c>
    </row>
    <row r="47" spans="2:8" ht="12" customHeight="1" x14ac:dyDescent="0.2">
      <c r="B47" t="s">
        <v>6</v>
      </c>
      <c r="C47" s="2">
        <f>MAX(C46*(1+INTERESTRATE/12)-MONTHLYPAYMENT,0)</f>
        <v>0</v>
      </c>
      <c r="D47" s="2">
        <f>SUM(D11:D44)</f>
        <v>325.8011435690193</v>
      </c>
      <c r="F47" s="2">
        <f>SUM(F11:F44)</f>
        <v>608.42244575901555</v>
      </c>
    </row>
    <row r="48" spans="2:8" x14ac:dyDescent="0.2">
      <c r="C48" s="2"/>
    </row>
    <row r="49" spans="3:3" x14ac:dyDescent="0.2">
      <c r="C49" s="2"/>
    </row>
    <row r="50" spans="3:3" x14ac:dyDescent="0.2">
      <c r="C50" s="2"/>
    </row>
    <row r="51" spans="3:3" x14ac:dyDescent="0.2">
      <c r="C51" s="2"/>
    </row>
    <row r="52" spans="3:3" x14ac:dyDescent="0.2">
      <c r="C52" s="2"/>
    </row>
    <row r="53" spans="3:3" x14ac:dyDescent="0.2">
      <c r="C53" s="2"/>
    </row>
    <row r="54" spans="3:3" x14ac:dyDescent="0.2">
      <c r="C54" s="2"/>
    </row>
    <row r="55" spans="3:3" x14ac:dyDescent="0.2">
      <c r="C55" s="2"/>
    </row>
    <row r="56" spans="3:3" x14ac:dyDescent="0.2">
      <c r="C56" s="2"/>
    </row>
    <row r="57" spans="3:3" x14ac:dyDescent="0.2">
      <c r="C57" s="2"/>
    </row>
    <row r="58" spans="3:3" x14ac:dyDescent="0.2">
      <c r="C58" s="2"/>
    </row>
    <row r="59" spans="3:3" x14ac:dyDescent="0.2">
      <c r="C59" s="2"/>
    </row>
    <row r="60" spans="3:3" x14ac:dyDescent="0.2">
      <c r="C60" s="2"/>
    </row>
    <row r="61" spans="3:3" x14ac:dyDescent="0.2">
      <c r="C61" s="2"/>
    </row>
    <row r="62" spans="3:3" x14ac:dyDescent="0.2">
      <c r="C62" s="2"/>
    </row>
    <row r="63" spans="3:3" x14ac:dyDescent="0.2">
      <c r="C63" s="2"/>
    </row>
    <row r="64" spans="3:3" x14ac:dyDescent="0.2">
      <c r="C64" s="2"/>
    </row>
    <row r="65" spans="3:3" x14ac:dyDescent="0.2">
      <c r="C65" s="2"/>
    </row>
    <row r="66" spans="3:3" x14ac:dyDescent="0.2">
      <c r="C66" s="2"/>
    </row>
    <row r="67" spans="3:3" x14ac:dyDescent="0.2">
      <c r="C67" s="2"/>
    </row>
    <row r="68" spans="3:3" x14ac:dyDescent="0.2">
      <c r="C68" s="2"/>
    </row>
    <row r="69" spans="3:3" x14ac:dyDescent="0.2">
      <c r="C69" s="2"/>
    </row>
    <row r="70" spans="3:3" x14ac:dyDescent="0.2">
      <c r="C70" s="2"/>
    </row>
    <row r="71" spans="3:3" x14ac:dyDescent="0.2">
      <c r="C71" s="2"/>
    </row>
    <row r="72" spans="3:3" x14ac:dyDescent="0.2">
      <c r="C72" s="2"/>
    </row>
    <row r="73" spans="3:3" x14ac:dyDescent="0.2">
      <c r="C73" s="2"/>
    </row>
    <row r="74" spans="3:3" x14ac:dyDescent="0.2">
      <c r="C74" s="2"/>
    </row>
    <row r="75" spans="3:3" x14ac:dyDescent="0.2">
      <c r="C75" s="2"/>
    </row>
    <row r="76" spans="3:3" x14ac:dyDescent="0.2">
      <c r="C76" s="2"/>
    </row>
    <row r="77" spans="3:3" x14ac:dyDescent="0.2">
      <c r="C77" s="2"/>
    </row>
    <row r="78" spans="3:3" x14ac:dyDescent="0.2">
      <c r="C78" s="2"/>
    </row>
    <row r="79" spans="3:3" x14ac:dyDescent="0.2">
      <c r="C79" s="2"/>
    </row>
    <row r="80" spans="3:3" x14ac:dyDescent="0.2">
      <c r="C80" s="2"/>
    </row>
    <row r="81" spans="3:3" x14ac:dyDescent="0.2">
      <c r="C81" s="2"/>
    </row>
    <row r="82" spans="3:3" x14ac:dyDescent="0.2">
      <c r="C82" s="2"/>
    </row>
    <row r="83" spans="3:3" x14ac:dyDescent="0.2">
      <c r="C83" s="2"/>
    </row>
    <row r="84" spans="3:3" x14ac:dyDescent="0.2">
      <c r="C84" s="2"/>
    </row>
    <row r="85" spans="3:3" x14ac:dyDescent="0.2">
      <c r="C85" s="2"/>
    </row>
    <row r="86" spans="3:3" x14ac:dyDescent="0.2">
      <c r="C86" s="2"/>
    </row>
    <row r="87" spans="3:3" x14ac:dyDescent="0.2">
      <c r="C87" s="2"/>
    </row>
    <row r="88" spans="3:3" x14ac:dyDescent="0.2">
      <c r="C88" s="2"/>
    </row>
    <row r="89" spans="3:3" x14ac:dyDescent="0.2">
      <c r="C89" s="2"/>
    </row>
    <row r="90" spans="3:3" x14ac:dyDescent="0.2">
      <c r="C90" s="2"/>
    </row>
    <row r="91" spans="3:3" x14ac:dyDescent="0.2">
      <c r="C91" s="2"/>
    </row>
    <row r="92" spans="3:3" x14ac:dyDescent="0.2">
      <c r="C92" s="2"/>
    </row>
    <row r="93" spans="3:3" x14ac:dyDescent="0.2">
      <c r="C93" s="2"/>
    </row>
    <row r="94" spans="3:3" x14ac:dyDescent="0.2">
      <c r="C94" s="2"/>
    </row>
    <row r="95" spans="3:3" x14ac:dyDescent="0.2">
      <c r="C95" s="2"/>
    </row>
    <row r="96" spans="3:3" x14ac:dyDescent="0.2">
      <c r="C96" s="2"/>
    </row>
    <row r="97" spans="3:3" x14ac:dyDescent="0.2">
      <c r="C97" s="2"/>
    </row>
    <row r="98" spans="3:3" x14ac:dyDescent="0.2">
      <c r="C98" s="2"/>
    </row>
    <row r="99" spans="3:3" x14ac:dyDescent="0.2">
      <c r="C99" s="2"/>
    </row>
    <row r="100" spans="3:3" x14ac:dyDescent="0.2">
      <c r="C100" s="2"/>
    </row>
    <row r="101" spans="3:3" x14ac:dyDescent="0.2">
      <c r="C101" s="2"/>
    </row>
    <row r="102" spans="3:3" x14ac:dyDescent="0.2">
      <c r="C102" s="2"/>
    </row>
    <row r="103" spans="3:3" x14ac:dyDescent="0.2">
      <c r="C103" s="2"/>
    </row>
    <row r="104" spans="3:3" x14ac:dyDescent="0.2">
      <c r="C104" s="2"/>
    </row>
    <row r="105" spans="3:3" x14ac:dyDescent="0.2">
      <c r="C105" s="2"/>
    </row>
    <row r="106" spans="3:3" x14ac:dyDescent="0.2">
      <c r="C106" s="2"/>
    </row>
    <row r="107" spans="3:3" x14ac:dyDescent="0.2">
      <c r="C107" s="2"/>
    </row>
    <row r="108" spans="3:3" x14ac:dyDescent="0.2">
      <c r="C108" s="2"/>
    </row>
    <row r="109" spans="3:3" x14ac:dyDescent="0.2">
      <c r="C109" s="2"/>
    </row>
    <row r="110" spans="3:3" x14ac:dyDescent="0.2">
      <c r="C110" s="2"/>
    </row>
    <row r="111" spans="3:3" x14ac:dyDescent="0.2">
      <c r="C111" s="2"/>
    </row>
    <row r="112" spans="3:3" x14ac:dyDescent="0.2">
      <c r="C112" s="2"/>
    </row>
    <row r="113" spans="3:3" x14ac:dyDescent="0.2">
      <c r="C113" s="2"/>
    </row>
    <row r="114" spans="3:3" x14ac:dyDescent="0.2">
      <c r="C114" s="2"/>
    </row>
    <row r="115" spans="3:3" x14ac:dyDescent="0.2">
      <c r="C115" s="2"/>
    </row>
    <row r="116" spans="3:3" x14ac:dyDescent="0.2">
      <c r="C116" s="2"/>
    </row>
    <row r="117" spans="3:3" x14ac:dyDescent="0.2">
      <c r="C117" s="2"/>
    </row>
    <row r="118" spans="3:3" x14ac:dyDescent="0.2">
      <c r="C118" s="2"/>
    </row>
    <row r="119" spans="3:3" x14ac:dyDescent="0.2">
      <c r="C119" s="2"/>
    </row>
    <row r="120" spans="3:3" x14ac:dyDescent="0.2">
      <c r="C120" s="2"/>
    </row>
    <row r="121" spans="3:3" x14ac:dyDescent="0.2">
      <c r="C121" s="2"/>
    </row>
    <row r="122" spans="3:3" x14ac:dyDescent="0.2">
      <c r="C122" s="2"/>
    </row>
    <row r="123" spans="3:3" x14ac:dyDescent="0.2">
      <c r="C123" s="2"/>
    </row>
    <row r="124" spans="3:3" x14ac:dyDescent="0.2">
      <c r="C124" s="2"/>
    </row>
    <row r="125" spans="3:3" x14ac:dyDescent="0.2">
      <c r="C125" s="2"/>
    </row>
    <row r="126" spans="3:3" x14ac:dyDescent="0.2">
      <c r="C126" s="2"/>
    </row>
    <row r="127" spans="3:3" x14ac:dyDescent="0.2">
      <c r="C127" s="2"/>
    </row>
    <row r="128" spans="3:3" x14ac:dyDescent="0.2">
      <c r="C128" s="2"/>
    </row>
    <row r="129" spans="3:3" x14ac:dyDescent="0.2">
      <c r="C129" s="2"/>
    </row>
    <row r="130" spans="3:3" x14ac:dyDescent="0.2">
      <c r="C130" s="2"/>
    </row>
    <row r="131" spans="3:3" x14ac:dyDescent="0.2">
      <c r="C131" s="2"/>
    </row>
    <row r="132" spans="3:3" x14ac:dyDescent="0.2">
      <c r="C132" s="2"/>
    </row>
    <row r="133" spans="3:3" x14ac:dyDescent="0.2">
      <c r="C133" s="2"/>
    </row>
    <row r="134" spans="3:3" x14ac:dyDescent="0.2">
      <c r="C134" s="2"/>
    </row>
    <row r="135" spans="3:3" x14ac:dyDescent="0.2">
      <c r="C135" s="2"/>
    </row>
    <row r="136" spans="3:3" x14ac:dyDescent="0.2">
      <c r="C136" s="2"/>
    </row>
    <row r="137" spans="3:3" x14ac:dyDescent="0.2">
      <c r="C137" s="2"/>
    </row>
    <row r="138" spans="3:3" x14ac:dyDescent="0.2">
      <c r="C138" s="2"/>
    </row>
    <row r="139" spans="3:3" x14ac:dyDescent="0.2">
      <c r="C139" s="2"/>
    </row>
    <row r="140" spans="3:3" x14ac:dyDescent="0.2">
      <c r="C140" s="2"/>
    </row>
    <row r="141" spans="3:3" x14ac:dyDescent="0.2">
      <c r="C141" s="2"/>
    </row>
    <row r="142" spans="3:3" x14ac:dyDescent="0.2">
      <c r="C142" s="2"/>
    </row>
    <row r="143" spans="3:3" x14ac:dyDescent="0.2">
      <c r="C143" s="2"/>
    </row>
    <row r="144" spans="3:3" x14ac:dyDescent="0.2">
      <c r="C144" s="2"/>
    </row>
    <row r="145" spans="3:3" x14ac:dyDescent="0.2">
      <c r="C145" s="2"/>
    </row>
    <row r="146" spans="3:3" x14ac:dyDescent="0.2">
      <c r="C146" s="2"/>
    </row>
    <row r="147" spans="3:3" x14ac:dyDescent="0.2">
      <c r="C147" s="2"/>
    </row>
    <row r="148" spans="3:3" x14ac:dyDescent="0.2">
      <c r="C148" s="2"/>
    </row>
    <row r="149" spans="3:3" x14ac:dyDescent="0.2">
      <c r="C149" s="2"/>
    </row>
    <row r="150" spans="3:3" x14ac:dyDescent="0.2">
      <c r="C150" s="2"/>
    </row>
    <row r="151" spans="3:3" x14ac:dyDescent="0.2">
      <c r="C151" s="2"/>
    </row>
    <row r="152" spans="3:3" x14ac:dyDescent="0.2">
      <c r="C152" s="2"/>
    </row>
    <row r="153" spans="3:3" x14ac:dyDescent="0.2">
      <c r="C153" s="2"/>
    </row>
    <row r="154" spans="3:3" x14ac:dyDescent="0.2">
      <c r="C154" s="2"/>
    </row>
    <row r="155" spans="3:3" x14ac:dyDescent="0.2">
      <c r="C155" s="2"/>
    </row>
    <row r="156" spans="3:3" x14ac:dyDescent="0.2">
      <c r="C156" s="2"/>
    </row>
    <row r="157" spans="3:3" x14ac:dyDescent="0.2">
      <c r="C157" s="2"/>
    </row>
    <row r="158" spans="3:3" x14ac:dyDescent="0.2">
      <c r="C158" s="2"/>
    </row>
    <row r="159" spans="3:3" x14ac:dyDescent="0.2">
      <c r="C159" s="2"/>
    </row>
    <row r="160" spans="3:3" x14ac:dyDescent="0.2">
      <c r="C160" s="2"/>
    </row>
    <row r="161" spans="3:3" x14ac:dyDescent="0.2">
      <c r="C161" s="2"/>
    </row>
    <row r="162" spans="3:3" x14ac:dyDescent="0.2">
      <c r="C162" s="2"/>
    </row>
    <row r="163" spans="3:3" x14ac:dyDescent="0.2">
      <c r="C163" s="2"/>
    </row>
    <row r="164" spans="3:3" x14ac:dyDescent="0.2">
      <c r="C164" s="2"/>
    </row>
    <row r="165" spans="3:3" x14ac:dyDescent="0.2">
      <c r="C165" s="2"/>
    </row>
    <row r="166" spans="3:3" x14ac:dyDescent="0.2">
      <c r="C166" s="2"/>
    </row>
    <row r="167" spans="3:3" x14ac:dyDescent="0.2">
      <c r="C167" s="2"/>
    </row>
    <row r="168" spans="3:3" x14ac:dyDescent="0.2">
      <c r="C168" s="2"/>
    </row>
    <row r="169" spans="3:3" x14ac:dyDescent="0.2">
      <c r="C169" s="2"/>
    </row>
    <row r="170" spans="3:3" x14ac:dyDescent="0.2">
      <c r="C170" s="2"/>
    </row>
    <row r="171" spans="3:3" x14ac:dyDescent="0.2">
      <c r="C171" s="2"/>
    </row>
    <row r="172" spans="3:3" x14ac:dyDescent="0.2">
      <c r="C172" s="2"/>
    </row>
    <row r="173" spans="3:3" x14ac:dyDescent="0.2">
      <c r="C173" s="2"/>
    </row>
    <row r="174" spans="3:3" x14ac:dyDescent="0.2">
      <c r="C174" s="2"/>
    </row>
    <row r="175" spans="3:3" x14ac:dyDescent="0.2">
      <c r="C175" s="2"/>
    </row>
    <row r="176" spans="3:3" x14ac:dyDescent="0.2">
      <c r="C176" s="2"/>
    </row>
    <row r="177" spans="3:3" x14ac:dyDescent="0.2">
      <c r="C177" s="2"/>
    </row>
    <row r="178" spans="3:3" x14ac:dyDescent="0.2">
      <c r="C178" s="2"/>
    </row>
    <row r="179" spans="3:3" x14ac:dyDescent="0.2">
      <c r="C179" s="2"/>
    </row>
    <row r="180" spans="3:3" x14ac:dyDescent="0.2">
      <c r="C180" s="2"/>
    </row>
    <row r="181" spans="3:3" x14ac:dyDescent="0.2">
      <c r="C181" s="2"/>
    </row>
    <row r="182" spans="3:3" x14ac:dyDescent="0.2">
      <c r="C182" s="2"/>
    </row>
    <row r="183" spans="3:3" x14ac:dyDescent="0.2">
      <c r="C183" s="2"/>
    </row>
    <row r="184" spans="3:3" x14ac:dyDescent="0.2">
      <c r="C184" s="2"/>
    </row>
    <row r="185" spans="3:3" x14ac:dyDescent="0.2">
      <c r="C185" s="2"/>
    </row>
    <row r="186" spans="3:3" x14ac:dyDescent="0.2">
      <c r="C186" s="2"/>
    </row>
    <row r="187" spans="3:3" x14ac:dyDescent="0.2">
      <c r="C187" s="2"/>
    </row>
    <row r="188" spans="3:3" x14ac:dyDescent="0.2">
      <c r="C188" s="2"/>
    </row>
    <row r="189" spans="3:3" x14ac:dyDescent="0.2">
      <c r="C189" s="2"/>
    </row>
    <row r="190" spans="3:3" x14ac:dyDescent="0.2">
      <c r="C190" s="2"/>
    </row>
    <row r="191" spans="3:3" x14ac:dyDescent="0.2">
      <c r="C191" s="2"/>
    </row>
    <row r="192" spans="3:3" x14ac:dyDescent="0.2">
      <c r="C192" s="2"/>
    </row>
    <row r="193" spans="3:3" x14ac:dyDescent="0.2">
      <c r="C193" s="2"/>
    </row>
    <row r="194" spans="3:3" x14ac:dyDescent="0.2">
      <c r="C194" s="2"/>
    </row>
    <row r="195" spans="3:3" x14ac:dyDescent="0.2">
      <c r="C195" s="2"/>
    </row>
    <row r="196" spans="3:3" x14ac:dyDescent="0.2">
      <c r="C196" s="2"/>
    </row>
    <row r="197" spans="3:3" x14ac:dyDescent="0.2">
      <c r="C197" s="2"/>
    </row>
    <row r="198" spans="3:3" x14ac:dyDescent="0.2">
      <c r="C198" s="2"/>
    </row>
    <row r="199" spans="3:3" x14ac:dyDescent="0.2">
      <c r="C199" s="2"/>
    </row>
    <row r="200" spans="3:3" x14ac:dyDescent="0.2">
      <c r="C200" s="2"/>
    </row>
    <row r="201" spans="3:3" x14ac:dyDescent="0.2">
      <c r="C201" s="2"/>
    </row>
    <row r="202" spans="3:3" x14ac:dyDescent="0.2">
      <c r="C202" s="2"/>
    </row>
    <row r="203" spans="3:3" x14ac:dyDescent="0.2">
      <c r="C203" s="2"/>
    </row>
    <row r="204" spans="3:3" x14ac:dyDescent="0.2">
      <c r="C204" s="2"/>
    </row>
    <row r="205" spans="3:3" x14ac:dyDescent="0.2">
      <c r="C205" s="2"/>
    </row>
    <row r="206" spans="3:3" x14ac:dyDescent="0.2">
      <c r="C206" s="2"/>
    </row>
    <row r="207" spans="3:3" x14ac:dyDescent="0.2">
      <c r="C207" s="2"/>
    </row>
    <row r="208" spans="3:3" x14ac:dyDescent="0.2">
      <c r="C208" s="2"/>
    </row>
    <row r="209" spans="3:3" x14ac:dyDescent="0.2">
      <c r="C209" s="2"/>
    </row>
    <row r="210" spans="3:3" x14ac:dyDescent="0.2">
      <c r="C210" s="2"/>
    </row>
    <row r="211" spans="3:3" x14ac:dyDescent="0.2">
      <c r="C211" s="2"/>
    </row>
    <row r="212" spans="3:3" x14ac:dyDescent="0.2">
      <c r="C212" s="2"/>
    </row>
    <row r="213" spans="3:3" x14ac:dyDescent="0.2">
      <c r="C213" s="2"/>
    </row>
    <row r="214" spans="3:3" x14ac:dyDescent="0.2">
      <c r="C214" s="2"/>
    </row>
    <row r="215" spans="3:3" x14ac:dyDescent="0.2">
      <c r="C215" s="2"/>
    </row>
    <row r="216" spans="3:3" x14ac:dyDescent="0.2">
      <c r="C216" s="2"/>
    </row>
    <row r="217" spans="3:3" x14ac:dyDescent="0.2">
      <c r="C217" s="2"/>
    </row>
    <row r="218" spans="3:3" x14ac:dyDescent="0.2">
      <c r="C218" s="2"/>
    </row>
    <row r="219" spans="3:3" x14ac:dyDescent="0.2">
      <c r="C219" s="2"/>
    </row>
    <row r="220" spans="3:3" x14ac:dyDescent="0.2">
      <c r="C220" s="2"/>
    </row>
    <row r="221" spans="3:3" x14ac:dyDescent="0.2">
      <c r="C221" s="2"/>
    </row>
    <row r="222" spans="3:3" x14ac:dyDescent="0.2">
      <c r="C222" s="2"/>
    </row>
    <row r="223" spans="3:3" x14ac:dyDescent="0.2">
      <c r="C223" s="2"/>
    </row>
    <row r="224" spans="3:3" x14ac:dyDescent="0.2">
      <c r="C224" s="2"/>
    </row>
    <row r="225" spans="3:3" x14ac:dyDescent="0.2">
      <c r="C225" s="2"/>
    </row>
    <row r="226" spans="3:3" x14ac:dyDescent="0.2">
      <c r="C226" s="2"/>
    </row>
    <row r="227" spans="3:3" x14ac:dyDescent="0.2">
      <c r="C227" s="2"/>
    </row>
    <row r="228" spans="3:3" x14ac:dyDescent="0.2">
      <c r="C228" s="2"/>
    </row>
    <row r="229" spans="3:3" x14ac:dyDescent="0.2">
      <c r="C229" s="2"/>
    </row>
    <row r="230" spans="3:3" x14ac:dyDescent="0.2">
      <c r="C230" s="2"/>
    </row>
    <row r="231" spans="3:3" x14ac:dyDescent="0.2">
      <c r="C231" s="2"/>
    </row>
    <row r="232" spans="3:3" x14ac:dyDescent="0.2">
      <c r="C232" s="2"/>
    </row>
    <row r="233" spans="3:3" x14ac:dyDescent="0.2">
      <c r="C233" s="2"/>
    </row>
    <row r="234" spans="3:3" x14ac:dyDescent="0.2">
      <c r="C234" s="2"/>
    </row>
    <row r="235" spans="3:3" x14ac:dyDescent="0.2">
      <c r="C235" s="2"/>
    </row>
    <row r="236" spans="3:3" x14ac:dyDescent="0.2">
      <c r="C236" s="2"/>
    </row>
    <row r="237" spans="3:3" x14ac:dyDescent="0.2">
      <c r="C237" s="2"/>
    </row>
    <row r="238" spans="3:3" x14ac:dyDescent="0.2">
      <c r="C238" s="2"/>
    </row>
    <row r="239" spans="3:3" x14ac:dyDescent="0.2">
      <c r="C239" s="2"/>
    </row>
    <row r="240" spans="3:3" x14ac:dyDescent="0.2">
      <c r="C240" s="2"/>
    </row>
    <row r="241" spans="3:3" x14ac:dyDescent="0.2">
      <c r="C241" s="2"/>
    </row>
    <row r="242" spans="3:3" x14ac:dyDescent="0.2">
      <c r="C242" s="2"/>
    </row>
    <row r="243" spans="3:3" x14ac:dyDescent="0.2">
      <c r="C243" s="2"/>
    </row>
    <row r="244" spans="3:3" x14ac:dyDescent="0.2">
      <c r="C244" s="2"/>
    </row>
    <row r="245" spans="3:3" x14ac:dyDescent="0.2">
      <c r="C245" s="2"/>
    </row>
    <row r="246" spans="3:3" x14ac:dyDescent="0.2">
      <c r="C246" s="2"/>
    </row>
    <row r="247" spans="3:3" x14ac:dyDescent="0.2">
      <c r="C247" s="2"/>
    </row>
    <row r="248" spans="3:3" x14ac:dyDescent="0.2">
      <c r="C248" s="2"/>
    </row>
    <row r="249" spans="3:3" x14ac:dyDescent="0.2">
      <c r="C249" s="2"/>
    </row>
    <row r="250" spans="3:3" x14ac:dyDescent="0.2">
      <c r="C250" s="2"/>
    </row>
    <row r="251" spans="3:3" x14ac:dyDescent="0.2">
      <c r="C251" s="2"/>
    </row>
    <row r="252" spans="3:3" x14ac:dyDescent="0.2">
      <c r="C252" s="2"/>
    </row>
    <row r="253" spans="3:3" x14ac:dyDescent="0.2">
      <c r="C253" s="2"/>
    </row>
    <row r="254" spans="3:3" x14ac:dyDescent="0.2">
      <c r="C254" s="2"/>
    </row>
    <row r="255" spans="3:3" x14ac:dyDescent="0.2">
      <c r="C255" s="2"/>
    </row>
    <row r="256" spans="3:3" x14ac:dyDescent="0.2">
      <c r="C256" s="2"/>
    </row>
    <row r="257" spans="3:3" x14ac:dyDescent="0.2">
      <c r="C257" s="2"/>
    </row>
    <row r="258" spans="3:3" x14ac:dyDescent="0.2">
      <c r="C258" s="2"/>
    </row>
    <row r="259" spans="3:3" x14ac:dyDescent="0.2">
      <c r="C259" s="2"/>
    </row>
    <row r="260" spans="3:3" x14ac:dyDescent="0.2">
      <c r="C260" s="2"/>
    </row>
    <row r="261" spans="3:3" x14ac:dyDescent="0.2">
      <c r="C261" s="2"/>
    </row>
    <row r="262" spans="3:3" x14ac:dyDescent="0.2">
      <c r="C262" s="2"/>
    </row>
    <row r="263" spans="3:3" x14ac:dyDescent="0.2">
      <c r="C263" s="2"/>
    </row>
    <row r="264" spans="3:3" x14ac:dyDescent="0.2">
      <c r="C264" s="2"/>
    </row>
    <row r="265" spans="3:3" x14ac:dyDescent="0.2">
      <c r="C265" s="2"/>
    </row>
    <row r="266" spans="3:3" x14ac:dyDescent="0.2">
      <c r="C266" s="2"/>
    </row>
    <row r="267" spans="3:3" x14ac:dyDescent="0.2">
      <c r="C267" s="2"/>
    </row>
    <row r="268" spans="3:3" x14ac:dyDescent="0.2">
      <c r="C268" s="2"/>
    </row>
    <row r="269" spans="3:3" x14ac:dyDescent="0.2">
      <c r="C269" s="2"/>
    </row>
    <row r="270" spans="3:3" x14ac:dyDescent="0.2">
      <c r="C270" s="2"/>
    </row>
    <row r="271" spans="3:3" x14ac:dyDescent="0.2">
      <c r="C271" s="2"/>
    </row>
    <row r="272" spans="3:3" x14ac:dyDescent="0.2">
      <c r="C272" s="2"/>
    </row>
    <row r="273" spans="3:3" x14ac:dyDescent="0.2">
      <c r="C273" s="2"/>
    </row>
    <row r="274" spans="3:3" x14ac:dyDescent="0.2">
      <c r="C274" s="2"/>
    </row>
    <row r="275" spans="3:3" x14ac:dyDescent="0.2">
      <c r="C275" s="2"/>
    </row>
    <row r="276" spans="3:3" x14ac:dyDescent="0.2">
      <c r="C276" s="2"/>
    </row>
    <row r="277" spans="3:3" x14ac:dyDescent="0.2">
      <c r="C277" s="2"/>
    </row>
    <row r="278" spans="3:3" x14ac:dyDescent="0.2">
      <c r="C278" s="2"/>
    </row>
    <row r="279" spans="3:3" x14ac:dyDescent="0.2">
      <c r="C279" s="2"/>
    </row>
    <row r="280" spans="3:3" x14ac:dyDescent="0.2">
      <c r="C280" s="2"/>
    </row>
    <row r="281" spans="3:3" x14ac:dyDescent="0.2">
      <c r="C281" s="2"/>
    </row>
    <row r="282" spans="3:3" x14ac:dyDescent="0.2">
      <c r="C282" s="2"/>
    </row>
    <row r="283" spans="3:3" x14ac:dyDescent="0.2">
      <c r="C283" s="2"/>
    </row>
    <row r="284" spans="3:3" x14ac:dyDescent="0.2">
      <c r="C284" s="2"/>
    </row>
    <row r="285" spans="3:3" x14ac:dyDescent="0.2">
      <c r="C285" s="2"/>
    </row>
    <row r="286" spans="3:3" x14ac:dyDescent="0.2">
      <c r="C286" s="2"/>
    </row>
    <row r="287" spans="3:3" x14ac:dyDescent="0.2">
      <c r="C287" s="2"/>
    </row>
    <row r="288" spans="3:3" x14ac:dyDescent="0.2">
      <c r="C288" s="2"/>
    </row>
    <row r="289" spans="3:3" x14ac:dyDescent="0.2">
      <c r="C289" s="2"/>
    </row>
    <row r="290" spans="3:3" x14ac:dyDescent="0.2">
      <c r="C290" s="2"/>
    </row>
    <row r="291" spans="3:3" x14ac:dyDescent="0.2">
      <c r="C291" s="2"/>
    </row>
    <row r="292" spans="3:3" x14ac:dyDescent="0.2">
      <c r="C292" s="2"/>
    </row>
    <row r="293" spans="3:3" x14ac:dyDescent="0.2">
      <c r="C293" s="2"/>
    </row>
    <row r="294" spans="3:3" x14ac:dyDescent="0.2">
      <c r="C294" s="2"/>
    </row>
    <row r="295" spans="3:3" x14ac:dyDescent="0.2">
      <c r="C295" s="2"/>
    </row>
    <row r="296" spans="3:3" x14ac:dyDescent="0.2">
      <c r="C296" s="2"/>
    </row>
    <row r="297" spans="3:3" x14ac:dyDescent="0.2">
      <c r="C297" s="2"/>
    </row>
    <row r="298" spans="3:3" x14ac:dyDescent="0.2">
      <c r="C298" s="2"/>
    </row>
    <row r="299" spans="3:3" x14ac:dyDescent="0.2">
      <c r="C299" s="2"/>
    </row>
    <row r="300" spans="3:3" x14ac:dyDescent="0.2">
      <c r="C300" s="2"/>
    </row>
    <row r="301" spans="3:3" x14ac:dyDescent="0.2">
      <c r="C301" s="2"/>
    </row>
    <row r="302" spans="3:3" x14ac:dyDescent="0.2">
      <c r="C302" s="2"/>
    </row>
    <row r="303" spans="3:3" x14ac:dyDescent="0.2">
      <c r="C303" s="2"/>
    </row>
    <row r="304" spans="3:3" x14ac:dyDescent="0.2">
      <c r="C304" s="2"/>
    </row>
    <row r="305" spans="3:3" x14ac:dyDescent="0.2">
      <c r="C305" s="2"/>
    </row>
    <row r="306" spans="3:3" x14ac:dyDescent="0.2">
      <c r="C306" s="2"/>
    </row>
    <row r="307" spans="3:3" x14ac:dyDescent="0.2">
      <c r="C307" s="2"/>
    </row>
    <row r="308" spans="3:3" x14ac:dyDescent="0.2">
      <c r="C308" s="2"/>
    </row>
    <row r="309" spans="3:3" x14ac:dyDescent="0.2">
      <c r="C309" s="2"/>
    </row>
    <row r="310" spans="3:3" x14ac:dyDescent="0.2">
      <c r="C310" s="2"/>
    </row>
    <row r="311" spans="3:3" x14ac:dyDescent="0.2">
      <c r="C311" s="2"/>
    </row>
    <row r="312" spans="3:3" x14ac:dyDescent="0.2">
      <c r="C312" s="2"/>
    </row>
    <row r="313" spans="3:3" x14ac:dyDescent="0.2">
      <c r="C313" s="2"/>
    </row>
    <row r="314" spans="3:3" x14ac:dyDescent="0.2">
      <c r="C314" s="2"/>
    </row>
    <row r="315" spans="3:3" x14ac:dyDescent="0.2">
      <c r="C315" s="2"/>
    </row>
    <row r="316" spans="3:3" x14ac:dyDescent="0.2">
      <c r="C316" s="2"/>
    </row>
    <row r="317" spans="3:3" x14ac:dyDescent="0.2">
      <c r="C317" s="2"/>
    </row>
    <row r="318" spans="3:3" x14ac:dyDescent="0.2">
      <c r="C318" s="2"/>
    </row>
    <row r="319" spans="3:3" x14ac:dyDescent="0.2">
      <c r="C319" s="2"/>
    </row>
    <row r="320" spans="3:3" x14ac:dyDescent="0.2">
      <c r="C320" s="2"/>
    </row>
    <row r="321" spans="3:3" x14ac:dyDescent="0.2">
      <c r="C321" s="2"/>
    </row>
    <row r="322" spans="3:3" x14ac:dyDescent="0.2">
      <c r="C322" s="2"/>
    </row>
    <row r="323" spans="3:3" x14ac:dyDescent="0.2">
      <c r="C323" s="2"/>
    </row>
    <row r="324" spans="3:3" x14ac:dyDescent="0.2">
      <c r="C324" s="2"/>
    </row>
    <row r="325" spans="3:3" x14ac:dyDescent="0.2">
      <c r="C325" s="2"/>
    </row>
    <row r="326" spans="3:3" x14ac:dyDescent="0.2">
      <c r="C326" s="2"/>
    </row>
    <row r="327" spans="3:3" x14ac:dyDescent="0.2">
      <c r="C327" s="2"/>
    </row>
    <row r="328" spans="3:3" x14ac:dyDescent="0.2">
      <c r="C328" s="2"/>
    </row>
    <row r="329" spans="3:3" x14ac:dyDescent="0.2">
      <c r="C329" s="2"/>
    </row>
    <row r="330" spans="3:3" x14ac:dyDescent="0.2">
      <c r="C330" s="2"/>
    </row>
    <row r="331" spans="3:3" x14ac:dyDescent="0.2">
      <c r="C331" s="2"/>
    </row>
    <row r="332" spans="3:3" x14ac:dyDescent="0.2">
      <c r="C332" s="2"/>
    </row>
    <row r="333" spans="3:3" x14ac:dyDescent="0.2">
      <c r="C333" s="2"/>
    </row>
    <row r="334" spans="3:3" x14ac:dyDescent="0.2">
      <c r="C334" s="2"/>
    </row>
    <row r="335" spans="3:3" x14ac:dyDescent="0.2">
      <c r="C335" s="2"/>
    </row>
    <row r="336" spans="3:3" x14ac:dyDescent="0.2">
      <c r="C336" s="2"/>
    </row>
    <row r="337" spans="3:3" x14ac:dyDescent="0.2">
      <c r="C337" s="2"/>
    </row>
    <row r="338" spans="3:3" x14ac:dyDescent="0.2">
      <c r="C338" s="2"/>
    </row>
    <row r="339" spans="3:3" x14ac:dyDescent="0.2">
      <c r="C339" s="2"/>
    </row>
    <row r="340" spans="3:3" x14ac:dyDescent="0.2">
      <c r="C340" s="2"/>
    </row>
    <row r="341" spans="3:3" x14ac:dyDescent="0.2">
      <c r="C341" s="2"/>
    </row>
    <row r="342" spans="3:3" x14ac:dyDescent="0.2">
      <c r="C342" s="2"/>
    </row>
    <row r="343" spans="3:3" x14ac:dyDescent="0.2">
      <c r="C343" s="2"/>
    </row>
    <row r="344" spans="3:3" x14ac:dyDescent="0.2">
      <c r="C344" s="2"/>
    </row>
    <row r="345" spans="3:3" x14ac:dyDescent="0.2">
      <c r="C345" s="2"/>
    </row>
    <row r="346" spans="3:3" x14ac:dyDescent="0.2">
      <c r="C346" s="2"/>
    </row>
    <row r="347" spans="3:3" x14ac:dyDescent="0.2">
      <c r="C347" s="2"/>
    </row>
    <row r="348" spans="3:3" x14ac:dyDescent="0.2">
      <c r="C348" s="2"/>
    </row>
    <row r="349" spans="3:3" x14ac:dyDescent="0.2">
      <c r="C349" s="2"/>
    </row>
    <row r="350" spans="3:3" x14ac:dyDescent="0.2">
      <c r="C350" s="2"/>
    </row>
    <row r="351" spans="3:3" x14ac:dyDescent="0.2">
      <c r="C351" s="2"/>
    </row>
    <row r="352" spans="3:3" x14ac:dyDescent="0.2">
      <c r="C352" s="2"/>
    </row>
    <row r="353" spans="3:3" x14ac:dyDescent="0.2">
      <c r="C353" s="2"/>
    </row>
    <row r="354" spans="3:3" x14ac:dyDescent="0.2">
      <c r="C354" s="2"/>
    </row>
    <row r="355" spans="3:3" x14ac:dyDescent="0.2">
      <c r="C355" s="2"/>
    </row>
    <row r="356" spans="3:3" x14ac:dyDescent="0.2">
      <c r="C356" s="2"/>
    </row>
    <row r="357" spans="3:3" x14ac:dyDescent="0.2">
      <c r="C357" s="2"/>
    </row>
    <row r="358" spans="3:3" x14ac:dyDescent="0.2">
      <c r="C358" s="2"/>
    </row>
    <row r="359" spans="3:3" x14ac:dyDescent="0.2">
      <c r="C359" s="2"/>
    </row>
    <row r="360" spans="3:3" x14ac:dyDescent="0.2">
      <c r="C360" s="2"/>
    </row>
    <row r="361" spans="3:3" x14ac:dyDescent="0.2">
      <c r="C361" s="2"/>
    </row>
    <row r="362" spans="3:3" x14ac:dyDescent="0.2">
      <c r="C362" s="2"/>
    </row>
    <row r="363" spans="3:3" x14ac:dyDescent="0.2">
      <c r="C363" s="2"/>
    </row>
    <row r="364" spans="3:3" x14ac:dyDescent="0.2">
      <c r="C364" s="2"/>
    </row>
    <row r="365" spans="3:3" x14ac:dyDescent="0.2">
      <c r="C365" s="2"/>
    </row>
    <row r="366" spans="3:3" x14ac:dyDescent="0.2">
      <c r="C366" s="2"/>
    </row>
    <row r="367" spans="3:3" x14ac:dyDescent="0.2">
      <c r="C367" s="2"/>
    </row>
    <row r="368" spans="3:3" x14ac:dyDescent="0.2">
      <c r="C368" s="2"/>
    </row>
    <row r="369" spans="3:3" x14ac:dyDescent="0.2">
      <c r="C369" s="2"/>
    </row>
    <row r="370" spans="3:3" x14ac:dyDescent="0.2">
      <c r="C370" s="2"/>
    </row>
    <row r="371" spans="3:3" x14ac:dyDescent="0.2">
      <c r="C371" s="2"/>
    </row>
    <row r="372" spans="3:3" x14ac:dyDescent="0.2">
      <c r="C372" s="2"/>
    </row>
  </sheetData>
  <phoneticPr fontId="1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0"/>
  <sheetViews>
    <sheetView workbookViewId="0">
      <selection activeCell="I26" sqref="I26"/>
    </sheetView>
  </sheetViews>
  <sheetFormatPr defaultRowHeight="12.75" x14ac:dyDescent="0.2"/>
  <cols>
    <col min="1" max="1" width="5.85546875" customWidth="1"/>
    <col min="2" max="2" width="7" customWidth="1"/>
    <col min="3" max="3" width="12.7109375" customWidth="1"/>
    <col min="10" max="10" width="9.140625" customWidth="1"/>
  </cols>
  <sheetData>
    <row r="1" spans="1:5" x14ac:dyDescent="0.2">
      <c r="A1" t="s">
        <v>18</v>
      </c>
    </row>
    <row r="3" spans="1:5" x14ac:dyDescent="0.2">
      <c r="A3" t="s">
        <v>17</v>
      </c>
    </row>
    <row r="4" spans="1:5" x14ac:dyDescent="0.2">
      <c r="A4" s="14" t="s">
        <v>23</v>
      </c>
      <c r="B4" s="15"/>
      <c r="C4" s="15"/>
      <c r="D4" s="15"/>
      <c r="E4" s="15"/>
    </row>
    <row r="7" spans="1:5" ht="12" customHeight="1" x14ac:dyDescent="0.2">
      <c r="C7" s="7">
        <v>200000</v>
      </c>
      <c r="D7" t="s">
        <v>21</v>
      </c>
    </row>
    <row r="8" spans="1:5" x14ac:dyDescent="0.2">
      <c r="C8" s="8">
        <v>3.5000000000000003E-2</v>
      </c>
      <c r="D8" t="s">
        <v>13</v>
      </c>
    </row>
    <row r="9" spans="1:5" ht="12" customHeight="1" x14ac:dyDescent="0.2">
      <c r="C9" s="9">
        <v>30</v>
      </c>
      <c r="D9" t="s">
        <v>15</v>
      </c>
    </row>
    <row r="10" spans="1:5" ht="12" customHeight="1" x14ac:dyDescent="0.2">
      <c r="C10" s="10"/>
    </row>
    <row r="11" spans="1:5" x14ac:dyDescent="0.2">
      <c r="C11" s="5">
        <f>(STARTBALANCE*INTERESTRATE/12)/(1-(1+INTERESTRATE/12)^(-12*YEARS))</f>
        <v>898.08937561764992</v>
      </c>
      <c r="D11" t="s">
        <v>12</v>
      </c>
    </row>
    <row r="12" spans="1:5" x14ac:dyDescent="0.2">
      <c r="C12" s="5">
        <f>SUM(D16:D376)</f>
        <v>123312.17522235346</v>
      </c>
      <c r="D12" t="s">
        <v>20</v>
      </c>
    </row>
    <row r="13" spans="1:5" x14ac:dyDescent="0.2">
      <c r="C13" s="4"/>
    </row>
    <row r="15" spans="1:5" x14ac:dyDescent="0.2">
      <c r="A15" s="6" t="s">
        <v>14</v>
      </c>
      <c r="B15" s="6" t="s">
        <v>16</v>
      </c>
      <c r="C15" s="6" t="s">
        <v>4</v>
      </c>
      <c r="D15" s="6" t="s">
        <v>7</v>
      </c>
    </row>
    <row r="16" spans="1:5" x14ac:dyDescent="0.2">
      <c r="B16">
        <v>0</v>
      </c>
      <c r="C16" s="2">
        <f>STARTBALANCE</f>
        <v>200000</v>
      </c>
      <c r="D16" s="2">
        <f t="shared" ref="D16:D79" si="0">C16*INTERESTRATE/12</f>
        <v>583.33333333333337</v>
      </c>
    </row>
    <row r="17" spans="1:5" x14ac:dyDescent="0.2">
      <c r="B17">
        <f>1+B16</f>
        <v>1</v>
      </c>
      <c r="C17" s="2">
        <f t="shared" ref="C17:C80" si="1">MAX(C16*(1+INTERESTRATE/12)-MONTHLYPAYMENT,0)</f>
        <v>199685.24395771569</v>
      </c>
      <c r="D17" s="2">
        <f t="shared" si="0"/>
        <v>582.41529487667083</v>
      </c>
    </row>
    <row r="18" spans="1:5" x14ac:dyDescent="0.2">
      <c r="B18">
        <f t="shared" ref="B18:B81" si="2">1+B17</f>
        <v>2</v>
      </c>
      <c r="C18" s="2">
        <f t="shared" si="1"/>
        <v>199369.56987697471</v>
      </c>
      <c r="D18" s="2">
        <f t="shared" si="0"/>
        <v>581.49457880784291</v>
      </c>
    </row>
    <row r="19" spans="1:5" x14ac:dyDescent="0.2">
      <c r="B19">
        <f t="shared" si="2"/>
        <v>3</v>
      </c>
      <c r="C19" s="2">
        <f t="shared" si="1"/>
        <v>199052.97508016491</v>
      </c>
      <c r="D19" s="2">
        <f t="shared" si="0"/>
        <v>580.57117731714777</v>
      </c>
    </row>
    <row r="20" spans="1:5" x14ac:dyDescent="0.2">
      <c r="B20">
        <f t="shared" si="2"/>
        <v>4</v>
      </c>
      <c r="C20" s="2">
        <f t="shared" si="1"/>
        <v>198735.4568818644</v>
      </c>
      <c r="D20" s="2">
        <f t="shared" si="0"/>
        <v>579.64508257210457</v>
      </c>
    </row>
    <row r="21" spans="1:5" x14ac:dyDescent="0.2">
      <c r="B21">
        <f t="shared" si="2"/>
        <v>5</v>
      </c>
      <c r="C21" s="2">
        <f t="shared" si="1"/>
        <v>198417.01258881885</v>
      </c>
      <c r="D21" s="2">
        <f t="shared" si="0"/>
        <v>578.71628671738836</v>
      </c>
    </row>
    <row r="22" spans="1:5" x14ac:dyDescent="0.2">
      <c r="B22">
        <f t="shared" si="2"/>
        <v>6</v>
      </c>
      <c r="C22" s="2">
        <f t="shared" si="1"/>
        <v>198097.63949991859</v>
      </c>
      <c r="D22" s="2">
        <f t="shared" si="0"/>
        <v>577.78478187476264</v>
      </c>
    </row>
    <row r="23" spans="1:5" x14ac:dyDescent="0.2">
      <c r="B23">
        <f t="shared" si="2"/>
        <v>7</v>
      </c>
      <c r="C23" s="2">
        <f t="shared" si="1"/>
        <v>197777.3349061757</v>
      </c>
      <c r="D23" s="2">
        <f t="shared" si="0"/>
        <v>576.85056014301256</v>
      </c>
    </row>
    <row r="24" spans="1:5" x14ac:dyDescent="0.2">
      <c r="B24">
        <f t="shared" si="2"/>
        <v>8</v>
      </c>
      <c r="C24" s="2">
        <f t="shared" si="1"/>
        <v>197456.09609070106</v>
      </c>
      <c r="D24" s="2">
        <f t="shared" si="0"/>
        <v>575.91361359787811</v>
      </c>
    </row>
    <row r="25" spans="1:5" x14ac:dyDescent="0.2">
      <c r="B25">
        <f t="shared" si="2"/>
        <v>9</v>
      </c>
      <c r="C25" s="2">
        <f t="shared" si="1"/>
        <v>197133.9203286813</v>
      </c>
      <c r="D25" s="2">
        <f t="shared" si="0"/>
        <v>574.97393429198712</v>
      </c>
    </row>
    <row r="26" spans="1:5" x14ac:dyDescent="0.2">
      <c r="B26">
        <f t="shared" si="2"/>
        <v>10</v>
      </c>
      <c r="C26" s="2">
        <f t="shared" si="1"/>
        <v>196810.80488735563</v>
      </c>
      <c r="D26" s="2">
        <f t="shared" si="0"/>
        <v>574.03151425478734</v>
      </c>
    </row>
    <row r="27" spans="1:5" x14ac:dyDescent="0.2">
      <c r="B27">
        <f t="shared" si="2"/>
        <v>11</v>
      </c>
      <c r="C27" s="2">
        <f t="shared" si="1"/>
        <v>196486.74702599275</v>
      </c>
      <c r="D27" s="2">
        <f t="shared" si="0"/>
        <v>573.08634549247893</v>
      </c>
    </row>
    <row r="28" spans="1:5" x14ac:dyDescent="0.2">
      <c r="A28">
        <v>1</v>
      </c>
      <c r="B28">
        <f t="shared" si="2"/>
        <v>12</v>
      </c>
      <c r="C28" s="2">
        <f t="shared" si="1"/>
        <v>196161.74399586758</v>
      </c>
      <c r="D28" s="2">
        <f t="shared" si="0"/>
        <v>572.13841998794715</v>
      </c>
      <c r="E28" t="s">
        <v>22</v>
      </c>
    </row>
    <row r="29" spans="1:5" hidden="1" x14ac:dyDescent="0.2">
      <c r="B29">
        <f t="shared" si="2"/>
        <v>13</v>
      </c>
      <c r="C29" s="2">
        <f t="shared" si="1"/>
        <v>195835.79304023788</v>
      </c>
      <c r="D29" s="2">
        <f t="shared" si="0"/>
        <v>571.18772970069392</v>
      </c>
    </row>
    <row r="30" spans="1:5" hidden="1" x14ac:dyDescent="0.2">
      <c r="B30">
        <f t="shared" si="2"/>
        <v>14</v>
      </c>
      <c r="C30" s="2">
        <f t="shared" si="1"/>
        <v>195508.89139432093</v>
      </c>
      <c r="D30" s="2">
        <f t="shared" si="0"/>
        <v>570.23426656676941</v>
      </c>
    </row>
    <row r="31" spans="1:5" hidden="1" x14ac:dyDescent="0.2">
      <c r="B31">
        <f t="shared" si="2"/>
        <v>15</v>
      </c>
      <c r="C31" s="2">
        <f t="shared" si="1"/>
        <v>195181.03628527006</v>
      </c>
      <c r="D31" s="2">
        <f t="shared" si="0"/>
        <v>569.27802249870444</v>
      </c>
    </row>
    <row r="32" spans="1:5" hidden="1" x14ac:dyDescent="0.2">
      <c r="B32">
        <f t="shared" si="2"/>
        <v>16</v>
      </c>
      <c r="C32" s="2">
        <f t="shared" si="1"/>
        <v>194852.22493215112</v>
      </c>
      <c r="D32" s="2">
        <f t="shared" si="0"/>
        <v>568.31898938544089</v>
      </c>
    </row>
    <row r="33" spans="1:5" hidden="1" x14ac:dyDescent="0.2">
      <c r="B33">
        <f t="shared" si="2"/>
        <v>17</v>
      </c>
      <c r="C33" s="2">
        <f t="shared" si="1"/>
        <v>194522.45454591891</v>
      </c>
      <c r="D33" s="2">
        <f t="shared" si="0"/>
        <v>567.35715909226349</v>
      </c>
    </row>
    <row r="34" spans="1:5" hidden="1" x14ac:dyDescent="0.2">
      <c r="B34">
        <f t="shared" si="2"/>
        <v>18</v>
      </c>
      <c r="C34" s="2">
        <f t="shared" si="1"/>
        <v>194191.72232939352</v>
      </c>
      <c r="D34" s="2">
        <f t="shared" si="0"/>
        <v>566.39252346073124</v>
      </c>
    </row>
    <row r="35" spans="1:5" hidden="1" x14ac:dyDescent="0.2">
      <c r="B35">
        <f t="shared" si="2"/>
        <v>19</v>
      </c>
      <c r="C35" s="2">
        <f t="shared" si="1"/>
        <v>193860.0254772366</v>
      </c>
      <c r="D35" s="2">
        <f t="shared" si="0"/>
        <v>565.42507430860678</v>
      </c>
    </row>
    <row r="36" spans="1:5" hidden="1" x14ac:dyDescent="0.2">
      <c r="B36">
        <f t="shared" si="2"/>
        <v>20</v>
      </c>
      <c r="C36" s="2">
        <f t="shared" si="1"/>
        <v>193527.36117592757</v>
      </c>
      <c r="D36" s="2">
        <f t="shared" si="0"/>
        <v>564.45480342978874</v>
      </c>
    </row>
    <row r="37" spans="1:5" hidden="1" x14ac:dyDescent="0.2">
      <c r="B37">
        <f t="shared" si="2"/>
        <v>21</v>
      </c>
      <c r="C37" s="2">
        <f t="shared" si="1"/>
        <v>193193.72660373969</v>
      </c>
      <c r="D37" s="2">
        <f t="shared" si="0"/>
        <v>563.4817025942408</v>
      </c>
    </row>
    <row r="38" spans="1:5" hidden="1" x14ac:dyDescent="0.2">
      <c r="B38">
        <f t="shared" si="2"/>
        <v>22</v>
      </c>
      <c r="C38" s="2">
        <f t="shared" si="1"/>
        <v>192859.11893071627</v>
      </c>
      <c r="D38" s="2">
        <f t="shared" si="0"/>
        <v>562.50576354792258</v>
      </c>
    </row>
    <row r="39" spans="1:5" hidden="1" x14ac:dyDescent="0.2">
      <c r="B39">
        <f t="shared" si="2"/>
        <v>23</v>
      </c>
      <c r="C39" s="2">
        <f t="shared" si="1"/>
        <v>192523.53531864655</v>
      </c>
      <c r="D39" s="2">
        <f t="shared" si="0"/>
        <v>561.52697801271916</v>
      </c>
    </row>
    <row r="40" spans="1:5" x14ac:dyDescent="0.2">
      <c r="A40">
        <f>A28+1</f>
        <v>2</v>
      </c>
      <c r="B40">
        <f t="shared" si="2"/>
        <v>24</v>
      </c>
      <c r="C40" s="2">
        <f t="shared" si="1"/>
        <v>192186.97292104163</v>
      </c>
      <c r="D40" s="2">
        <f t="shared" si="0"/>
        <v>560.54533768637145</v>
      </c>
      <c r="E40" t="s">
        <v>19</v>
      </c>
    </row>
    <row r="41" spans="1:5" hidden="1" x14ac:dyDescent="0.2">
      <c r="B41">
        <f t="shared" si="2"/>
        <v>25</v>
      </c>
      <c r="C41" s="2">
        <f t="shared" si="1"/>
        <v>191849.42888311035</v>
      </c>
      <c r="D41" s="2">
        <f t="shared" si="0"/>
        <v>559.56083424240524</v>
      </c>
    </row>
    <row r="42" spans="1:5" hidden="1" x14ac:dyDescent="0.2">
      <c r="B42">
        <f t="shared" si="2"/>
        <v>26</v>
      </c>
      <c r="C42" s="2">
        <f t="shared" si="1"/>
        <v>191510.90034173511</v>
      </c>
      <c r="D42" s="2">
        <f t="shared" si="0"/>
        <v>558.57345933006081</v>
      </c>
    </row>
    <row r="43" spans="1:5" hidden="1" x14ac:dyDescent="0.2">
      <c r="B43">
        <f t="shared" si="2"/>
        <v>27</v>
      </c>
      <c r="C43" s="2">
        <f t="shared" si="1"/>
        <v>191171.38442544753</v>
      </c>
      <c r="D43" s="2">
        <f t="shared" si="0"/>
        <v>557.58320457422201</v>
      </c>
    </row>
    <row r="44" spans="1:5" hidden="1" x14ac:dyDescent="0.2">
      <c r="B44">
        <f t="shared" si="2"/>
        <v>28</v>
      </c>
      <c r="C44" s="2">
        <f t="shared" si="1"/>
        <v>190830.87825440409</v>
      </c>
      <c r="D44" s="2">
        <f t="shared" si="0"/>
        <v>556.59006157534532</v>
      </c>
    </row>
    <row r="45" spans="1:5" hidden="1" x14ac:dyDescent="0.2">
      <c r="B45">
        <f t="shared" si="2"/>
        <v>29</v>
      </c>
      <c r="C45" s="2">
        <f t="shared" si="1"/>
        <v>190489.37894036178</v>
      </c>
      <c r="D45" s="2">
        <f t="shared" si="0"/>
        <v>555.59402190938852</v>
      </c>
    </row>
    <row r="46" spans="1:5" hidden="1" x14ac:dyDescent="0.2">
      <c r="B46">
        <f t="shared" si="2"/>
        <v>30</v>
      </c>
      <c r="C46" s="2">
        <f t="shared" si="1"/>
        <v>190146.88358665354</v>
      </c>
      <c r="D46" s="2">
        <f t="shared" si="0"/>
        <v>554.5950771277395</v>
      </c>
    </row>
    <row r="47" spans="1:5" hidden="1" x14ac:dyDescent="0.2">
      <c r="B47">
        <f t="shared" si="2"/>
        <v>31</v>
      </c>
      <c r="C47" s="2">
        <f t="shared" si="1"/>
        <v>189803.38928816363</v>
      </c>
      <c r="D47" s="2">
        <f t="shared" si="0"/>
        <v>553.59321875714397</v>
      </c>
    </row>
    <row r="48" spans="1:5" hidden="1" x14ac:dyDescent="0.2">
      <c r="B48">
        <f t="shared" si="2"/>
        <v>32</v>
      </c>
      <c r="C48" s="2">
        <f t="shared" si="1"/>
        <v>189458.89313130314</v>
      </c>
      <c r="D48" s="2">
        <f t="shared" si="0"/>
        <v>552.58843829963416</v>
      </c>
    </row>
    <row r="49" spans="1:4" hidden="1" x14ac:dyDescent="0.2">
      <c r="B49">
        <f t="shared" si="2"/>
        <v>33</v>
      </c>
      <c r="C49" s="2">
        <f t="shared" si="1"/>
        <v>189113.39219398511</v>
      </c>
      <c r="D49" s="2">
        <f t="shared" si="0"/>
        <v>551.58072723245664</v>
      </c>
    </row>
    <row r="50" spans="1:4" hidden="1" x14ac:dyDescent="0.2">
      <c r="B50">
        <f t="shared" si="2"/>
        <v>34</v>
      </c>
      <c r="C50" s="2">
        <f t="shared" si="1"/>
        <v>188766.88354559991</v>
      </c>
      <c r="D50" s="2">
        <f t="shared" si="0"/>
        <v>550.57007700799977</v>
      </c>
    </row>
    <row r="51" spans="1:4" hidden="1" x14ac:dyDescent="0.2">
      <c r="B51">
        <f t="shared" si="2"/>
        <v>35</v>
      </c>
      <c r="C51" s="2">
        <f t="shared" si="1"/>
        <v>188419.36424699027</v>
      </c>
      <c r="D51" s="2">
        <f t="shared" si="0"/>
        <v>549.55647905372166</v>
      </c>
    </row>
    <row r="52" spans="1:4" x14ac:dyDescent="0.2">
      <c r="A52">
        <f>A40+1</f>
        <v>3</v>
      </c>
      <c r="B52">
        <f t="shared" si="2"/>
        <v>36</v>
      </c>
      <c r="C52" s="2">
        <f t="shared" si="1"/>
        <v>188070.83135042634</v>
      </c>
      <c r="D52" s="2">
        <f t="shared" si="0"/>
        <v>548.53992477207692</v>
      </c>
    </row>
    <row r="53" spans="1:4" hidden="1" x14ac:dyDescent="0.2">
      <c r="B53">
        <f t="shared" si="2"/>
        <v>37</v>
      </c>
      <c r="C53" s="2">
        <f t="shared" si="1"/>
        <v>187721.28189958076</v>
      </c>
      <c r="D53" s="2">
        <f t="shared" si="0"/>
        <v>547.5204055404439</v>
      </c>
    </row>
    <row r="54" spans="1:4" hidden="1" x14ac:dyDescent="0.2">
      <c r="B54">
        <f t="shared" si="2"/>
        <v>38</v>
      </c>
      <c r="C54" s="2">
        <f t="shared" si="1"/>
        <v>187370.71292950356</v>
      </c>
      <c r="D54" s="2">
        <f t="shared" si="0"/>
        <v>546.49791271105209</v>
      </c>
    </row>
    <row r="55" spans="1:4" hidden="1" x14ac:dyDescent="0.2">
      <c r="B55">
        <f t="shared" si="2"/>
        <v>39</v>
      </c>
      <c r="C55" s="2">
        <f t="shared" si="1"/>
        <v>187019.12146659696</v>
      </c>
      <c r="D55" s="2">
        <f t="shared" si="0"/>
        <v>545.47243761090783</v>
      </c>
    </row>
    <row r="56" spans="1:4" hidden="1" x14ac:dyDescent="0.2">
      <c r="B56">
        <f t="shared" si="2"/>
        <v>40</v>
      </c>
      <c r="C56" s="2">
        <f t="shared" si="1"/>
        <v>186666.50452859022</v>
      </c>
      <c r="D56" s="2">
        <f t="shared" si="0"/>
        <v>544.44397154172145</v>
      </c>
    </row>
    <row r="57" spans="1:4" hidden="1" x14ac:dyDescent="0.2">
      <c r="B57">
        <f t="shared" si="2"/>
        <v>41</v>
      </c>
      <c r="C57" s="2">
        <f t="shared" si="1"/>
        <v>186312.85912451427</v>
      </c>
      <c r="D57" s="2">
        <f t="shared" si="0"/>
        <v>543.4125057798334</v>
      </c>
    </row>
    <row r="58" spans="1:4" hidden="1" x14ac:dyDescent="0.2">
      <c r="B58">
        <f t="shared" si="2"/>
        <v>42</v>
      </c>
      <c r="C58" s="2">
        <f t="shared" si="1"/>
        <v>185958.18225467645</v>
      </c>
      <c r="D58" s="2">
        <f t="shared" si="0"/>
        <v>542.37803157613973</v>
      </c>
    </row>
    <row r="59" spans="1:4" hidden="1" x14ac:dyDescent="0.2">
      <c r="B59">
        <f t="shared" si="2"/>
        <v>43</v>
      </c>
      <c r="C59" s="2">
        <f t="shared" si="1"/>
        <v>185602.47091063493</v>
      </c>
      <c r="D59" s="2">
        <f t="shared" si="0"/>
        <v>541.34054015601862</v>
      </c>
    </row>
    <row r="60" spans="1:4" hidden="1" x14ac:dyDescent="0.2">
      <c r="B60">
        <f t="shared" si="2"/>
        <v>44</v>
      </c>
      <c r="C60" s="2">
        <f t="shared" si="1"/>
        <v>185245.72207517331</v>
      </c>
      <c r="D60" s="2">
        <f t="shared" si="0"/>
        <v>540.30002271925548</v>
      </c>
    </row>
    <row r="61" spans="1:4" hidden="1" x14ac:dyDescent="0.2">
      <c r="B61">
        <f t="shared" si="2"/>
        <v>45</v>
      </c>
      <c r="C61" s="2">
        <f t="shared" si="1"/>
        <v>184887.93272227491</v>
      </c>
      <c r="D61" s="2">
        <f t="shared" si="0"/>
        <v>539.25647043996855</v>
      </c>
    </row>
    <row r="62" spans="1:4" hidden="1" x14ac:dyDescent="0.2">
      <c r="B62">
        <f t="shared" si="2"/>
        <v>46</v>
      </c>
      <c r="C62" s="2">
        <f t="shared" si="1"/>
        <v>184529.09981709725</v>
      </c>
      <c r="D62" s="2">
        <f t="shared" si="0"/>
        <v>538.20987446653373</v>
      </c>
    </row>
    <row r="63" spans="1:4" hidden="1" x14ac:dyDescent="0.2">
      <c r="B63">
        <f t="shared" si="2"/>
        <v>47</v>
      </c>
      <c r="C63" s="2">
        <f t="shared" si="1"/>
        <v>184169.22031594612</v>
      </c>
      <c r="D63" s="2">
        <f t="shared" si="0"/>
        <v>537.16022592150955</v>
      </c>
    </row>
    <row r="64" spans="1:4" x14ac:dyDescent="0.2">
      <c r="A64">
        <f t="shared" ref="A64:A127" si="3">A52+1</f>
        <v>4</v>
      </c>
      <c r="B64">
        <f t="shared" si="2"/>
        <v>48</v>
      </c>
      <c r="C64" s="2">
        <f t="shared" si="1"/>
        <v>183808.29116624998</v>
      </c>
      <c r="D64" s="2">
        <f t="shared" si="0"/>
        <v>536.10751590156246</v>
      </c>
    </row>
    <row r="65" spans="1:4" hidden="1" x14ac:dyDescent="0.2">
      <c r="A65">
        <f t="shared" si="3"/>
        <v>1</v>
      </c>
      <c r="B65">
        <f t="shared" si="2"/>
        <v>49</v>
      </c>
      <c r="C65" s="2">
        <f t="shared" si="1"/>
        <v>183446.30930653389</v>
      </c>
      <c r="D65" s="2">
        <f t="shared" si="0"/>
        <v>535.05173547739059</v>
      </c>
    </row>
    <row r="66" spans="1:4" hidden="1" x14ac:dyDescent="0.2">
      <c r="A66">
        <f t="shared" si="3"/>
        <v>1</v>
      </c>
      <c r="B66">
        <f t="shared" si="2"/>
        <v>50</v>
      </c>
      <c r="C66" s="2">
        <f t="shared" si="1"/>
        <v>183083.27166639364</v>
      </c>
      <c r="D66" s="2">
        <f t="shared" si="0"/>
        <v>533.99287569364822</v>
      </c>
    </row>
    <row r="67" spans="1:4" hidden="1" x14ac:dyDescent="0.2">
      <c r="A67">
        <f t="shared" si="3"/>
        <v>1</v>
      </c>
      <c r="B67">
        <f t="shared" si="2"/>
        <v>51</v>
      </c>
      <c r="C67" s="2">
        <f t="shared" si="1"/>
        <v>182719.17516646965</v>
      </c>
      <c r="D67" s="2">
        <f t="shared" si="0"/>
        <v>532.93092756886983</v>
      </c>
    </row>
    <row r="68" spans="1:4" hidden="1" x14ac:dyDescent="0.2">
      <c r="A68">
        <f t="shared" si="3"/>
        <v>1</v>
      </c>
      <c r="B68">
        <f t="shared" si="2"/>
        <v>52</v>
      </c>
      <c r="C68" s="2">
        <f t="shared" si="1"/>
        <v>182354.01671842087</v>
      </c>
      <c r="D68" s="2">
        <f t="shared" si="0"/>
        <v>531.86588209539423</v>
      </c>
    </row>
    <row r="69" spans="1:4" hidden="1" x14ac:dyDescent="0.2">
      <c r="A69">
        <f t="shared" si="3"/>
        <v>1</v>
      </c>
      <c r="B69">
        <f t="shared" si="2"/>
        <v>53</v>
      </c>
      <c r="C69" s="2">
        <f t="shared" si="1"/>
        <v>181987.7932248986</v>
      </c>
      <c r="D69" s="2">
        <f t="shared" si="0"/>
        <v>530.79773023928772</v>
      </c>
    </row>
    <row r="70" spans="1:4" hidden="1" x14ac:dyDescent="0.2">
      <c r="A70">
        <f t="shared" si="3"/>
        <v>1</v>
      </c>
      <c r="B70">
        <f t="shared" si="2"/>
        <v>54</v>
      </c>
      <c r="C70" s="2">
        <f t="shared" si="1"/>
        <v>181620.50157952023</v>
      </c>
      <c r="D70" s="2">
        <f t="shared" si="0"/>
        <v>529.72646294026742</v>
      </c>
    </row>
    <row r="71" spans="1:4" hidden="1" x14ac:dyDescent="0.2">
      <c r="A71">
        <f t="shared" si="3"/>
        <v>1</v>
      </c>
      <c r="B71">
        <f t="shared" si="2"/>
        <v>55</v>
      </c>
      <c r="C71" s="2">
        <f t="shared" si="1"/>
        <v>181252.13866684286</v>
      </c>
      <c r="D71" s="2">
        <f t="shared" si="0"/>
        <v>528.65207111162511</v>
      </c>
    </row>
    <row r="72" spans="1:4" hidden="1" x14ac:dyDescent="0.2">
      <c r="A72">
        <f t="shared" si="3"/>
        <v>1</v>
      </c>
      <c r="B72">
        <f t="shared" si="2"/>
        <v>56</v>
      </c>
      <c r="C72" s="2">
        <f t="shared" si="1"/>
        <v>180882.70136233684</v>
      </c>
      <c r="D72" s="2">
        <f t="shared" si="0"/>
        <v>527.57454564014915</v>
      </c>
    </row>
    <row r="73" spans="1:4" hidden="1" x14ac:dyDescent="0.2">
      <c r="A73">
        <f t="shared" si="3"/>
        <v>1</v>
      </c>
      <c r="B73">
        <f t="shared" si="2"/>
        <v>57</v>
      </c>
      <c r="C73" s="2">
        <f t="shared" si="1"/>
        <v>180512.18653235934</v>
      </c>
      <c r="D73" s="2">
        <f t="shared" si="0"/>
        <v>526.4938773860481</v>
      </c>
    </row>
    <row r="74" spans="1:4" hidden="1" x14ac:dyDescent="0.2">
      <c r="A74">
        <f t="shared" si="3"/>
        <v>1</v>
      </c>
      <c r="B74">
        <f t="shared" si="2"/>
        <v>58</v>
      </c>
      <c r="C74" s="2">
        <f t="shared" si="1"/>
        <v>180140.59103412775</v>
      </c>
      <c r="D74" s="2">
        <f t="shared" si="0"/>
        <v>525.41005718287272</v>
      </c>
    </row>
    <row r="75" spans="1:4" hidden="1" x14ac:dyDescent="0.2">
      <c r="A75">
        <f t="shared" si="3"/>
        <v>1</v>
      </c>
      <c r="B75">
        <f t="shared" si="2"/>
        <v>59</v>
      </c>
      <c r="C75" s="2">
        <f t="shared" si="1"/>
        <v>179767.91171569296</v>
      </c>
      <c r="D75" s="2">
        <f t="shared" si="0"/>
        <v>524.32307583743784</v>
      </c>
    </row>
    <row r="76" spans="1:4" x14ac:dyDescent="0.2">
      <c r="A76">
        <f t="shared" si="3"/>
        <v>5</v>
      </c>
      <c r="B76">
        <f t="shared" si="2"/>
        <v>60</v>
      </c>
      <c r="C76" s="2">
        <f t="shared" si="1"/>
        <v>179394.14541591273</v>
      </c>
      <c r="D76" s="2">
        <f t="shared" si="0"/>
        <v>523.23292412974558</v>
      </c>
    </row>
    <row r="77" spans="1:4" hidden="1" x14ac:dyDescent="0.2">
      <c r="A77">
        <f t="shared" si="3"/>
        <v>2</v>
      </c>
      <c r="B77">
        <f t="shared" si="2"/>
        <v>61</v>
      </c>
      <c r="C77" s="2">
        <f t="shared" si="1"/>
        <v>179019.28896442484</v>
      </c>
      <c r="D77" s="2">
        <f t="shared" si="0"/>
        <v>522.13959281290579</v>
      </c>
    </row>
    <row r="78" spans="1:4" hidden="1" x14ac:dyDescent="0.2">
      <c r="A78">
        <f t="shared" si="3"/>
        <v>2</v>
      </c>
      <c r="B78">
        <f t="shared" si="2"/>
        <v>62</v>
      </c>
      <c r="C78" s="2">
        <f t="shared" si="1"/>
        <v>178643.3391816201</v>
      </c>
      <c r="D78" s="2">
        <f t="shared" si="0"/>
        <v>521.04307261305871</v>
      </c>
    </row>
    <row r="79" spans="1:4" hidden="1" x14ac:dyDescent="0.2">
      <c r="A79">
        <f t="shared" si="3"/>
        <v>2</v>
      </c>
      <c r="B79">
        <f t="shared" si="2"/>
        <v>63</v>
      </c>
      <c r="C79" s="2">
        <f t="shared" si="1"/>
        <v>178266.29287861552</v>
      </c>
      <c r="D79" s="2">
        <f t="shared" si="0"/>
        <v>519.94335422929532</v>
      </c>
    </row>
    <row r="80" spans="1:4" hidden="1" x14ac:dyDescent="0.2">
      <c r="A80">
        <f t="shared" si="3"/>
        <v>2</v>
      </c>
      <c r="B80">
        <f t="shared" si="2"/>
        <v>64</v>
      </c>
      <c r="C80" s="2">
        <f t="shared" si="1"/>
        <v>177888.14685722717</v>
      </c>
      <c r="D80" s="2">
        <f t="shared" ref="D80:D143" si="4">C80*INTERESTRATE/12</f>
        <v>518.84042833357933</v>
      </c>
    </row>
    <row r="81" spans="1:4" hidden="1" x14ac:dyDescent="0.2">
      <c r="A81">
        <f t="shared" si="3"/>
        <v>2</v>
      </c>
      <c r="B81">
        <f t="shared" si="2"/>
        <v>65</v>
      </c>
      <c r="C81" s="2">
        <f t="shared" ref="C81:C144" si="5">MAX(C80*(1+INTERESTRATE/12)-MONTHLYPAYMENT,0)</f>
        <v>177508.8979099431</v>
      </c>
      <c r="D81" s="2">
        <f t="shared" si="4"/>
        <v>517.73428557066745</v>
      </c>
    </row>
    <row r="82" spans="1:4" hidden="1" x14ac:dyDescent="0.2">
      <c r="A82">
        <f t="shared" si="3"/>
        <v>2</v>
      </c>
      <c r="B82">
        <f t="shared" ref="B82:B145" si="6">1+B81</f>
        <v>66</v>
      </c>
      <c r="C82" s="2">
        <f t="shared" si="5"/>
        <v>177128.54281989613</v>
      </c>
      <c r="D82" s="2">
        <f t="shared" si="4"/>
        <v>516.62491655803046</v>
      </c>
    </row>
    <row r="83" spans="1:4" hidden="1" x14ac:dyDescent="0.2">
      <c r="A83">
        <f t="shared" si="3"/>
        <v>2</v>
      </c>
      <c r="B83">
        <f t="shared" si="6"/>
        <v>67</v>
      </c>
      <c r="C83" s="2">
        <f t="shared" si="5"/>
        <v>176747.07836083652</v>
      </c>
      <c r="D83" s="2">
        <f t="shared" si="4"/>
        <v>515.51231188577322</v>
      </c>
    </row>
    <row r="84" spans="1:4" hidden="1" x14ac:dyDescent="0.2">
      <c r="A84">
        <f t="shared" si="3"/>
        <v>2</v>
      </c>
      <c r="B84">
        <f t="shared" si="6"/>
        <v>68</v>
      </c>
      <c r="C84" s="2">
        <f t="shared" si="5"/>
        <v>176364.50129710464</v>
      </c>
      <c r="D84" s="2">
        <f t="shared" si="4"/>
        <v>514.3964621165552</v>
      </c>
    </row>
    <row r="85" spans="1:4" hidden="1" x14ac:dyDescent="0.2">
      <c r="A85">
        <f t="shared" si="3"/>
        <v>2</v>
      </c>
      <c r="B85">
        <f t="shared" si="6"/>
        <v>69</v>
      </c>
      <c r="C85" s="2">
        <f t="shared" si="5"/>
        <v>175980.80838360355</v>
      </c>
      <c r="D85" s="2">
        <f t="shared" si="4"/>
        <v>513.27735778551039</v>
      </c>
    </row>
    <row r="86" spans="1:4" hidden="1" x14ac:dyDescent="0.2">
      <c r="A86">
        <f t="shared" si="3"/>
        <v>2</v>
      </c>
      <c r="B86">
        <f t="shared" si="6"/>
        <v>70</v>
      </c>
      <c r="C86" s="2">
        <f t="shared" si="5"/>
        <v>175595.99636577143</v>
      </c>
      <c r="D86" s="2">
        <f t="shared" si="4"/>
        <v>512.15498940016676</v>
      </c>
    </row>
    <row r="87" spans="1:4" hidden="1" x14ac:dyDescent="0.2">
      <c r="A87">
        <f t="shared" si="3"/>
        <v>2</v>
      </c>
      <c r="B87">
        <f t="shared" si="6"/>
        <v>71</v>
      </c>
      <c r="C87" s="2">
        <f t="shared" si="5"/>
        <v>175210.06197955395</v>
      </c>
      <c r="D87" s="2">
        <f t="shared" si="4"/>
        <v>511.02934744036571</v>
      </c>
    </row>
    <row r="88" spans="1:4" hidden="1" x14ac:dyDescent="0.2">
      <c r="A88">
        <f t="shared" si="3"/>
        <v>6</v>
      </c>
      <c r="B88">
        <f t="shared" si="6"/>
        <v>72</v>
      </c>
      <c r="C88" s="2">
        <f t="shared" si="5"/>
        <v>174823.00195137667</v>
      </c>
      <c r="D88" s="2">
        <f t="shared" si="4"/>
        <v>509.90042235818197</v>
      </c>
    </row>
    <row r="89" spans="1:4" hidden="1" x14ac:dyDescent="0.2">
      <c r="A89">
        <f t="shared" si="3"/>
        <v>3</v>
      </c>
      <c r="B89">
        <f t="shared" si="6"/>
        <v>73</v>
      </c>
      <c r="C89" s="2">
        <f t="shared" si="5"/>
        <v>174434.81299811721</v>
      </c>
      <c r="D89" s="2">
        <f t="shared" si="4"/>
        <v>508.76820457784191</v>
      </c>
    </row>
    <row r="90" spans="1:4" hidden="1" x14ac:dyDescent="0.2">
      <c r="A90">
        <f t="shared" si="3"/>
        <v>3</v>
      </c>
      <c r="B90">
        <f t="shared" si="6"/>
        <v>74</v>
      </c>
      <c r="C90" s="2">
        <f t="shared" si="5"/>
        <v>174045.49182707741</v>
      </c>
      <c r="D90" s="2">
        <f t="shared" si="4"/>
        <v>507.63268449564248</v>
      </c>
    </row>
    <row r="91" spans="1:4" hidden="1" x14ac:dyDescent="0.2">
      <c r="A91">
        <f t="shared" si="3"/>
        <v>3</v>
      </c>
      <c r="B91">
        <f t="shared" si="6"/>
        <v>75</v>
      </c>
      <c r="C91" s="2">
        <f t="shared" si="5"/>
        <v>173655.0351359554</v>
      </c>
      <c r="D91" s="2">
        <f t="shared" si="4"/>
        <v>506.49385247986999</v>
      </c>
    </row>
    <row r="92" spans="1:4" hidden="1" x14ac:dyDescent="0.2">
      <c r="A92">
        <f t="shared" si="3"/>
        <v>3</v>
      </c>
      <c r="B92">
        <f t="shared" si="6"/>
        <v>76</v>
      </c>
      <c r="C92" s="2">
        <f t="shared" si="5"/>
        <v>173263.43961281763</v>
      </c>
      <c r="D92" s="2">
        <f t="shared" si="4"/>
        <v>505.35169887071811</v>
      </c>
    </row>
    <row r="93" spans="1:4" hidden="1" x14ac:dyDescent="0.2">
      <c r="A93">
        <f t="shared" si="3"/>
        <v>3</v>
      </c>
      <c r="B93">
        <f t="shared" si="6"/>
        <v>77</v>
      </c>
      <c r="C93" s="2">
        <f t="shared" si="5"/>
        <v>172870.70193607069</v>
      </c>
      <c r="D93" s="2">
        <f t="shared" si="4"/>
        <v>504.20621398020626</v>
      </c>
    </row>
    <row r="94" spans="1:4" hidden="1" x14ac:dyDescent="0.2">
      <c r="A94">
        <f t="shared" si="3"/>
        <v>3</v>
      </c>
      <c r="B94">
        <f t="shared" si="6"/>
        <v>78</v>
      </c>
      <c r="C94" s="2">
        <f t="shared" si="5"/>
        <v>172476.81877443325</v>
      </c>
      <c r="D94" s="2">
        <f t="shared" si="4"/>
        <v>503.05738809209703</v>
      </c>
    </row>
    <row r="95" spans="1:4" hidden="1" x14ac:dyDescent="0.2">
      <c r="A95">
        <f t="shared" si="3"/>
        <v>3</v>
      </c>
      <c r="B95">
        <f t="shared" si="6"/>
        <v>79</v>
      </c>
      <c r="C95" s="2">
        <f t="shared" si="5"/>
        <v>172081.7867869077</v>
      </c>
      <c r="D95" s="2">
        <f t="shared" si="4"/>
        <v>501.90521146181419</v>
      </c>
    </row>
    <row r="96" spans="1:4" hidden="1" x14ac:dyDescent="0.2">
      <c r="A96">
        <f t="shared" si="3"/>
        <v>3</v>
      </c>
      <c r="B96">
        <f t="shared" si="6"/>
        <v>80</v>
      </c>
      <c r="C96" s="2">
        <f t="shared" si="5"/>
        <v>171685.60262275187</v>
      </c>
      <c r="D96" s="2">
        <f t="shared" si="4"/>
        <v>500.74967431635969</v>
      </c>
    </row>
    <row r="97" spans="1:4" hidden="1" x14ac:dyDescent="0.2">
      <c r="A97">
        <f t="shared" si="3"/>
        <v>3</v>
      </c>
      <c r="B97">
        <f t="shared" si="6"/>
        <v>81</v>
      </c>
      <c r="C97" s="2">
        <f t="shared" si="5"/>
        <v>171288.26292145057</v>
      </c>
      <c r="D97" s="2">
        <f t="shared" si="4"/>
        <v>499.59076685423088</v>
      </c>
    </row>
    <row r="98" spans="1:4" hidden="1" x14ac:dyDescent="0.2">
      <c r="A98">
        <f t="shared" si="3"/>
        <v>3</v>
      </c>
      <c r="B98">
        <f t="shared" si="6"/>
        <v>82</v>
      </c>
      <c r="C98" s="2">
        <f t="shared" si="5"/>
        <v>170889.76431268716</v>
      </c>
      <c r="D98" s="2">
        <f t="shared" si="4"/>
        <v>498.42847924533754</v>
      </c>
    </row>
    <row r="99" spans="1:4" hidden="1" x14ac:dyDescent="0.2">
      <c r="A99">
        <f t="shared" si="3"/>
        <v>3</v>
      </c>
      <c r="B99">
        <f t="shared" si="6"/>
        <v>83</v>
      </c>
      <c r="C99" s="2">
        <f t="shared" si="5"/>
        <v>170490.10341631484</v>
      </c>
      <c r="D99" s="2">
        <f t="shared" si="4"/>
        <v>497.26280163091837</v>
      </c>
    </row>
    <row r="100" spans="1:4" x14ac:dyDescent="0.2">
      <c r="A100">
        <f t="shared" si="3"/>
        <v>7</v>
      </c>
      <c r="B100">
        <f t="shared" si="6"/>
        <v>84</v>
      </c>
      <c r="C100" s="2">
        <f t="shared" si="5"/>
        <v>170089.27684232811</v>
      </c>
      <c r="D100" s="2">
        <f t="shared" si="4"/>
        <v>496.09372412345698</v>
      </c>
    </row>
    <row r="101" spans="1:4" hidden="1" x14ac:dyDescent="0.2">
      <c r="A101">
        <f t="shared" si="3"/>
        <v>4</v>
      </c>
      <c r="B101">
        <f t="shared" si="6"/>
        <v>85</v>
      </c>
      <c r="C101" s="2">
        <f t="shared" si="5"/>
        <v>169687.28119083392</v>
      </c>
      <c r="D101" s="2">
        <f t="shared" si="4"/>
        <v>494.92123680659898</v>
      </c>
    </row>
    <row r="102" spans="1:4" hidden="1" x14ac:dyDescent="0.2">
      <c r="A102">
        <f t="shared" si="3"/>
        <v>4</v>
      </c>
      <c r="B102">
        <f t="shared" si="6"/>
        <v>86</v>
      </c>
      <c r="C102" s="2">
        <f t="shared" si="5"/>
        <v>169284.11305202288</v>
      </c>
      <c r="D102" s="2">
        <f t="shared" si="4"/>
        <v>493.74532973506672</v>
      </c>
    </row>
    <row r="103" spans="1:4" hidden="1" x14ac:dyDescent="0.2">
      <c r="A103">
        <f t="shared" si="3"/>
        <v>4</v>
      </c>
      <c r="B103">
        <f t="shared" si="6"/>
        <v>87</v>
      </c>
      <c r="C103" s="2">
        <f t="shared" si="5"/>
        <v>168879.7690061403</v>
      </c>
      <c r="D103" s="2">
        <f t="shared" si="4"/>
        <v>492.56599293457589</v>
      </c>
    </row>
    <row r="104" spans="1:4" hidden="1" x14ac:dyDescent="0.2">
      <c r="A104">
        <f t="shared" si="3"/>
        <v>4</v>
      </c>
      <c r="B104">
        <f t="shared" si="6"/>
        <v>88</v>
      </c>
      <c r="C104" s="2">
        <f t="shared" si="5"/>
        <v>168474.24562345722</v>
      </c>
      <c r="D104" s="2">
        <f t="shared" si="4"/>
        <v>491.3832164017503</v>
      </c>
    </row>
    <row r="105" spans="1:4" hidden="1" x14ac:dyDescent="0.2">
      <c r="A105">
        <f t="shared" si="3"/>
        <v>4</v>
      </c>
      <c r="B105">
        <f t="shared" si="6"/>
        <v>89</v>
      </c>
      <c r="C105" s="2">
        <f t="shared" si="5"/>
        <v>168067.53946424133</v>
      </c>
      <c r="D105" s="2">
        <f t="shared" si="4"/>
        <v>490.19699010403724</v>
      </c>
    </row>
    <row r="106" spans="1:4" hidden="1" x14ac:dyDescent="0.2">
      <c r="A106">
        <f t="shared" si="3"/>
        <v>4</v>
      </c>
      <c r="B106">
        <f t="shared" si="6"/>
        <v>90</v>
      </c>
      <c r="C106" s="2">
        <f t="shared" si="5"/>
        <v>167659.64707872772</v>
      </c>
      <c r="D106" s="2">
        <f t="shared" si="4"/>
        <v>489.00730397962258</v>
      </c>
    </row>
    <row r="107" spans="1:4" hidden="1" x14ac:dyDescent="0.2">
      <c r="A107">
        <f t="shared" si="3"/>
        <v>4</v>
      </c>
      <c r="B107">
        <f t="shared" si="6"/>
        <v>91</v>
      </c>
      <c r="C107" s="2">
        <f t="shared" si="5"/>
        <v>167250.5650070897</v>
      </c>
      <c r="D107" s="2">
        <f t="shared" si="4"/>
        <v>487.81414793734501</v>
      </c>
    </row>
    <row r="108" spans="1:4" hidden="1" x14ac:dyDescent="0.2">
      <c r="A108">
        <f t="shared" si="3"/>
        <v>4</v>
      </c>
      <c r="B108">
        <f t="shared" si="6"/>
        <v>92</v>
      </c>
      <c r="C108" s="2">
        <f t="shared" si="5"/>
        <v>166840.28977940939</v>
      </c>
      <c r="D108" s="2">
        <f t="shared" si="4"/>
        <v>486.61751185661075</v>
      </c>
    </row>
    <row r="109" spans="1:4" hidden="1" x14ac:dyDescent="0.2">
      <c r="A109">
        <f t="shared" si="3"/>
        <v>4</v>
      </c>
      <c r="B109">
        <f t="shared" si="6"/>
        <v>93</v>
      </c>
      <c r="C109" s="2">
        <f t="shared" si="5"/>
        <v>166428.81791564834</v>
      </c>
      <c r="D109" s="2">
        <f t="shared" si="4"/>
        <v>485.41738558730771</v>
      </c>
    </row>
    <row r="110" spans="1:4" hidden="1" x14ac:dyDescent="0.2">
      <c r="A110">
        <f t="shared" si="3"/>
        <v>4</v>
      </c>
      <c r="B110">
        <f t="shared" si="6"/>
        <v>94</v>
      </c>
      <c r="C110" s="2">
        <f t="shared" si="5"/>
        <v>166016.14592561801</v>
      </c>
      <c r="D110" s="2">
        <f t="shared" si="4"/>
        <v>484.21375894971925</v>
      </c>
    </row>
    <row r="111" spans="1:4" hidden="1" x14ac:dyDescent="0.2">
      <c r="A111">
        <f t="shared" si="3"/>
        <v>4</v>
      </c>
      <c r="B111">
        <f t="shared" si="6"/>
        <v>95</v>
      </c>
      <c r="C111" s="2">
        <f t="shared" si="5"/>
        <v>165602.27030895007</v>
      </c>
      <c r="D111" s="2">
        <f t="shared" si="4"/>
        <v>483.00662173443772</v>
      </c>
    </row>
    <row r="112" spans="1:4" x14ac:dyDescent="0.2">
      <c r="A112">
        <f t="shared" si="3"/>
        <v>8</v>
      </c>
      <c r="B112">
        <f t="shared" si="6"/>
        <v>96</v>
      </c>
      <c r="C112" s="2">
        <f t="shared" si="5"/>
        <v>165187.18755506686</v>
      </c>
      <c r="D112" s="2">
        <f t="shared" si="4"/>
        <v>481.79596370227841</v>
      </c>
    </row>
    <row r="113" spans="1:4" hidden="1" x14ac:dyDescent="0.2">
      <c r="A113">
        <f t="shared" si="3"/>
        <v>5</v>
      </c>
      <c r="B113">
        <f t="shared" si="6"/>
        <v>97</v>
      </c>
      <c r="C113" s="2">
        <f t="shared" si="5"/>
        <v>164770.8941431515</v>
      </c>
      <c r="D113" s="2">
        <f t="shared" si="4"/>
        <v>480.58177458419192</v>
      </c>
    </row>
    <row r="114" spans="1:4" hidden="1" x14ac:dyDescent="0.2">
      <c r="A114">
        <f t="shared" si="3"/>
        <v>5</v>
      </c>
      <c r="B114">
        <f t="shared" si="6"/>
        <v>98</v>
      </c>
      <c r="C114" s="2">
        <f t="shared" si="5"/>
        <v>164353.38654211804</v>
      </c>
      <c r="D114" s="2">
        <f t="shared" si="4"/>
        <v>479.36404408117761</v>
      </c>
    </row>
    <row r="115" spans="1:4" hidden="1" x14ac:dyDescent="0.2">
      <c r="A115">
        <f t="shared" si="3"/>
        <v>5</v>
      </c>
      <c r="B115">
        <f t="shared" si="6"/>
        <v>99</v>
      </c>
      <c r="C115" s="2">
        <f t="shared" si="5"/>
        <v>163934.66121058157</v>
      </c>
      <c r="D115" s="2">
        <f t="shared" si="4"/>
        <v>478.1427618641963</v>
      </c>
    </row>
    <row r="116" spans="1:4" hidden="1" x14ac:dyDescent="0.2">
      <c r="A116">
        <f t="shared" si="3"/>
        <v>5</v>
      </c>
      <c r="B116">
        <f t="shared" si="6"/>
        <v>100</v>
      </c>
      <c r="C116" s="2">
        <f t="shared" si="5"/>
        <v>163514.71459682813</v>
      </c>
      <c r="D116" s="2">
        <f t="shared" si="4"/>
        <v>476.91791757408208</v>
      </c>
    </row>
    <row r="117" spans="1:4" hidden="1" x14ac:dyDescent="0.2">
      <c r="A117">
        <f t="shared" si="3"/>
        <v>5</v>
      </c>
      <c r="B117">
        <f t="shared" si="6"/>
        <v>101</v>
      </c>
      <c r="C117" s="2">
        <f t="shared" si="5"/>
        <v>163093.54313878456</v>
      </c>
      <c r="D117" s="2">
        <f t="shared" si="4"/>
        <v>475.68950082145506</v>
      </c>
    </row>
    <row r="118" spans="1:4" hidden="1" x14ac:dyDescent="0.2">
      <c r="A118">
        <f t="shared" si="3"/>
        <v>5</v>
      </c>
      <c r="B118">
        <f t="shared" si="6"/>
        <v>102</v>
      </c>
      <c r="C118" s="2">
        <f t="shared" si="5"/>
        <v>162671.14326398837</v>
      </c>
      <c r="D118" s="2">
        <f t="shared" si="4"/>
        <v>474.45750118663278</v>
      </c>
    </row>
    <row r="119" spans="1:4" hidden="1" x14ac:dyDescent="0.2">
      <c r="A119">
        <f t="shared" si="3"/>
        <v>5</v>
      </c>
      <c r="B119">
        <f t="shared" si="6"/>
        <v>103</v>
      </c>
      <c r="C119" s="2">
        <f t="shared" si="5"/>
        <v>162247.51138955736</v>
      </c>
      <c r="D119" s="2">
        <f t="shared" si="4"/>
        <v>473.2219082195424</v>
      </c>
    </row>
    <row r="120" spans="1:4" hidden="1" x14ac:dyDescent="0.2">
      <c r="A120">
        <f t="shared" si="3"/>
        <v>5</v>
      </c>
      <c r="B120">
        <f t="shared" si="6"/>
        <v>104</v>
      </c>
      <c r="C120" s="2">
        <f t="shared" si="5"/>
        <v>161822.64392215924</v>
      </c>
      <c r="D120" s="2">
        <f t="shared" si="4"/>
        <v>471.9827114396312</v>
      </c>
    </row>
    <row r="121" spans="1:4" hidden="1" x14ac:dyDescent="0.2">
      <c r="A121">
        <f t="shared" si="3"/>
        <v>5</v>
      </c>
      <c r="B121">
        <f t="shared" si="6"/>
        <v>105</v>
      </c>
      <c r="C121" s="2">
        <f t="shared" si="5"/>
        <v>161396.53725798122</v>
      </c>
      <c r="D121" s="2">
        <f t="shared" si="4"/>
        <v>470.7399003357786</v>
      </c>
    </row>
    <row r="122" spans="1:4" hidden="1" x14ac:dyDescent="0.2">
      <c r="A122">
        <f t="shared" si="3"/>
        <v>5</v>
      </c>
      <c r="B122">
        <f t="shared" si="6"/>
        <v>106</v>
      </c>
      <c r="C122" s="2">
        <f t="shared" si="5"/>
        <v>160969.18778269936</v>
      </c>
      <c r="D122" s="2">
        <f t="shared" si="4"/>
        <v>469.49346436620652</v>
      </c>
    </row>
    <row r="123" spans="1:4" hidden="1" x14ac:dyDescent="0.2">
      <c r="A123">
        <f t="shared" si="3"/>
        <v>5</v>
      </c>
      <c r="B123">
        <f t="shared" si="6"/>
        <v>107</v>
      </c>
      <c r="C123" s="2">
        <f t="shared" si="5"/>
        <v>160540.59187144792</v>
      </c>
      <c r="D123" s="2">
        <f t="shared" si="4"/>
        <v>468.24339295838985</v>
      </c>
    </row>
    <row r="124" spans="1:4" x14ac:dyDescent="0.2">
      <c r="A124">
        <f t="shared" si="3"/>
        <v>9</v>
      </c>
      <c r="B124">
        <f t="shared" si="6"/>
        <v>108</v>
      </c>
      <c r="C124" s="2">
        <f t="shared" si="5"/>
        <v>160110.74588878866</v>
      </c>
      <c r="D124" s="2">
        <f t="shared" si="4"/>
        <v>466.98967550896697</v>
      </c>
    </row>
    <row r="125" spans="1:4" hidden="1" x14ac:dyDescent="0.2">
      <c r="A125">
        <f t="shared" si="3"/>
        <v>6</v>
      </c>
      <c r="B125">
        <f t="shared" si="6"/>
        <v>109</v>
      </c>
      <c r="C125" s="2">
        <f t="shared" si="5"/>
        <v>159679.64618867997</v>
      </c>
      <c r="D125" s="2">
        <f t="shared" si="4"/>
        <v>465.73230138364994</v>
      </c>
    </row>
    <row r="126" spans="1:4" hidden="1" x14ac:dyDescent="0.2">
      <c r="A126">
        <f t="shared" si="3"/>
        <v>6</v>
      </c>
      <c r="B126">
        <f t="shared" si="6"/>
        <v>110</v>
      </c>
      <c r="C126" s="2">
        <f t="shared" si="5"/>
        <v>159247.28911444597</v>
      </c>
      <c r="D126" s="2">
        <f t="shared" si="4"/>
        <v>464.47125991713415</v>
      </c>
    </row>
    <row r="127" spans="1:4" hidden="1" x14ac:dyDescent="0.2">
      <c r="A127">
        <f t="shared" si="3"/>
        <v>6</v>
      </c>
      <c r="B127">
        <f t="shared" si="6"/>
        <v>111</v>
      </c>
      <c r="C127" s="2">
        <f t="shared" si="5"/>
        <v>158813.67099874545</v>
      </c>
      <c r="D127" s="2">
        <f t="shared" si="4"/>
        <v>463.20654041300759</v>
      </c>
    </row>
    <row r="128" spans="1:4" hidden="1" x14ac:dyDescent="0.2">
      <c r="A128">
        <f t="shared" ref="A128:A191" si="7">A116+1</f>
        <v>6</v>
      </c>
      <c r="B128">
        <f t="shared" si="6"/>
        <v>112</v>
      </c>
      <c r="C128" s="2">
        <f t="shared" si="5"/>
        <v>158378.7881635408</v>
      </c>
      <c r="D128" s="2">
        <f t="shared" si="4"/>
        <v>461.93813214366065</v>
      </c>
    </row>
    <row r="129" spans="1:4" hidden="1" x14ac:dyDescent="0.2">
      <c r="A129">
        <f t="shared" si="7"/>
        <v>6</v>
      </c>
      <c r="B129">
        <f t="shared" si="6"/>
        <v>113</v>
      </c>
      <c r="C129" s="2">
        <f t="shared" si="5"/>
        <v>157942.63692006681</v>
      </c>
      <c r="D129" s="2">
        <f t="shared" si="4"/>
        <v>460.6660243501949</v>
      </c>
    </row>
    <row r="130" spans="1:4" hidden="1" x14ac:dyDescent="0.2">
      <c r="A130">
        <f t="shared" si="7"/>
        <v>6</v>
      </c>
      <c r="B130">
        <f t="shared" si="6"/>
        <v>114</v>
      </c>
      <c r="C130" s="2">
        <f t="shared" si="5"/>
        <v>157505.21356879934</v>
      </c>
      <c r="D130" s="2">
        <f t="shared" si="4"/>
        <v>459.39020624233149</v>
      </c>
    </row>
    <row r="131" spans="1:4" hidden="1" x14ac:dyDescent="0.2">
      <c r="A131">
        <f t="shared" si="7"/>
        <v>6</v>
      </c>
      <c r="B131">
        <f t="shared" si="6"/>
        <v>115</v>
      </c>
      <c r="C131" s="2">
        <f t="shared" si="5"/>
        <v>157066.51439942402</v>
      </c>
      <c r="D131" s="2">
        <f t="shared" si="4"/>
        <v>458.11066699832008</v>
      </c>
    </row>
    <row r="132" spans="1:4" hidden="1" x14ac:dyDescent="0.2">
      <c r="A132">
        <f t="shared" si="7"/>
        <v>6</v>
      </c>
      <c r="B132">
        <f t="shared" si="6"/>
        <v>116</v>
      </c>
      <c r="C132" s="2">
        <f t="shared" si="5"/>
        <v>156626.53569080468</v>
      </c>
      <c r="D132" s="2">
        <f t="shared" si="4"/>
        <v>456.82739576484704</v>
      </c>
    </row>
    <row r="133" spans="1:4" hidden="1" x14ac:dyDescent="0.2">
      <c r="A133">
        <f t="shared" si="7"/>
        <v>6</v>
      </c>
      <c r="B133">
        <f t="shared" si="6"/>
        <v>117</v>
      </c>
      <c r="C133" s="2">
        <f t="shared" si="5"/>
        <v>156185.27371095188</v>
      </c>
      <c r="D133" s="2">
        <f t="shared" si="4"/>
        <v>455.54038165694305</v>
      </c>
    </row>
    <row r="134" spans="1:4" hidden="1" x14ac:dyDescent="0.2">
      <c r="A134">
        <f t="shared" si="7"/>
        <v>6</v>
      </c>
      <c r="B134">
        <f t="shared" si="6"/>
        <v>118</v>
      </c>
      <c r="C134" s="2">
        <f t="shared" si="5"/>
        <v>155742.72471699116</v>
      </c>
      <c r="D134" s="2">
        <f t="shared" si="4"/>
        <v>454.24961375789093</v>
      </c>
    </row>
    <row r="135" spans="1:4" hidden="1" x14ac:dyDescent="0.2">
      <c r="A135">
        <f t="shared" si="7"/>
        <v>6</v>
      </c>
      <c r="B135">
        <f t="shared" si="6"/>
        <v>119</v>
      </c>
      <c r="C135" s="2">
        <f t="shared" si="5"/>
        <v>155298.88495513139</v>
      </c>
      <c r="D135" s="2">
        <f t="shared" si="4"/>
        <v>452.95508111913324</v>
      </c>
    </row>
    <row r="136" spans="1:4" x14ac:dyDescent="0.2">
      <c r="A136">
        <f t="shared" si="7"/>
        <v>10</v>
      </c>
      <c r="B136">
        <f t="shared" si="6"/>
        <v>120</v>
      </c>
      <c r="C136" s="2">
        <f t="shared" si="5"/>
        <v>154853.75066063288</v>
      </c>
      <c r="D136" s="2">
        <f t="shared" si="4"/>
        <v>451.65677276017931</v>
      </c>
    </row>
    <row r="137" spans="1:4" hidden="1" x14ac:dyDescent="0.2">
      <c r="A137">
        <f t="shared" si="7"/>
        <v>7</v>
      </c>
      <c r="B137">
        <f t="shared" si="6"/>
        <v>121</v>
      </c>
      <c r="C137" s="2">
        <f t="shared" si="5"/>
        <v>154407.31805777541</v>
      </c>
      <c r="D137" s="2">
        <f t="shared" si="4"/>
        <v>450.35467766851167</v>
      </c>
    </row>
    <row r="138" spans="1:4" hidden="1" x14ac:dyDescent="0.2">
      <c r="A138">
        <f t="shared" si="7"/>
        <v>7</v>
      </c>
      <c r="B138">
        <f t="shared" si="6"/>
        <v>122</v>
      </c>
      <c r="C138" s="2">
        <f t="shared" si="5"/>
        <v>153959.58335982627</v>
      </c>
      <c r="D138" s="2">
        <f t="shared" si="4"/>
        <v>449.04878479949338</v>
      </c>
    </row>
    <row r="139" spans="1:4" hidden="1" x14ac:dyDescent="0.2">
      <c r="A139">
        <f t="shared" si="7"/>
        <v>7</v>
      </c>
      <c r="B139">
        <f t="shared" si="6"/>
        <v>123</v>
      </c>
      <c r="C139" s="2">
        <f t="shared" si="5"/>
        <v>153510.54276900811</v>
      </c>
      <c r="D139" s="2">
        <f t="shared" si="4"/>
        <v>447.73908307627374</v>
      </c>
    </row>
    <row r="140" spans="1:4" hidden="1" x14ac:dyDescent="0.2">
      <c r="A140">
        <f t="shared" si="7"/>
        <v>7</v>
      </c>
      <c r="B140">
        <f t="shared" si="6"/>
        <v>124</v>
      </c>
      <c r="C140" s="2">
        <f t="shared" si="5"/>
        <v>153060.19247646673</v>
      </c>
      <c r="D140" s="2">
        <f t="shared" si="4"/>
        <v>446.42556138969468</v>
      </c>
    </row>
    <row r="141" spans="1:4" hidden="1" x14ac:dyDescent="0.2">
      <c r="A141">
        <f t="shared" si="7"/>
        <v>7</v>
      </c>
      <c r="B141">
        <f t="shared" si="6"/>
        <v>125</v>
      </c>
      <c r="C141" s="2">
        <f t="shared" si="5"/>
        <v>152608.52866223876</v>
      </c>
      <c r="D141" s="2">
        <f t="shared" si="4"/>
        <v>445.10820859819643</v>
      </c>
    </row>
    <row r="142" spans="1:4" hidden="1" x14ac:dyDescent="0.2">
      <c r="A142">
        <f t="shared" si="7"/>
        <v>7</v>
      </c>
      <c r="B142">
        <f t="shared" si="6"/>
        <v>126</v>
      </c>
      <c r="C142" s="2">
        <f t="shared" si="5"/>
        <v>152155.5474952193</v>
      </c>
      <c r="D142" s="2">
        <f t="shared" si="4"/>
        <v>443.78701352772305</v>
      </c>
    </row>
    <row r="143" spans="1:4" hidden="1" x14ac:dyDescent="0.2">
      <c r="A143">
        <f t="shared" si="7"/>
        <v>7</v>
      </c>
      <c r="B143">
        <f t="shared" si="6"/>
        <v>127</v>
      </c>
      <c r="C143" s="2">
        <f t="shared" si="5"/>
        <v>151701.24513312939</v>
      </c>
      <c r="D143" s="2">
        <f t="shared" si="4"/>
        <v>442.46196497162742</v>
      </c>
    </row>
    <row r="144" spans="1:4" hidden="1" x14ac:dyDescent="0.2">
      <c r="A144">
        <f t="shared" si="7"/>
        <v>7</v>
      </c>
      <c r="B144">
        <f t="shared" si="6"/>
        <v>128</v>
      </c>
      <c r="C144" s="2">
        <f t="shared" si="5"/>
        <v>151245.61772248335</v>
      </c>
      <c r="D144" s="2">
        <f t="shared" ref="D144:D207" si="8">C144*INTERESTRATE/12</f>
        <v>441.13305169057645</v>
      </c>
    </row>
    <row r="145" spans="1:4" hidden="1" x14ac:dyDescent="0.2">
      <c r="A145">
        <f t="shared" si="7"/>
        <v>7</v>
      </c>
      <c r="B145">
        <f t="shared" si="6"/>
        <v>129</v>
      </c>
      <c r="C145" s="2">
        <f t="shared" ref="C145:C208" si="9">MAX(C144*(1+INTERESTRATE/12)-MONTHLYPAYMENT,0)</f>
        <v>150788.66139855629</v>
      </c>
      <c r="D145" s="2">
        <f t="shared" si="8"/>
        <v>439.80026241245588</v>
      </c>
    </row>
    <row r="146" spans="1:4" hidden="1" x14ac:dyDescent="0.2">
      <c r="A146">
        <f t="shared" si="7"/>
        <v>7</v>
      </c>
      <c r="B146">
        <f t="shared" ref="B146:B209" si="10">1+B145</f>
        <v>130</v>
      </c>
      <c r="C146" s="2">
        <f t="shared" si="9"/>
        <v>150330.3722853511</v>
      </c>
      <c r="D146" s="2">
        <f t="shared" si="8"/>
        <v>438.46358583227408</v>
      </c>
    </row>
    <row r="147" spans="1:4" hidden="1" x14ac:dyDescent="0.2">
      <c r="A147">
        <f t="shared" si="7"/>
        <v>7</v>
      </c>
      <c r="B147">
        <f t="shared" si="10"/>
        <v>131</v>
      </c>
      <c r="C147" s="2">
        <f t="shared" si="9"/>
        <v>149870.74649556572</v>
      </c>
      <c r="D147" s="2">
        <f t="shared" si="8"/>
        <v>437.12301061206671</v>
      </c>
    </row>
    <row r="148" spans="1:4" x14ac:dyDescent="0.2">
      <c r="A148">
        <f t="shared" si="7"/>
        <v>11</v>
      </c>
      <c r="B148">
        <f t="shared" si="10"/>
        <v>132</v>
      </c>
      <c r="C148" s="2">
        <f t="shared" si="9"/>
        <v>149409.78013056013</v>
      </c>
      <c r="D148" s="2">
        <f t="shared" si="8"/>
        <v>435.77852538080043</v>
      </c>
    </row>
    <row r="149" spans="1:4" hidden="1" x14ac:dyDescent="0.2">
      <c r="A149">
        <f t="shared" si="7"/>
        <v>8</v>
      </c>
      <c r="B149">
        <f t="shared" si="10"/>
        <v>133</v>
      </c>
      <c r="C149" s="2">
        <f t="shared" si="9"/>
        <v>148947.46928032328</v>
      </c>
      <c r="D149" s="2">
        <f t="shared" si="8"/>
        <v>434.43011873427628</v>
      </c>
    </row>
    <row r="150" spans="1:4" hidden="1" x14ac:dyDescent="0.2">
      <c r="A150">
        <f t="shared" si="7"/>
        <v>8</v>
      </c>
      <c r="B150">
        <f t="shared" si="10"/>
        <v>134</v>
      </c>
      <c r="C150" s="2">
        <f t="shared" si="9"/>
        <v>148483.8100234399</v>
      </c>
      <c r="D150" s="2">
        <f t="shared" si="8"/>
        <v>433.07777923503312</v>
      </c>
    </row>
    <row r="151" spans="1:4" hidden="1" x14ac:dyDescent="0.2">
      <c r="A151">
        <f t="shared" si="7"/>
        <v>8</v>
      </c>
      <c r="B151">
        <f t="shared" si="10"/>
        <v>135</v>
      </c>
      <c r="C151" s="2">
        <f t="shared" si="9"/>
        <v>148018.79842705728</v>
      </c>
      <c r="D151" s="2">
        <f t="shared" si="8"/>
        <v>431.72149541225048</v>
      </c>
    </row>
    <row r="152" spans="1:4" hidden="1" x14ac:dyDescent="0.2">
      <c r="A152">
        <f t="shared" si="7"/>
        <v>8</v>
      </c>
      <c r="B152">
        <f t="shared" si="10"/>
        <v>136</v>
      </c>
      <c r="C152" s="2">
        <f t="shared" si="9"/>
        <v>147552.43054685189</v>
      </c>
      <c r="D152" s="2">
        <f t="shared" si="8"/>
        <v>430.36125576165136</v>
      </c>
    </row>
    <row r="153" spans="1:4" hidden="1" x14ac:dyDescent="0.2">
      <c r="A153">
        <f t="shared" si="7"/>
        <v>8</v>
      </c>
      <c r="B153">
        <f t="shared" si="10"/>
        <v>137</v>
      </c>
      <c r="C153" s="2">
        <f t="shared" si="9"/>
        <v>147084.70242699588</v>
      </c>
      <c r="D153" s="2">
        <f t="shared" si="8"/>
        <v>428.9970487454047</v>
      </c>
    </row>
    <row r="154" spans="1:4" hidden="1" x14ac:dyDescent="0.2">
      <c r="A154">
        <f t="shared" si="7"/>
        <v>8</v>
      </c>
      <c r="B154">
        <f t="shared" si="10"/>
        <v>138</v>
      </c>
      <c r="C154" s="2">
        <f t="shared" si="9"/>
        <v>146615.61010012362</v>
      </c>
      <c r="D154" s="2">
        <f t="shared" si="8"/>
        <v>427.62886279202729</v>
      </c>
    </row>
    <row r="155" spans="1:4" hidden="1" x14ac:dyDescent="0.2">
      <c r="A155">
        <f t="shared" si="7"/>
        <v>8</v>
      </c>
      <c r="B155">
        <f t="shared" si="10"/>
        <v>139</v>
      </c>
      <c r="C155" s="2">
        <f t="shared" si="9"/>
        <v>146145.14958729799</v>
      </c>
      <c r="D155" s="2">
        <f t="shared" si="8"/>
        <v>426.25668629628581</v>
      </c>
    </row>
    <row r="156" spans="1:4" hidden="1" x14ac:dyDescent="0.2">
      <c r="A156">
        <f t="shared" si="7"/>
        <v>8</v>
      </c>
      <c r="B156">
        <f t="shared" si="10"/>
        <v>140</v>
      </c>
      <c r="C156" s="2">
        <f t="shared" si="9"/>
        <v>145673.31689797662</v>
      </c>
      <c r="D156" s="2">
        <f t="shared" si="8"/>
        <v>424.88050761909852</v>
      </c>
    </row>
    <row r="157" spans="1:4" hidden="1" x14ac:dyDescent="0.2">
      <c r="A157">
        <f t="shared" si="7"/>
        <v>8</v>
      </c>
      <c r="B157">
        <f t="shared" si="10"/>
        <v>141</v>
      </c>
      <c r="C157" s="2">
        <f t="shared" si="9"/>
        <v>145200.10802997806</v>
      </c>
      <c r="D157" s="2">
        <f t="shared" si="8"/>
        <v>423.50031508743604</v>
      </c>
    </row>
    <row r="158" spans="1:4" hidden="1" x14ac:dyDescent="0.2">
      <c r="A158">
        <f t="shared" si="7"/>
        <v>8</v>
      </c>
      <c r="B158">
        <f t="shared" si="10"/>
        <v>142</v>
      </c>
      <c r="C158" s="2">
        <f t="shared" si="9"/>
        <v>144725.51896944785</v>
      </c>
      <c r="D158" s="2">
        <f t="shared" si="8"/>
        <v>422.11609699422291</v>
      </c>
    </row>
    <row r="159" spans="1:4" hidden="1" x14ac:dyDescent="0.2">
      <c r="A159">
        <f t="shared" si="7"/>
        <v>8</v>
      </c>
      <c r="B159">
        <f t="shared" si="10"/>
        <v>143</v>
      </c>
      <c r="C159" s="2">
        <f t="shared" si="9"/>
        <v>144249.54569082442</v>
      </c>
      <c r="D159" s="2">
        <f t="shared" si="8"/>
        <v>420.72784159823794</v>
      </c>
    </row>
    <row r="160" spans="1:4" x14ac:dyDescent="0.2">
      <c r="A160">
        <f t="shared" si="7"/>
        <v>12</v>
      </c>
      <c r="B160">
        <f t="shared" si="10"/>
        <v>144</v>
      </c>
      <c r="C160" s="2">
        <f t="shared" si="9"/>
        <v>143772.18415680501</v>
      </c>
      <c r="D160" s="2">
        <f t="shared" si="8"/>
        <v>419.33553712401471</v>
      </c>
    </row>
    <row r="161" spans="1:4" hidden="1" x14ac:dyDescent="0.2">
      <c r="A161">
        <f t="shared" si="7"/>
        <v>9</v>
      </c>
      <c r="B161">
        <f t="shared" si="10"/>
        <v>145</v>
      </c>
      <c r="C161" s="2">
        <f t="shared" si="9"/>
        <v>143293.43031831138</v>
      </c>
      <c r="D161" s="2">
        <f t="shared" si="8"/>
        <v>417.93917176174159</v>
      </c>
    </row>
    <row r="162" spans="1:4" hidden="1" x14ac:dyDescent="0.2">
      <c r="A162">
        <f t="shared" si="7"/>
        <v>9</v>
      </c>
      <c r="B162">
        <f t="shared" si="10"/>
        <v>146</v>
      </c>
      <c r="C162" s="2">
        <f t="shared" si="9"/>
        <v>142813.28011445547</v>
      </c>
      <c r="D162" s="2">
        <f t="shared" si="8"/>
        <v>416.53873366716181</v>
      </c>
    </row>
    <row r="163" spans="1:4" hidden="1" x14ac:dyDescent="0.2">
      <c r="A163">
        <f t="shared" si="7"/>
        <v>9</v>
      </c>
      <c r="B163">
        <f t="shared" si="10"/>
        <v>147</v>
      </c>
      <c r="C163" s="2">
        <f t="shared" si="9"/>
        <v>142331.72947250499</v>
      </c>
      <c r="D163" s="2">
        <f t="shared" si="8"/>
        <v>415.13421096147295</v>
      </c>
    </row>
    <row r="164" spans="1:4" hidden="1" x14ac:dyDescent="0.2">
      <c r="A164">
        <f t="shared" si="7"/>
        <v>9</v>
      </c>
      <c r="B164">
        <f t="shared" si="10"/>
        <v>148</v>
      </c>
      <c r="C164" s="2">
        <f t="shared" si="9"/>
        <v>141848.7743078488</v>
      </c>
      <c r="D164" s="2">
        <f t="shared" si="8"/>
        <v>413.72559173122568</v>
      </c>
    </row>
    <row r="165" spans="1:4" hidden="1" x14ac:dyDescent="0.2">
      <c r="A165">
        <f t="shared" si="7"/>
        <v>9</v>
      </c>
      <c r="B165">
        <f t="shared" si="10"/>
        <v>149</v>
      </c>
      <c r="C165" s="2">
        <f t="shared" si="9"/>
        <v>141364.41052396238</v>
      </c>
      <c r="D165" s="2">
        <f t="shared" si="8"/>
        <v>412.31286402822366</v>
      </c>
    </row>
    <row r="166" spans="1:4" hidden="1" x14ac:dyDescent="0.2">
      <c r="A166">
        <f t="shared" si="7"/>
        <v>9</v>
      </c>
      <c r="B166">
        <f t="shared" si="10"/>
        <v>150</v>
      </c>
      <c r="C166" s="2">
        <f t="shared" si="9"/>
        <v>140878.63401237296</v>
      </c>
      <c r="D166" s="2">
        <f t="shared" si="8"/>
        <v>410.89601586942121</v>
      </c>
    </row>
    <row r="167" spans="1:4" hidden="1" x14ac:dyDescent="0.2">
      <c r="A167">
        <f t="shared" si="7"/>
        <v>9</v>
      </c>
      <c r="B167">
        <f t="shared" si="10"/>
        <v>151</v>
      </c>
      <c r="C167" s="2">
        <f t="shared" si="9"/>
        <v>140391.44065262473</v>
      </c>
      <c r="D167" s="2">
        <f t="shared" si="8"/>
        <v>409.47503523682218</v>
      </c>
    </row>
    <row r="168" spans="1:4" hidden="1" x14ac:dyDescent="0.2">
      <c r="A168">
        <f t="shared" si="7"/>
        <v>9</v>
      </c>
      <c r="B168">
        <f t="shared" si="10"/>
        <v>152</v>
      </c>
      <c r="C168" s="2">
        <f t="shared" si="9"/>
        <v>139902.82631224391</v>
      </c>
      <c r="D168" s="2">
        <f t="shared" si="8"/>
        <v>408.04991007737812</v>
      </c>
    </row>
    <row r="169" spans="1:4" hidden="1" x14ac:dyDescent="0.2">
      <c r="A169">
        <f t="shared" si="7"/>
        <v>9</v>
      </c>
      <c r="B169">
        <f t="shared" si="10"/>
        <v>153</v>
      </c>
      <c r="C169" s="2">
        <f t="shared" si="9"/>
        <v>139412.78684670365</v>
      </c>
      <c r="D169" s="2">
        <f t="shared" si="8"/>
        <v>406.62062830288568</v>
      </c>
    </row>
    <row r="170" spans="1:4" hidden="1" x14ac:dyDescent="0.2">
      <c r="A170">
        <f t="shared" si="7"/>
        <v>9</v>
      </c>
      <c r="B170">
        <f t="shared" si="10"/>
        <v>154</v>
      </c>
      <c r="C170" s="2">
        <f t="shared" si="9"/>
        <v>138921.31809938888</v>
      </c>
      <c r="D170" s="2">
        <f t="shared" si="8"/>
        <v>405.18717778988429</v>
      </c>
    </row>
    <row r="171" spans="1:4" hidden="1" x14ac:dyDescent="0.2">
      <c r="A171">
        <f t="shared" si="7"/>
        <v>9</v>
      </c>
      <c r="B171">
        <f t="shared" si="10"/>
        <v>155</v>
      </c>
      <c r="C171" s="2">
        <f t="shared" si="9"/>
        <v>138428.41590156112</v>
      </c>
      <c r="D171" s="2">
        <f t="shared" si="8"/>
        <v>403.74954637955329</v>
      </c>
    </row>
    <row r="172" spans="1:4" x14ac:dyDescent="0.2">
      <c r="A172">
        <f t="shared" si="7"/>
        <v>13</v>
      </c>
      <c r="B172">
        <f t="shared" si="10"/>
        <v>156</v>
      </c>
      <c r="C172" s="2">
        <f t="shared" si="9"/>
        <v>137934.07607232302</v>
      </c>
      <c r="D172" s="2">
        <f t="shared" si="8"/>
        <v>402.30772187760886</v>
      </c>
    </row>
    <row r="173" spans="1:4" hidden="1" x14ac:dyDescent="0.2">
      <c r="A173">
        <f t="shared" si="7"/>
        <v>10</v>
      </c>
      <c r="B173">
        <f t="shared" si="10"/>
        <v>157</v>
      </c>
      <c r="C173" s="2">
        <f t="shared" si="9"/>
        <v>137438.29441858298</v>
      </c>
      <c r="D173" s="2">
        <f t="shared" si="8"/>
        <v>400.86169205420038</v>
      </c>
    </row>
    <row r="174" spans="1:4" hidden="1" x14ac:dyDescent="0.2">
      <c r="A174">
        <f t="shared" si="7"/>
        <v>10</v>
      </c>
      <c r="B174">
        <f t="shared" si="10"/>
        <v>158</v>
      </c>
      <c r="C174" s="2">
        <f t="shared" si="9"/>
        <v>136941.06673501953</v>
      </c>
      <c r="D174" s="2">
        <f t="shared" si="8"/>
        <v>399.41144464380699</v>
      </c>
    </row>
    <row r="175" spans="1:4" hidden="1" x14ac:dyDescent="0.2">
      <c r="A175">
        <f t="shared" si="7"/>
        <v>10</v>
      </c>
      <c r="B175">
        <f t="shared" si="10"/>
        <v>159</v>
      </c>
      <c r="C175" s="2">
        <f t="shared" si="9"/>
        <v>136442.38880404568</v>
      </c>
      <c r="D175" s="2">
        <f t="shared" si="8"/>
        <v>397.95696734513331</v>
      </c>
    </row>
    <row r="176" spans="1:4" hidden="1" x14ac:dyDescent="0.2">
      <c r="A176">
        <f t="shared" si="7"/>
        <v>10</v>
      </c>
      <c r="B176">
        <f t="shared" si="10"/>
        <v>160</v>
      </c>
      <c r="C176" s="2">
        <f t="shared" si="9"/>
        <v>135942.25639577318</v>
      </c>
      <c r="D176" s="2">
        <f t="shared" si="8"/>
        <v>396.49824782100512</v>
      </c>
    </row>
    <row r="177" spans="1:4" hidden="1" x14ac:dyDescent="0.2">
      <c r="A177">
        <f t="shared" si="7"/>
        <v>10</v>
      </c>
      <c r="B177">
        <f t="shared" si="10"/>
        <v>161</v>
      </c>
      <c r="C177" s="2">
        <f t="shared" si="9"/>
        <v>135440.66526797652</v>
      </c>
      <c r="D177" s="2">
        <f t="shared" si="8"/>
        <v>395.03527369826492</v>
      </c>
    </row>
    <row r="178" spans="1:4" hidden="1" x14ac:dyDescent="0.2">
      <c r="A178">
        <f t="shared" si="7"/>
        <v>10</v>
      </c>
      <c r="B178">
        <f t="shared" si="10"/>
        <v>162</v>
      </c>
      <c r="C178" s="2">
        <f t="shared" si="9"/>
        <v>134937.61116605715</v>
      </c>
      <c r="D178" s="2">
        <f t="shared" si="8"/>
        <v>393.56803256766671</v>
      </c>
    </row>
    <row r="179" spans="1:4" hidden="1" x14ac:dyDescent="0.2">
      <c r="A179">
        <f t="shared" si="7"/>
        <v>10</v>
      </c>
      <c r="B179">
        <f t="shared" si="10"/>
        <v>163</v>
      </c>
      <c r="C179" s="2">
        <f t="shared" si="9"/>
        <v>134433.08982300718</v>
      </c>
      <c r="D179" s="2">
        <f t="shared" si="8"/>
        <v>392.09651198377099</v>
      </c>
    </row>
    <row r="180" spans="1:4" hidden="1" x14ac:dyDescent="0.2">
      <c r="A180">
        <f t="shared" si="7"/>
        <v>10</v>
      </c>
      <c r="B180">
        <f t="shared" si="10"/>
        <v>164</v>
      </c>
      <c r="C180" s="2">
        <f t="shared" si="9"/>
        <v>133927.0969593733</v>
      </c>
      <c r="D180" s="2">
        <f t="shared" si="8"/>
        <v>390.62069946483888</v>
      </c>
    </row>
    <row r="181" spans="1:4" hidden="1" x14ac:dyDescent="0.2">
      <c r="A181">
        <f t="shared" si="7"/>
        <v>10</v>
      </c>
      <c r="B181">
        <f t="shared" si="10"/>
        <v>165</v>
      </c>
      <c r="C181" s="2">
        <f t="shared" si="9"/>
        <v>133419.62828322049</v>
      </c>
      <c r="D181" s="2">
        <f t="shared" si="8"/>
        <v>389.14058249272648</v>
      </c>
    </row>
    <row r="182" spans="1:4" hidden="1" x14ac:dyDescent="0.2">
      <c r="A182">
        <f t="shared" si="7"/>
        <v>10</v>
      </c>
      <c r="B182">
        <f t="shared" si="10"/>
        <v>166</v>
      </c>
      <c r="C182" s="2">
        <f t="shared" si="9"/>
        <v>132910.67949009556</v>
      </c>
      <c r="D182" s="2">
        <f t="shared" si="8"/>
        <v>387.65614851277877</v>
      </c>
    </row>
    <row r="183" spans="1:4" hidden="1" x14ac:dyDescent="0.2">
      <c r="A183">
        <f t="shared" si="7"/>
        <v>10</v>
      </c>
      <c r="B183">
        <f t="shared" si="10"/>
        <v>167</v>
      </c>
      <c r="C183" s="2">
        <f t="shared" si="9"/>
        <v>132400.24626299069</v>
      </c>
      <c r="D183" s="2">
        <f t="shared" si="8"/>
        <v>386.16738493372287</v>
      </c>
    </row>
    <row r="184" spans="1:4" x14ac:dyDescent="0.2">
      <c r="A184">
        <f t="shared" si="7"/>
        <v>14</v>
      </c>
      <c r="B184">
        <f t="shared" si="10"/>
        <v>168</v>
      </c>
      <c r="C184" s="2">
        <f t="shared" si="9"/>
        <v>131888.32427230678</v>
      </c>
      <c r="D184" s="2">
        <f t="shared" si="8"/>
        <v>384.67427912756148</v>
      </c>
    </row>
    <row r="185" spans="1:4" hidden="1" x14ac:dyDescent="0.2">
      <c r="A185">
        <f t="shared" si="7"/>
        <v>11</v>
      </c>
      <c r="B185">
        <f t="shared" si="10"/>
        <v>169</v>
      </c>
      <c r="C185" s="2">
        <f t="shared" si="9"/>
        <v>131374.90917581669</v>
      </c>
      <c r="D185" s="2">
        <f t="shared" si="8"/>
        <v>383.17681842946536</v>
      </c>
    </row>
    <row r="186" spans="1:4" hidden="1" x14ac:dyDescent="0.2">
      <c r="A186">
        <f t="shared" si="7"/>
        <v>11</v>
      </c>
      <c r="B186">
        <f t="shared" si="10"/>
        <v>170</v>
      </c>
      <c r="C186" s="2">
        <f t="shared" si="9"/>
        <v>130859.9966186285</v>
      </c>
      <c r="D186" s="2">
        <f t="shared" si="8"/>
        <v>381.6749901376665</v>
      </c>
    </row>
    <row r="187" spans="1:4" hidden="1" x14ac:dyDescent="0.2">
      <c r="A187">
        <f t="shared" si="7"/>
        <v>11</v>
      </c>
      <c r="B187">
        <f t="shared" si="10"/>
        <v>171</v>
      </c>
      <c r="C187" s="2">
        <f t="shared" si="9"/>
        <v>130343.58223314851</v>
      </c>
      <c r="D187" s="2">
        <f t="shared" si="8"/>
        <v>380.16878151334987</v>
      </c>
    </row>
    <row r="188" spans="1:4" hidden="1" x14ac:dyDescent="0.2">
      <c r="A188">
        <f t="shared" si="7"/>
        <v>11</v>
      </c>
      <c r="B188">
        <f t="shared" si="10"/>
        <v>172</v>
      </c>
      <c r="C188" s="2">
        <f t="shared" si="9"/>
        <v>129825.66163904421</v>
      </c>
      <c r="D188" s="2">
        <f t="shared" si="8"/>
        <v>378.65817978054565</v>
      </c>
    </row>
    <row r="189" spans="1:4" hidden="1" x14ac:dyDescent="0.2">
      <c r="A189">
        <f t="shared" si="7"/>
        <v>11</v>
      </c>
      <c r="B189">
        <f t="shared" si="10"/>
        <v>173</v>
      </c>
      <c r="C189" s="2">
        <f t="shared" si="9"/>
        <v>129306.2304432071</v>
      </c>
      <c r="D189" s="2">
        <f t="shared" si="8"/>
        <v>377.14317212602072</v>
      </c>
    </row>
    <row r="190" spans="1:4" hidden="1" x14ac:dyDescent="0.2">
      <c r="A190">
        <f t="shared" si="7"/>
        <v>11</v>
      </c>
      <c r="B190">
        <f t="shared" si="10"/>
        <v>174</v>
      </c>
      <c r="C190" s="2">
        <f t="shared" si="9"/>
        <v>128785.28423971546</v>
      </c>
      <c r="D190" s="2">
        <f t="shared" si="8"/>
        <v>375.62374569917012</v>
      </c>
    </row>
    <row r="191" spans="1:4" hidden="1" x14ac:dyDescent="0.2">
      <c r="A191">
        <f t="shared" si="7"/>
        <v>11</v>
      </c>
      <c r="B191">
        <f t="shared" si="10"/>
        <v>175</v>
      </c>
      <c r="C191" s="2">
        <f t="shared" si="9"/>
        <v>128262.81860979697</v>
      </c>
      <c r="D191" s="2">
        <f t="shared" si="8"/>
        <v>374.09988761190789</v>
      </c>
    </row>
    <row r="192" spans="1:4" hidden="1" x14ac:dyDescent="0.2">
      <c r="A192">
        <f>A180+1</f>
        <v>11</v>
      </c>
      <c r="B192">
        <f t="shared" si="10"/>
        <v>176</v>
      </c>
      <c r="C192" s="2">
        <f t="shared" si="9"/>
        <v>127738.82912179123</v>
      </c>
      <c r="D192" s="2">
        <f t="shared" si="8"/>
        <v>372.57158493855781</v>
      </c>
    </row>
    <row r="193" spans="1:4" hidden="1" x14ac:dyDescent="0.2">
      <c r="A193">
        <f>A181+1</f>
        <v>11</v>
      </c>
      <c r="B193">
        <f t="shared" si="10"/>
        <v>177</v>
      </c>
      <c r="C193" s="2">
        <f t="shared" si="9"/>
        <v>127213.31133111214</v>
      </c>
      <c r="D193" s="2">
        <f t="shared" si="8"/>
        <v>371.03882471574383</v>
      </c>
    </row>
    <row r="194" spans="1:4" hidden="1" x14ac:dyDescent="0.2">
      <c r="A194">
        <f>A182+1</f>
        <v>11</v>
      </c>
      <c r="B194">
        <f t="shared" si="10"/>
        <v>178</v>
      </c>
      <c r="C194" s="2">
        <f t="shared" si="9"/>
        <v>126686.26078021023</v>
      </c>
      <c r="D194" s="2">
        <f t="shared" si="8"/>
        <v>369.5015939422799</v>
      </c>
    </row>
    <row r="195" spans="1:4" hidden="1" x14ac:dyDescent="0.2">
      <c r="A195">
        <f>A183+1</f>
        <v>11</v>
      </c>
      <c r="B195">
        <f t="shared" si="10"/>
        <v>179</v>
      </c>
      <c r="C195" s="2">
        <f t="shared" si="9"/>
        <v>126157.67299853486</v>
      </c>
      <c r="D195" s="2">
        <f t="shared" si="8"/>
        <v>367.95987957906004</v>
      </c>
    </row>
    <row r="196" spans="1:4" x14ac:dyDescent="0.2">
      <c r="A196">
        <f>A184+1</f>
        <v>15</v>
      </c>
      <c r="B196">
        <f t="shared" si="10"/>
        <v>180</v>
      </c>
      <c r="C196" s="2">
        <f t="shared" si="9"/>
        <v>125627.54350249628</v>
      </c>
      <c r="D196" s="2">
        <f t="shared" si="8"/>
        <v>366.4136685489475</v>
      </c>
    </row>
    <row r="197" spans="1:4" hidden="1" x14ac:dyDescent="0.2">
      <c r="B197">
        <f t="shared" si="10"/>
        <v>181</v>
      </c>
      <c r="C197" s="2">
        <f t="shared" si="9"/>
        <v>125095.86779542758</v>
      </c>
      <c r="D197" s="2">
        <f t="shared" si="8"/>
        <v>364.86294773666378</v>
      </c>
    </row>
    <row r="198" spans="1:4" hidden="1" x14ac:dyDescent="0.2">
      <c r="B198">
        <f t="shared" si="10"/>
        <v>182</v>
      </c>
      <c r="C198" s="2">
        <f t="shared" si="9"/>
        <v>124562.64136754659</v>
      </c>
      <c r="D198" s="2">
        <f t="shared" si="8"/>
        <v>363.30770398867759</v>
      </c>
    </row>
    <row r="199" spans="1:4" hidden="1" x14ac:dyDescent="0.2">
      <c r="B199">
        <f t="shared" si="10"/>
        <v>183</v>
      </c>
      <c r="C199" s="2">
        <f t="shared" si="9"/>
        <v>124027.85969591762</v>
      </c>
      <c r="D199" s="2">
        <f t="shared" si="8"/>
        <v>361.74792411309312</v>
      </c>
    </row>
    <row r="200" spans="1:4" hidden="1" x14ac:dyDescent="0.2">
      <c r="B200">
        <f t="shared" si="10"/>
        <v>184</v>
      </c>
      <c r="C200" s="2">
        <f t="shared" si="9"/>
        <v>123491.51824441306</v>
      </c>
      <c r="D200" s="2">
        <f t="shared" si="8"/>
        <v>360.18359487953813</v>
      </c>
    </row>
    <row r="201" spans="1:4" hidden="1" x14ac:dyDescent="0.2">
      <c r="B201">
        <f t="shared" si="10"/>
        <v>185</v>
      </c>
      <c r="C201" s="2">
        <f t="shared" si="9"/>
        <v>122953.61246367494</v>
      </c>
      <c r="D201" s="2">
        <f t="shared" si="8"/>
        <v>358.614703019052</v>
      </c>
    </row>
    <row r="202" spans="1:4" hidden="1" x14ac:dyDescent="0.2">
      <c r="B202">
        <f t="shared" si="10"/>
        <v>186</v>
      </c>
      <c r="C202" s="2">
        <f t="shared" si="9"/>
        <v>122414.13779107634</v>
      </c>
      <c r="D202" s="2">
        <f t="shared" si="8"/>
        <v>357.04123522397271</v>
      </c>
    </row>
    <row r="203" spans="1:4" hidden="1" x14ac:dyDescent="0.2">
      <c r="B203">
        <f t="shared" si="10"/>
        <v>187</v>
      </c>
      <c r="C203" s="2">
        <f t="shared" si="9"/>
        <v>121873.08965068267</v>
      </c>
      <c r="D203" s="2">
        <f t="shared" si="8"/>
        <v>355.46317814782446</v>
      </c>
    </row>
    <row r="204" spans="1:4" hidden="1" x14ac:dyDescent="0.2">
      <c r="B204">
        <f t="shared" si="10"/>
        <v>188</v>
      </c>
      <c r="C204" s="2">
        <f t="shared" si="9"/>
        <v>121330.46345321284</v>
      </c>
      <c r="D204" s="2">
        <f t="shared" si="8"/>
        <v>353.88051840520416</v>
      </c>
    </row>
    <row r="205" spans="1:4" hidden="1" x14ac:dyDescent="0.2">
      <c r="B205">
        <f t="shared" si="10"/>
        <v>189</v>
      </c>
      <c r="C205" s="2">
        <f t="shared" si="9"/>
        <v>120786.25459600039</v>
      </c>
      <c r="D205" s="2">
        <f t="shared" si="8"/>
        <v>352.29324257166786</v>
      </c>
    </row>
    <row r="206" spans="1:4" hidden="1" x14ac:dyDescent="0.2">
      <c r="B206">
        <f t="shared" si="10"/>
        <v>190</v>
      </c>
      <c r="C206" s="2">
        <f t="shared" si="9"/>
        <v>120240.45846295441</v>
      </c>
      <c r="D206" s="2">
        <f t="shared" si="8"/>
        <v>350.70133718361711</v>
      </c>
    </row>
    <row r="207" spans="1:4" hidden="1" x14ac:dyDescent="0.2">
      <c r="B207">
        <f t="shared" si="10"/>
        <v>191</v>
      </c>
      <c r="C207" s="2">
        <f t="shared" si="9"/>
        <v>119693.07042452038</v>
      </c>
      <c r="D207" s="2">
        <f t="shared" si="8"/>
        <v>349.10478873818448</v>
      </c>
    </row>
    <row r="208" spans="1:4" x14ac:dyDescent="0.2">
      <c r="A208">
        <f t="shared" ref="A208:A271" si="11">A196+1</f>
        <v>16</v>
      </c>
      <c r="B208">
        <f t="shared" si="10"/>
        <v>192</v>
      </c>
      <c r="C208" s="2">
        <f t="shared" si="9"/>
        <v>119144.08583764092</v>
      </c>
      <c r="D208" s="2">
        <f t="shared" ref="D208:D271" si="12">C208*INTERESTRATE/12</f>
        <v>347.50358369311942</v>
      </c>
    </row>
    <row r="209" spans="1:4" hidden="1" x14ac:dyDescent="0.2">
      <c r="A209">
        <f t="shared" si="11"/>
        <v>1</v>
      </c>
      <c r="B209">
        <f t="shared" si="10"/>
        <v>193</v>
      </c>
      <c r="C209" s="2">
        <f t="shared" ref="C209:C272" si="13">MAX(C208*(1+INTERESTRATE/12)-MONTHLYPAYMENT,0)</f>
        <v>118593.50004571638</v>
      </c>
      <c r="D209" s="2">
        <f t="shared" si="12"/>
        <v>345.89770846667284</v>
      </c>
    </row>
    <row r="210" spans="1:4" hidden="1" x14ac:dyDescent="0.2">
      <c r="A210">
        <f t="shared" si="11"/>
        <v>1</v>
      </c>
      <c r="B210">
        <f t="shared" ref="B210:B273" si="14">1+B209</f>
        <v>194</v>
      </c>
      <c r="C210" s="2">
        <f t="shared" si="13"/>
        <v>118041.3083785654</v>
      </c>
      <c r="D210" s="2">
        <f t="shared" si="12"/>
        <v>344.28714943748247</v>
      </c>
    </row>
    <row r="211" spans="1:4" hidden="1" x14ac:dyDescent="0.2">
      <c r="A211">
        <f t="shared" si="11"/>
        <v>1</v>
      </c>
      <c r="B211">
        <f t="shared" si="14"/>
        <v>195</v>
      </c>
      <c r="C211" s="2">
        <f t="shared" si="13"/>
        <v>117487.50615238523</v>
      </c>
      <c r="D211" s="2">
        <f t="shared" si="12"/>
        <v>342.67189294445694</v>
      </c>
    </row>
    <row r="212" spans="1:4" hidden="1" x14ac:dyDescent="0.2">
      <c r="A212">
        <f t="shared" si="11"/>
        <v>1</v>
      </c>
      <c r="B212">
        <f t="shared" si="14"/>
        <v>196</v>
      </c>
      <c r="C212" s="2">
        <f t="shared" si="13"/>
        <v>116932.08866971204</v>
      </c>
      <c r="D212" s="2">
        <f t="shared" si="12"/>
        <v>341.05192528666015</v>
      </c>
    </row>
    <row r="213" spans="1:4" hidden="1" x14ac:dyDescent="0.2">
      <c r="A213">
        <f t="shared" si="11"/>
        <v>1</v>
      </c>
      <c r="B213">
        <f t="shared" si="14"/>
        <v>197</v>
      </c>
      <c r="C213" s="2">
        <f t="shared" si="13"/>
        <v>116375.05121938106</v>
      </c>
      <c r="D213" s="2">
        <f t="shared" si="12"/>
        <v>339.42723272319478</v>
      </c>
    </row>
    <row r="214" spans="1:4" hidden="1" x14ac:dyDescent="0.2">
      <c r="A214">
        <f t="shared" si="11"/>
        <v>1</v>
      </c>
      <c r="B214">
        <f t="shared" si="14"/>
        <v>198</v>
      </c>
      <c r="C214" s="2">
        <f t="shared" si="13"/>
        <v>115816.38907648661</v>
      </c>
      <c r="D214" s="2">
        <f t="shared" si="12"/>
        <v>337.79780147308594</v>
      </c>
    </row>
    <row r="215" spans="1:4" hidden="1" x14ac:dyDescent="0.2">
      <c r="A215">
        <f t="shared" si="11"/>
        <v>1</v>
      </c>
      <c r="B215">
        <f t="shared" si="14"/>
        <v>199</v>
      </c>
      <c r="C215" s="2">
        <f t="shared" si="13"/>
        <v>115256.09750234205</v>
      </c>
      <c r="D215" s="2">
        <f t="shared" si="12"/>
        <v>336.16361771516432</v>
      </c>
    </row>
    <row r="216" spans="1:4" hidden="1" x14ac:dyDescent="0.2">
      <c r="A216">
        <f t="shared" si="11"/>
        <v>1</v>
      </c>
      <c r="B216">
        <f t="shared" si="14"/>
        <v>200</v>
      </c>
      <c r="C216" s="2">
        <f t="shared" si="13"/>
        <v>114694.17174443956</v>
      </c>
      <c r="D216" s="2">
        <f t="shared" si="12"/>
        <v>334.52466758794873</v>
      </c>
    </row>
    <row r="217" spans="1:4" hidden="1" x14ac:dyDescent="0.2">
      <c r="A217">
        <f t="shared" si="11"/>
        <v>1</v>
      </c>
      <c r="B217">
        <f t="shared" si="14"/>
        <v>201</v>
      </c>
      <c r="C217" s="2">
        <f t="shared" si="13"/>
        <v>114130.60703640986</v>
      </c>
      <c r="D217" s="2">
        <f t="shared" si="12"/>
        <v>332.88093718952877</v>
      </c>
    </row>
    <row r="218" spans="1:4" hidden="1" x14ac:dyDescent="0.2">
      <c r="A218">
        <f t="shared" si="11"/>
        <v>1</v>
      </c>
      <c r="B218">
        <f t="shared" si="14"/>
        <v>202</v>
      </c>
      <c r="C218" s="2">
        <f t="shared" si="13"/>
        <v>113565.39859798174</v>
      </c>
      <c r="D218" s="2">
        <f t="shared" si="12"/>
        <v>331.23241257744678</v>
      </c>
    </row>
    <row r="219" spans="1:4" hidden="1" x14ac:dyDescent="0.2">
      <c r="A219">
        <f t="shared" si="11"/>
        <v>1</v>
      </c>
      <c r="B219">
        <f t="shared" si="14"/>
        <v>203</v>
      </c>
      <c r="C219" s="2">
        <f t="shared" si="13"/>
        <v>112998.54163494153</v>
      </c>
      <c r="D219" s="2">
        <f t="shared" si="12"/>
        <v>329.5790797685795</v>
      </c>
    </row>
    <row r="220" spans="1:4" x14ac:dyDescent="0.2">
      <c r="A220">
        <f t="shared" si="11"/>
        <v>17</v>
      </c>
      <c r="B220">
        <f t="shared" si="14"/>
        <v>204</v>
      </c>
      <c r="C220" s="2">
        <f t="shared" si="13"/>
        <v>112430.03133909246</v>
      </c>
      <c r="D220" s="2">
        <f t="shared" si="12"/>
        <v>327.92092473901971</v>
      </c>
    </row>
    <row r="221" spans="1:4" hidden="1" x14ac:dyDescent="0.2">
      <c r="A221">
        <f t="shared" si="11"/>
        <v>2</v>
      </c>
      <c r="B221">
        <f t="shared" si="14"/>
        <v>205</v>
      </c>
      <c r="C221" s="2">
        <f t="shared" si="13"/>
        <v>111859.86288821383</v>
      </c>
      <c r="D221" s="2">
        <f t="shared" si="12"/>
        <v>326.25793342395701</v>
      </c>
    </row>
    <row r="222" spans="1:4" hidden="1" x14ac:dyDescent="0.2">
      <c r="A222">
        <f t="shared" si="11"/>
        <v>2</v>
      </c>
      <c r="B222">
        <f t="shared" si="14"/>
        <v>206</v>
      </c>
      <c r="C222" s="2">
        <f t="shared" si="13"/>
        <v>111288.03144602013</v>
      </c>
      <c r="D222" s="2">
        <f t="shared" si="12"/>
        <v>324.59009171755878</v>
      </c>
    </row>
    <row r="223" spans="1:4" hidden="1" x14ac:dyDescent="0.2">
      <c r="A223">
        <f t="shared" si="11"/>
        <v>2</v>
      </c>
      <c r="B223">
        <f t="shared" si="14"/>
        <v>207</v>
      </c>
      <c r="C223" s="2">
        <f t="shared" si="13"/>
        <v>110714.53216212004</v>
      </c>
      <c r="D223" s="2">
        <f t="shared" si="12"/>
        <v>322.91738547285019</v>
      </c>
    </row>
    <row r="224" spans="1:4" hidden="1" x14ac:dyDescent="0.2">
      <c r="A224">
        <f t="shared" si="11"/>
        <v>2</v>
      </c>
      <c r="B224">
        <f t="shared" si="14"/>
        <v>208</v>
      </c>
      <c r="C224" s="2">
        <f t="shared" si="13"/>
        <v>110139.36017197525</v>
      </c>
      <c r="D224" s="2">
        <f t="shared" si="12"/>
        <v>321.23980050159452</v>
      </c>
    </row>
    <row r="225" spans="1:4" hidden="1" x14ac:dyDescent="0.2">
      <c r="A225">
        <f t="shared" si="11"/>
        <v>2</v>
      </c>
      <c r="B225">
        <f t="shared" si="14"/>
        <v>209</v>
      </c>
      <c r="C225" s="2">
        <f t="shared" si="13"/>
        <v>109562.5105968592</v>
      </c>
      <c r="D225" s="2">
        <f t="shared" si="12"/>
        <v>319.5573225741727</v>
      </c>
    </row>
    <row r="226" spans="1:4" hidden="1" x14ac:dyDescent="0.2">
      <c r="A226">
        <f t="shared" si="11"/>
        <v>2</v>
      </c>
      <c r="B226">
        <f t="shared" si="14"/>
        <v>210</v>
      </c>
      <c r="C226" s="2">
        <f t="shared" si="13"/>
        <v>108983.97854381571</v>
      </c>
      <c r="D226" s="2">
        <f t="shared" si="12"/>
        <v>317.86993741946253</v>
      </c>
    </row>
    <row r="227" spans="1:4" hidden="1" x14ac:dyDescent="0.2">
      <c r="A227">
        <f t="shared" si="11"/>
        <v>2</v>
      </c>
      <c r="B227">
        <f t="shared" si="14"/>
        <v>211</v>
      </c>
      <c r="C227" s="2">
        <f t="shared" si="13"/>
        <v>108403.75910561753</v>
      </c>
      <c r="D227" s="2">
        <f t="shared" si="12"/>
        <v>316.17763072471786</v>
      </c>
    </row>
    <row r="228" spans="1:4" hidden="1" x14ac:dyDescent="0.2">
      <c r="A228">
        <f t="shared" si="11"/>
        <v>2</v>
      </c>
      <c r="B228">
        <f t="shared" si="14"/>
        <v>212</v>
      </c>
      <c r="C228" s="2">
        <f t="shared" si="13"/>
        <v>107821.8473607246</v>
      </c>
      <c r="D228" s="2">
        <f t="shared" si="12"/>
        <v>314.48038813544679</v>
      </c>
    </row>
    <row r="229" spans="1:4" hidden="1" x14ac:dyDescent="0.2">
      <c r="A229">
        <f t="shared" si="11"/>
        <v>2</v>
      </c>
      <c r="B229">
        <f t="shared" si="14"/>
        <v>213</v>
      </c>
      <c r="C229" s="2">
        <f t="shared" si="13"/>
        <v>107238.23837324239</v>
      </c>
      <c r="D229" s="2">
        <f t="shared" si="12"/>
        <v>312.77819525529031</v>
      </c>
    </row>
    <row r="230" spans="1:4" hidden="1" x14ac:dyDescent="0.2">
      <c r="A230">
        <f t="shared" si="11"/>
        <v>2</v>
      </c>
      <c r="B230">
        <f t="shared" si="14"/>
        <v>214</v>
      </c>
      <c r="C230" s="2">
        <f t="shared" si="13"/>
        <v>106652.92719288003</v>
      </c>
      <c r="D230" s="2">
        <f t="shared" si="12"/>
        <v>311.07103764590011</v>
      </c>
    </row>
    <row r="231" spans="1:4" hidden="1" x14ac:dyDescent="0.2">
      <c r="A231">
        <f t="shared" si="11"/>
        <v>2</v>
      </c>
      <c r="B231">
        <f t="shared" si="14"/>
        <v>215</v>
      </c>
      <c r="C231" s="2">
        <f t="shared" si="13"/>
        <v>106065.90885490828</v>
      </c>
      <c r="D231" s="2">
        <f t="shared" si="12"/>
        <v>309.35890082681584</v>
      </c>
    </row>
    <row r="232" spans="1:4" x14ac:dyDescent="0.2">
      <c r="A232">
        <f t="shared" si="11"/>
        <v>18</v>
      </c>
      <c r="B232">
        <f t="shared" si="14"/>
        <v>216</v>
      </c>
      <c r="C232" s="2">
        <f t="shared" si="13"/>
        <v>105477.17838011745</v>
      </c>
      <c r="D232" s="2">
        <f t="shared" si="12"/>
        <v>307.64177027534259</v>
      </c>
    </row>
    <row r="233" spans="1:4" hidden="1" x14ac:dyDescent="0.2">
      <c r="A233">
        <f t="shared" si="11"/>
        <v>3</v>
      </c>
      <c r="B233">
        <f t="shared" si="14"/>
        <v>217</v>
      </c>
      <c r="C233" s="2">
        <f t="shared" si="13"/>
        <v>104886.73077477513</v>
      </c>
      <c r="D233" s="2">
        <f t="shared" si="12"/>
        <v>305.91963142642749</v>
      </c>
    </row>
    <row r="234" spans="1:4" hidden="1" x14ac:dyDescent="0.2">
      <c r="A234">
        <f t="shared" si="11"/>
        <v>3</v>
      </c>
      <c r="B234">
        <f t="shared" si="14"/>
        <v>218</v>
      </c>
      <c r="C234" s="2">
        <f t="shared" si="13"/>
        <v>104294.56103058391</v>
      </c>
      <c r="D234" s="2">
        <f t="shared" si="12"/>
        <v>304.19246967253645</v>
      </c>
    </row>
    <row r="235" spans="1:4" hidden="1" x14ac:dyDescent="0.2">
      <c r="A235">
        <f t="shared" si="11"/>
        <v>3</v>
      </c>
      <c r="B235">
        <f t="shared" si="14"/>
        <v>219</v>
      </c>
      <c r="C235" s="2">
        <f t="shared" si="13"/>
        <v>103700.66412463879</v>
      </c>
      <c r="D235" s="2">
        <f t="shared" si="12"/>
        <v>302.46027036352984</v>
      </c>
    </row>
    <row r="236" spans="1:4" hidden="1" x14ac:dyDescent="0.2">
      <c r="A236">
        <f t="shared" si="11"/>
        <v>3</v>
      </c>
      <c r="B236">
        <f t="shared" si="14"/>
        <v>220</v>
      </c>
      <c r="C236" s="2">
        <f t="shared" si="13"/>
        <v>103105.03501938467</v>
      </c>
      <c r="D236" s="2">
        <f t="shared" si="12"/>
        <v>300.72301880653862</v>
      </c>
    </row>
    <row r="237" spans="1:4" hidden="1" x14ac:dyDescent="0.2">
      <c r="A237">
        <f t="shared" si="11"/>
        <v>3</v>
      </c>
      <c r="B237">
        <f t="shared" si="14"/>
        <v>221</v>
      </c>
      <c r="C237" s="2">
        <f t="shared" si="13"/>
        <v>102507.66866257356</v>
      </c>
      <c r="D237" s="2">
        <f t="shared" si="12"/>
        <v>298.98070026583957</v>
      </c>
    </row>
    <row r="238" spans="1:4" hidden="1" x14ac:dyDescent="0.2">
      <c r="A238">
        <f t="shared" si="11"/>
        <v>3</v>
      </c>
      <c r="B238">
        <f t="shared" si="14"/>
        <v>222</v>
      </c>
      <c r="C238" s="2">
        <f t="shared" si="13"/>
        <v>101908.55998722174</v>
      </c>
      <c r="D238" s="2">
        <f t="shared" si="12"/>
        <v>297.23329996273009</v>
      </c>
    </row>
    <row r="239" spans="1:4" hidden="1" x14ac:dyDescent="0.2">
      <c r="A239">
        <f t="shared" si="11"/>
        <v>3</v>
      </c>
      <c r="B239">
        <f t="shared" si="14"/>
        <v>223</v>
      </c>
      <c r="C239" s="2">
        <f t="shared" si="13"/>
        <v>101307.70391156682</v>
      </c>
      <c r="D239" s="2">
        <f t="shared" si="12"/>
        <v>295.48080307540323</v>
      </c>
    </row>
    <row r="240" spans="1:4" hidden="1" x14ac:dyDescent="0.2">
      <c r="A240">
        <f t="shared" si="11"/>
        <v>3</v>
      </c>
      <c r="B240">
        <f t="shared" si="14"/>
        <v>224</v>
      </c>
      <c r="C240" s="2">
        <f t="shared" si="13"/>
        <v>100705.09533902457</v>
      </c>
      <c r="D240" s="2">
        <f t="shared" si="12"/>
        <v>293.72319473882169</v>
      </c>
    </row>
    <row r="241" spans="1:4" hidden="1" x14ac:dyDescent="0.2">
      <c r="A241">
        <f t="shared" si="11"/>
        <v>3</v>
      </c>
      <c r="B241">
        <f t="shared" si="14"/>
        <v>225</v>
      </c>
      <c r="C241" s="2">
        <f t="shared" si="13"/>
        <v>100100.72915814574</v>
      </c>
      <c r="D241" s="2">
        <f t="shared" si="12"/>
        <v>291.9604600445918</v>
      </c>
    </row>
    <row r="242" spans="1:4" hidden="1" x14ac:dyDescent="0.2">
      <c r="A242">
        <f t="shared" si="11"/>
        <v>3</v>
      </c>
      <c r="B242">
        <f t="shared" si="14"/>
        <v>226</v>
      </c>
      <c r="C242" s="2">
        <f t="shared" si="13"/>
        <v>99494.600242572677</v>
      </c>
      <c r="D242" s="2">
        <f t="shared" si="12"/>
        <v>290.192584040837</v>
      </c>
    </row>
    <row r="243" spans="1:4" hidden="1" x14ac:dyDescent="0.2">
      <c r="A243">
        <f t="shared" si="11"/>
        <v>3</v>
      </c>
      <c r="B243">
        <f t="shared" si="14"/>
        <v>227</v>
      </c>
      <c r="C243" s="2">
        <f t="shared" si="13"/>
        <v>98886.703450995861</v>
      </c>
      <c r="D243" s="2">
        <f t="shared" si="12"/>
        <v>288.41955173207128</v>
      </c>
    </row>
    <row r="244" spans="1:4" x14ac:dyDescent="0.2">
      <c r="A244">
        <f t="shared" si="11"/>
        <v>19</v>
      </c>
      <c r="B244">
        <f t="shared" si="14"/>
        <v>228</v>
      </c>
      <c r="C244" s="2">
        <f t="shared" si="13"/>
        <v>98277.033627110286</v>
      </c>
      <c r="D244" s="2">
        <f t="shared" si="12"/>
        <v>286.64134807907169</v>
      </c>
    </row>
    <row r="245" spans="1:4" hidden="1" x14ac:dyDescent="0.2">
      <c r="A245">
        <f t="shared" si="11"/>
        <v>4</v>
      </c>
      <c r="B245">
        <f t="shared" si="14"/>
        <v>229</v>
      </c>
      <c r="C245" s="2">
        <f t="shared" si="13"/>
        <v>97665.585599571714</v>
      </c>
      <c r="D245" s="2">
        <f t="shared" si="12"/>
        <v>284.85795799875086</v>
      </c>
    </row>
    <row r="246" spans="1:4" hidden="1" x14ac:dyDescent="0.2">
      <c r="A246">
        <f t="shared" si="11"/>
        <v>4</v>
      </c>
      <c r="B246">
        <f t="shared" si="14"/>
        <v>230</v>
      </c>
      <c r="C246" s="2">
        <f t="shared" si="13"/>
        <v>97052.354181952818</v>
      </c>
      <c r="D246" s="2">
        <f t="shared" si="12"/>
        <v>283.06936636402907</v>
      </c>
    </row>
    <row r="247" spans="1:4" hidden="1" x14ac:dyDescent="0.2">
      <c r="A247">
        <f t="shared" si="11"/>
        <v>4</v>
      </c>
      <c r="B247">
        <f t="shared" si="14"/>
        <v>231</v>
      </c>
      <c r="C247" s="2">
        <f t="shared" si="13"/>
        <v>96437.334172699193</v>
      </c>
      <c r="D247" s="2">
        <f t="shared" si="12"/>
        <v>281.27555800370601</v>
      </c>
    </row>
    <row r="248" spans="1:4" hidden="1" x14ac:dyDescent="0.2">
      <c r="A248">
        <f t="shared" si="11"/>
        <v>4</v>
      </c>
      <c r="B248">
        <f t="shared" si="14"/>
        <v>232</v>
      </c>
      <c r="C248" s="2">
        <f t="shared" si="13"/>
        <v>95820.520355085246</v>
      </c>
      <c r="D248" s="2">
        <f t="shared" si="12"/>
        <v>279.47651770233199</v>
      </c>
    </row>
    <row r="249" spans="1:4" hidden="1" x14ac:dyDescent="0.2">
      <c r="A249">
        <f t="shared" si="11"/>
        <v>4</v>
      </c>
      <c r="B249">
        <f t="shared" si="14"/>
        <v>233</v>
      </c>
      <c r="C249" s="2">
        <f t="shared" si="13"/>
        <v>95201.90749716993</v>
      </c>
      <c r="D249" s="2">
        <f t="shared" si="12"/>
        <v>277.67223020007901</v>
      </c>
    </row>
    <row r="250" spans="1:4" hidden="1" x14ac:dyDescent="0.2">
      <c r="A250">
        <f t="shared" si="11"/>
        <v>4</v>
      </c>
      <c r="B250">
        <f t="shared" si="14"/>
        <v>234</v>
      </c>
      <c r="C250" s="2">
        <f t="shared" si="13"/>
        <v>94581.490351752363</v>
      </c>
      <c r="D250" s="2">
        <f t="shared" si="12"/>
        <v>275.86268019261109</v>
      </c>
    </row>
    <row r="251" spans="1:4" hidden="1" x14ac:dyDescent="0.2">
      <c r="A251">
        <f t="shared" si="11"/>
        <v>4</v>
      </c>
      <c r="B251">
        <f t="shared" si="14"/>
        <v>235</v>
      </c>
      <c r="C251" s="2">
        <f t="shared" si="13"/>
        <v>93959.263656327326</v>
      </c>
      <c r="D251" s="2">
        <f t="shared" si="12"/>
        <v>274.04785233095475</v>
      </c>
    </row>
    <row r="252" spans="1:4" hidden="1" x14ac:dyDescent="0.2">
      <c r="A252">
        <f t="shared" si="11"/>
        <v>4</v>
      </c>
      <c r="B252">
        <f t="shared" si="14"/>
        <v>236</v>
      </c>
      <c r="C252" s="2">
        <f t="shared" si="13"/>
        <v>93335.222133040632</v>
      </c>
      <c r="D252" s="2">
        <f t="shared" si="12"/>
        <v>272.22773122136851</v>
      </c>
    </row>
    <row r="253" spans="1:4" hidden="1" x14ac:dyDescent="0.2">
      <c r="A253">
        <f t="shared" si="11"/>
        <v>4</v>
      </c>
      <c r="B253">
        <f t="shared" si="14"/>
        <v>237</v>
      </c>
      <c r="C253" s="2">
        <f t="shared" si="13"/>
        <v>92709.36048864435</v>
      </c>
      <c r="D253" s="2">
        <f t="shared" si="12"/>
        <v>270.40230142521273</v>
      </c>
    </row>
    <row r="254" spans="1:4" hidden="1" x14ac:dyDescent="0.2">
      <c r="A254">
        <f t="shared" si="11"/>
        <v>4</v>
      </c>
      <c r="B254">
        <f t="shared" si="14"/>
        <v>238</v>
      </c>
      <c r="C254" s="2">
        <f t="shared" si="13"/>
        <v>92081.673414451914</v>
      </c>
      <c r="D254" s="2">
        <f t="shared" si="12"/>
        <v>268.57154745881809</v>
      </c>
    </row>
    <row r="255" spans="1:4" hidden="1" x14ac:dyDescent="0.2">
      <c r="A255">
        <f t="shared" si="11"/>
        <v>4</v>
      </c>
      <c r="B255">
        <f t="shared" si="14"/>
        <v>239</v>
      </c>
      <c r="C255" s="2">
        <f t="shared" si="13"/>
        <v>91452.155586293084</v>
      </c>
      <c r="D255" s="2">
        <f t="shared" si="12"/>
        <v>266.73545379335485</v>
      </c>
    </row>
    <row r="256" spans="1:4" x14ac:dyDescent="0.2">
      <c r="A256">
        <f t="shared" si="11"/>
        <v>20</v>
      </c>
      <c r="B256">
        <f t="shared" si="14"/>
        <v>240</v>
      </c>
      <c r="C256" s="2">
        <f t="shared" si="13"/>
        <v>90820.801664468789</v>
      </c>
      <c r="D256" s="2">
        <f t="shared" si="12"/>
        <v>264.89400485470065</v>
      </c>
    </row>
    <row r="257" spans="1:4" hidden="1" x14ac:dyDescent="0.2">
      <c r="A257">
        <f t="shared" si="11"/>
        <v>5</v>
      </c>
      <c r="B257">
        <f t="shared" si="14"/>
        <v>241</v>
      </c>
      <c r="C257" s="2">
        <f t="shared" si="13"/>
        <v>90187.606293705845</v>
      </c>
      <c r="D257" s="2">
        <f t="shared" si="12"/>
        <v>263.04718502330871</v>
      </c>
    </row>
    <row r="258" spans="1:4" hidden="1" x14ac:dyDescent="0.2">
      <c r="A258">
        <f t="shared" si="11"/>
        <v>5</v>
      </c>
      <c r="B258">
        <f t="shared" si="14"/>
        <v>242</v>
      </c>
      <c r="C258" s="2">
        <f t="shared" si="13"/>
        <v>89552.564103111508</v>
      </c>
      <c r="D258" s="2">
        <f t="shared" si="12"/>
        <v>261.19497863407526</v>
      </c>
    </row>
    <row r="259" spans="1:4" hidden="1" x14ac:dyDescent="0.2">
      <c r="A259">
        <f t="shared" si="11"/>
        <v>5</v>
      </c>
      <c r="B259">
        <f t="shared" si="14"/>
        <v>243</v>
      </c>
      <c r="C259" s="2">
        <f t="shared" si="13"/>
        <v>88915.669706127926</v>
      </c>
      <c r="D259" s="2">
        <f t="shared" si="12"/>
        <v>259.3373699762065</v>
      </c>
    </row>
    <row r="260" spans="1:4" hidden="1" x14ac:dyDescent="0.2">
      <c r="A260">
        <f t="shared" si="11"/>
        <v>5</v>
      </c>
      <c r="B260">
        <f t="shared" si="14"/>
        <v>244</v>
      </c>
      <c r="C260" s="2">
        <f t="shared" si="13"/>
        <v>88276.917700486476</v>
      </c>
      <c r="D260" s="2">
        <f t="shared" si="12"/>
        <v>257.47434329308561</v>
      </c>
    </row>
    <row r="261" spans="1:4" hidden="1" x14ac:dyDescent="0.2">
      <c r="A261">
        <f t="shared" si="11"/>
        <v>5</v>
      </c>
      <c r="B261">
        <f t="shared" si="14"/>
        <v>245</v>
      </c>
      <c r="C261" s="2">
        <f t="shared" si="13"/>
        <v>87636.302668161909</v>
      </c>
      <c r="D261" s="2">
        <f t="shared" si="12"/>
        <v>255.60588278213891</v>
      </c>
    </row>
    <row r="262" spans="1:4" hidden="1" x14ac:dyDescent="0.2">
      <c r="A262">
        <f t="shared" si="11"/>
        <v>5</v>
      </c>
      <c r="B262">
        <f t="shared" si="14"/>
        <v>246</v>
      </c>
      <c r="C262" s="2">
        <f t="shared" si="13"/>
        <v>86993.819175326396</v>
      </c>
      <c r="D262" s="2">
        <f t="shared" si="12"/>
        <v>253.73197259470203</v>
      </c>
    </row>
    <row r="263" spans="1:4" hidden="1" x14ac:dyDescent="0.2">
      <c r="A263">
        <f t="shared" si="11"/>
        <v>5</v>
      </c>
      <c r="B263">
        <f t="shared" si="14"/>
        <v>247</v>
      </c>
      <c r="C263" s="2">
        <f t="shared" si="13"/>
        <v>86349.461772303446</v>
      </c>
      <c r="D263" s="2">
        <f t="shared" si="12"/>
        <v>251.85259683588507</v>
      </c>
    </row>
    <row r="264" spans="1:4" hidden="1" x14ac:dyDescent="0.2">
      <c r="A264">
        <f t="shared" si="11"/>
        <v>5</v>
      </c>
      <c r="B264">
        <f t="shared" si="14"/>
        <v>248</v>
      </c>
      <c r="C264" s="2">
        <f t="shared" si="13"/>
        <v>85703.224993521682</v>
      </c>
      <c r="D264" s="2">
        <f t="shared" si="12"/>
        <v>249.96773956443826</v>
      </c>
    </row>
    <row r="265" spans="1:4" hidden="1" x14ac:dyDescent="0.2">
      <c r="A265">
        <f t="shared" si="11"/>
        <v>5</v>
      </c>
      <c r="B265">
        <f t="shared" si="14"/>
        <v>249</v>
      </c>
      <c r="C265" s="2">
        <f t="shared" si="13"/>
        <v>85055.10335746847</v>
      </c>
      <c r="D265" s="2">
        <f t="shared" si="12"/>
        <v>248.07738479261639</v>
      </c>
    </row>
    <row r="266" spans="1:4" hidden="1" x14ac:dyDescent="0.2">
      <c r="A266">
        <f t="shared" si="11"/>
        <v>5</v>
      </c>
      <c r="B266">
        <f t="shared" si="14"/>
        <v>250</v>
      </c>
      <c r="C266" s="2">
        <f t="shared" si="13"/>
        <v>84405.091366643435</v>
      </c>
      <c r="D266" s="2">
        <f t="shared" si="12"/>
        <v>246.18151648604339</v>
      </c>
    </row>
    <row r="267" spans="1:4" hidden="1" x14ac:dyDescent="0.2">
      <c r="A267">
        <f t="shared" si="11"/>
        <v>5</v>
      </c>
      <c r="B267">
        <f t="shared" si="14"/>
        <v>251</v>
      </c>
      <c r="C267" s="2">
        <f t="shared" si="13"/>
        <v>83753.183507511829</v>
      </c>
      <c r="D267" s="2">
        <f t="shared" si="12"/>
        <v>244.28011856357617</v>
      </c>
    </row>
    <row r="268" spans="1:4" x14ac:dyDescent="0.2">
      <c r="A268">
        <f t="shared" si="11"/>
        <v>21</v>
      </c>
      <c r="B268">
        <f t="shared" si="14"/>
        <v>252</v>
      </c>
      <c r="C268" s="2">
        <f t="shared" si="13"/>
        <v>83099.374250457753</v>
      </c>
      <c r="D268" s="2">
        <f t="shared" si="12"/>
        <v>242.37317489716847</v>
      </c>
    </row>
    <row r="269" spans="1:4" hidden="1" x14ac:dyDescent="0.2">
      <c r="A269">
        <f t="shared" si="11"/>
        <v>6</v>
      </c>
      <c r="B269">
        <f t="shared" si="14"/>
        <v>253</v>
      </c>
      <c r="C269" s="2">
        <f t="shared" si="13"/>
        <v>82443.658049737263</v>
      </c>
      <c r="D269" s="2">
        <f t="shared" si="12"/>
        <v>240.46066931173371</v>
      </c>
    </row>
    <row r="270" spans="1:4" hidden="1" x14ac:dyDescent="0.2">
      <c r="A270">
        <f t="shared" si="11"/>
        <v>6</v>
      </c>
      <c r="B270">
        <f t="shared" si="14"/>
        <v>254</v>
      </c>
      <c r="C270" s="2">
        <f t="shared" si="13"/>
        <v>81786.02934343135</v>
      </c>
      <c r="D270" s="2">
        <f t="shared" si="12"/>
        <v>238.54258558500814</v>
      </c>
    </row>
    <row r="271" spans="1:4" hidden="1" x14ac:dyDescent="0.2">
      <c r="A271">
        <f t="shared" si="11"/>
        <v>6</v>
      </c>
      <c r="B271">
        <f t="shared" si="14"/>
        <v>255</v>
      </c>
      <c r="C271" s="2">
        <f t="shared" si="13"/>
        <v>81126.482553398702</v>
      </c>
      <c r="D271" s="2">
        <f t="shared" si="12"/>
        <v>236.61890744741291</v>
      </c>
    </row>
    <row r="272" spans="1:4" hidden="1" x14ac:dyDescent="0.2">
      <c r="A272">
        <f t="shared" ref="A272:A335" si="15">A260+1</f>
        <v>6</v>
      </c>
      <c r="B272">
        <f t="shared" si="14"/>
        <v>256</v>
      </c>
      <c r="C272" s="2">
        <f t="shared" si="13"/>
        <v>80465.01208522846</v>
      </c>
      <c r="D272" s="2">
        <f t="shared" ref="D272:D335" si="16">C272*INTERESTRATE/12</f>
        <v>234.68961858191639</v>
      </c>
    </row>
    <row r="273" spans="1:4" hidden="1" x14ac:dyDescent="0.2">
      <c r="A273">
        <f t="shared" si="15"/>
        <v>6</v>
      </c>
      <c r="B273">
        <f t="shared" si="14"/>
        <v>257</v>
      </c>
      <c r="C273" s="2">
        <f t="shared" ref="C273:C336" si="17">MAX(C272*(1+INTERESTRATE/12)-MONTHLYPAYMENT,0)</f>
        <v>79801.612328192728</v>
      </c>
      <c r="D273" s="2">
        <f t="shared" si="16"/>
        <v>232.75470262389547</v>
      </c>
    </row>
    <row r="274" spans="1:4" hidden="1" x14ac:dyDescent="0.2">
      <c r="A274">
        <f t="shared" si="15"/>
        <v>6</v>
      </c>
      <c r="B274">
        <f t="shared" ref="B274:B337" si="18">1+B273</f>
        <v>258</v>
      </c>
      <c r="C274" s="2">
        <f t="shared" si="17"/>
        <v>79136.277655198966</v>
      </c>
      <c r="D274" s="2">
        <f t="shared" si="16"/>
        <v>230.81414316099699</v>
      </c>
    </row>
    <row r="275" spans="1:4" hidden="1" x14ac:dyDescent="0.2">
      <c r="A275">
        <f t="shared" si="15"/>
        <v>6</v>
      </c>
      <c r="B275">
        <f t="shared" si="18"/>
        <v>259</v>
      </c>
      <c r="C275" s="2">
        <f t="shared" si="17"/>
        <v>78469.002422742313</v>
      </c>
      <c r="D275" s="2">
        <f t="shared" si="16"/>
        <v>228.86792373299843</v>
      </c>
    </row>
    <row r="276" spans="1:4" hidden="1" x14ac:dyDescent="0.2">
      <c r="A276">
        <f t="shared" si="15"/>
        <v>6</v>
      </c>
      <c r="B276">
        <f t="shared" si="18"/>
        <v>260</v>
      </c>
      <c r="C276" s="2">
        <f t="shared" si="17"/>
        <v>77799.780970857653</v>
      </c>
      <c r="D276" s="2">
        <f t="shared" si="16"/>
        <v>226.91602783166817</v>
      </c>
    </row>
    <row r="277" spans="1:4" hidden="1" x14ac:dyDescent="0.2">
      <c r="A277">
        <f t="shared" si="15"/>
        <v>6</v>
      </c>
      <c r="B277">
        <f t="shared" si="18"/>
        <v>261</v>
      </c>
      <c r="C277" s="2">
        <f t="shared" si="17"/>
        <v>77128.607623071672</v>
      </c>
      <c r="D277" s="2">
        <f t="shared" si="16"/>
        <v>224.95843890062574</v>
      </c>
    </row>
    <row r="278" spans="1:4" hidden="1" x14ac:dyDescent="0.2">
      <c r="A278">
        <f t="shared" si="15"/>
        <v>6</v>
      </c>
      <c r="B278">
        <f t="shared" si="18"/>
        <v>262</v>
      </c>
      <c r="C278" s="2">
        <f t="shared" si="17"/>
        <v>76455.476686354639</v>
      </c>
      <c r="D278" s="2">
        <f t="shared" si="16"/>
        <v>222.99514033520106</v>
      </c>
    </row>
    <row r="279" spans="1:4" hidden="1" x14ac:dyDescent="0.2">
      <c r="A279">
        <f t="shared" si="15"/>
        <v>6</v>
      </c>
      <c r="B279">
        <f t="shared" si="18"/>
        <v>263</v>
      </c>
      <c r="C279" s="2">
        <f t="shared" si="17"/>
        <v>75780.38245107219</v>
      </c>
      <c r="D279" s="2">
        <f t="shared" si="16"/>
        <v>221.0261154822939</v>
      </c>
    </row>
    <row r="280" spans="1:4" ht="12" customHeight="1" x14ac:dyDescent="0.2">
      <c r="A280">
        <f t="shared" si="15"/>
        <v>22</v>
      </c>
      <c r="B280">
        <f t="shared" si="18"/>
        <v>264</v>
      </c>
      <c r="C280" s="2">
        <f t="shared" si="17"/>
        <v>75103.319190936832</v>
      </c>
      <c r="D280" s="2">
        <f t="shared" si="16"/>
        <v>219.05134764023242</v>
      </c>
    </row>
    <row r="281" spans="1:4" ht="9.75" hidden="1" customHeight="1" x14ac:dyDescent="0.2">
      <c r="A281">
        <f t="shared" si="15"/>
        <v>7</v>
      </c>
      <c r="B281">
        <f t="shared" si="18"/>
        <v>265</v>
      </c>
      <c r="C281" s="2">
        <f t="shared" si="17"/>
        <v>74424.281162959407</v>
      </c>
      <c r="D281" s="2">
        <f t="shared" si="16"/>
        <v>217.07082005863163</v>
      </c>
    </row>
    <row r="282" spans="1:4" ht="9.75" hidden="1" customHeight="1" x14ac:dyDescent="0.2">
      <c r="A282">
        <f t="shared" si="15"/>
        <v>7</v>
      </c>
      <c r="B282">
        <f t="shared" si="18"/>
        <v>266</v>
      </c>
      <c r="C282" s="2">
        <f t="shared" si="17"/>
        <v>73743.262607400393</v>
      </c>
      <c r="D282" s="2">
        <f t="shared" si="16"/>
        <v>215.08451593825114</v>
      </c>
    </row>
    <row r="283" spans="1:4" ht="9.75" hidden="1" customHeight="1" x14ac:dyDescent="0.2">
      <c r="A283">
        <f t="shared" si="15"/>
        <v>7</v>
      </c>
      <c r="B283">
        <f t="shared" si="18"/>
        <v>267</v>
      </c>
      <c r="C283" s="2">
        <f t="shared" si="17"/>
        <v>73060.257747721</v>
      </c>
      <c r="D283" s="2">
        <f t="shared" si="16"/>
        <v>213.09241843085294</v>
      </c>
    </row>
    <row r="284" spans="1:4" ht="9.75" hidden="1" customHeight="1" x14ac:dyDescent="0.2">
      <c r="A284">
        <f t="shared" si="15"/>
        <v>7</v>
      </c>
      <c r="B284">
        <f t="shared" si="18"/>
        <v>268</v>
      </c>
      <c r="C284" s="2">
        <f t="shared" si="17"/>
        <v>72375.260790534201</v>
      </c>
      <c r="D284" s="2">
        <f t="shared" si="16"/>
        <v>211.09451063905809</v>
      </c>
    </row>
    <row r="285" spans="1:4" ht="9.75" hidden="1" customHeight="1" x14ac:dyDescent="0.2">
      <c r="A285">
        <f t="shared" si="15"/>
        <v>7</v>
      </c>
      <c r="B285">
        <f t="shared" si="18"/>
        <v>269</v>
      </c>
      <c r="C285" s="2">
        <f t="shared" si="17"/>
        <v>71688.265925555606</v>
      </c>
      <c r="D285" s="2">
        <f t="shared" si="16"/>
        <v>209.0907756162039</v>
      </c>
    </row>
    <row r="286" spans="1:4" ht="9.75" hidden="1" customHeight="1" x14ac:dyDescent="0.2">
      <c r="A286">
        <f t="shared" si="15"/>
        <v>7</v>
      </c>
      <c r="B286">
        <f t="shared" si="18"/>
        <v>270</v>
      </c>
      <c r="C286" s="2">
        <f t="shared" si="17"/>
        <v>70999.267325554159</v>
      </c>
      <c r="D286" s="2">
        <f t="shared" si="16"/>
        <v>207.08119636619963</v>
      </c>
    </row>
    <row r="287" spans="1:4" ht="9.75" hidden="1" customHeight="1" x14ac:dyDescent="0.2">
      <c r="A287">
        <f t="shared" si="15"/>
        <v>7</v>
      </c>
      <c r="B287">
        <f t="shared" si="18"/>
        <v>271</v>
      </c>
      <c r="C287" s="2">
        <f t="shared" si="17"/>
        <v>70308.259146302706</v>
      </c>
      <c r="D287" s="2">
        <f t="shared" si="16"/>
        <v>205.0657558433829</v>
      </c>
    </row>
    <row r="288" spans="1:4" ht="9.75" hidden="1" customHeight="1" x14ac:dyDescent="0.2">
      <c r="A288">
        <f t="shared" si="15"/>
        <v>7</v>
      </c>
      <c r="B288">
        <f t="shared" si="18"/>
        <v>272</v>
      </c>
      <c r="C288" s="2">
        <f t="shared" si="17"/>
        <v>69615.235526528442</v>
      </c>
      <c r="D288" s="2">
        <f t="shared" si="16"/>
        <v>203.04443695237464</v>
      </c>
    </row>
    <row r="289" spans="1:4" ht="9.75" hidden="1" customHeight="1" x14ac:dyDescent="0.2">
      <c r="A289">
        <f t="shared" si="15"/>
        <v>7</v>
      </c>
      <c r="B289">
        <f t="shared" si="18"/>
        <v>273</v>
      </c>
      <c r="C289" s="2">
        <f t="shared" si="17"/>
        <v>68920.190587863166</v>
      </c>
      <c r="D289" s="2">
        <f t="shared" si="16"/>
        <v>201.01722254793424</v>
      </c>
    </row>
    <row r="290" spans="1:4" ht="9.75" hidden="1" customHeight="1" x14ac:dyDescent="0.2">
      <c r="A290">
        <f t="shared" si="15"/>
        <v>7</v>
      </c>
      <c r="B290">
        <f t="shared" si="18"/>
        <v>274</v>
      </c>
      <c r="C290" s="2">
        <f t="shared" si="17"/>
        <v>68223.118434793447</v>
      </c>
      <c r="D290" s="2">
        <f t="shared" si="16"/>
        <v>198.98409543481424</v>
      </c>
    </row>
    <row r="291" spans="1:4" hidden="1" x14ac:dyDescent="0.2">
      <c r="A291">
        <f t="shared" si="15"/>
        <v>7</v>
      </c>
      <c r="B291">
        <f t="shared" si="18"/>
        <v>275</v>
      </c>
      <c r="C291" s="2">
        <f t="shared" si="17"/>
        <v>67524.013154610613</v>
      </c>
      <c r="D291" s="2">
        <f t="shared" si="16"/>
        <v>196.9450383676143</v>
      </c>
    </row>
    <row r="292" spans="1:4" x14ac:dyDescent="0.2">
      <c r="A292">
        <f t="shared" si="15"/>
        <v>23</v>
      </c>
      <c r="B292">
        <f t="shared" si="18"/>
        <v>276</v>
      </c>
      <c r="C292" s="2">
        <f t="shared" si="17"/>
        <v>66822.868817360577</v>
      </c>
      <c r="D292" s="2">
        <f t="shared" si="16"/>
        <v>194.90003405063501</v>
      </c>
    </row>
    <row r="293" spans="1:4" hidden="1" x14ac:dyDescent="0.2">
      <c r="A293">
        <f t="shared" si="15"/>
        <v>8</v>
      </c>
      <c r="B293">
        <f t="shared" si="18"/>
        <v>277</v>
      </c>
      <c r="C293" s="2">
        <f t="shared" si="17"/>
        <v>66119.679475793557</v>
      </c>
      <c r="D293" s="2">
        <f t="shared" si="16"/>
        <v>192.84906513773123</v>
      </c>
    </row>
    <row r="294" spans="1:4" hidden="1" x14ac:dyDescent="0.2">
      <c r="A294">
        <f t="shared" si="15"/>
        <v>8</v>
      </c>
      <c r="B294">
        <f t="shared" si="18"/>
        <v>278</v>
      </c>
      <c r="C294" s="2">
        <f t="shared" si="17"/>
        <v>65414.439165313641</v>
      </c>
      <c r="D294" s="2">
        <f t="shared" si="16"/>
        <v>190.79211423216478</v>
      </c>
    </row>
    <row r="295" spans="1:4" hidden="1" x14ac:dyDescent="0.2">
      <c r="A295">
        <f t="shared" si="15"/>
        <v>8</v>
      </c>
      <c r="B295">
        <f t="shared" si="18"/>
        <v>279</v>
      </c>
      <c r="C295" s="2">
        <f t="shared" si="17"/>
        <v>64707.141903928161</v>
      </c>
      <c r="D295" s="2">
        <f t="shared" si="16"/>
        <v>188.72916388645717</v>
      </c>
    </row>
    <row r="296" spans="1:4" hidden="1" x14ac:dyDescent="0.2">
      <c r="A296">
        <f t="shared" si="15"/>
        <v>8</v>
      </c>
      <c r="B296">
        <f t="shared" si="18"/>
        <v>280</v>
      </c>
      <c r="C296" s="2">
        <f t="shared" si="17"/>
        <v>63997.781692196964</v>
      </c>
      <c r="D296" s="2">
        <f t="shared" si="16"/>
        <v>186.66019660224117</v>
      </c>
    </row>
    <row r="297" spans="1:4" hidden="1" x14ac:dyDescent="0.2">
      <c r="A297">
        <f t="shared" si="15"/>
        <v>8</v>
      </c>
      <c r="B297">
        <f t="shared" si="18"/>
        <v>281</v>
      </c>
      <c r="C297" s="2">
        <f t="shared" si="17"/>
        <v>63286.352513181555</v>
      </c>
      <c r="D297" s="2">
        <f t="shared" si="16"/>
        <v>184.58519483011287</v>
      </c>
    </row>
    <row r="298" spans="1:4" hidden="1" x14ac:dyDescent="0.2">
      <c r="A298">
        <f t="shared" si="15"/>
        <v>8</v>
      </c>
      <c r="B298">
        <f t="shared" si="18"/>
        <v>282</v>
      </c>
      <c r="C298" s="2">
        <f t="shared" si="17"/>
        <v>62572.848332394016</v>
      </c>
      <c r="D298" s="2">
        <f t="shared" si="16"/>
        <v>182.50414096948256</v>
      </c>
    </row>
    <row r="299" spans="1:4" hidden="1" x14ac:dyDescent="0.2">
      <c r="A299">
        <f t="shared" si="15"/>
        <v>8</v>
      </c>
      <c r="B299">
        <f t="shared" si="18"/>
        <v>283</v>
      </c>
      <c r="C299" s="2">
        <f t="shared" si="17"/>
        <v>61857.263097745847</v>
      </c>
      <c r="D299" s="2">
        <f t="shared" si="16"/>
        <v>180.41701736842541</v>
      </c>
    </row>
    <row r="300" spans="1:4" hidden="1" x14ac:dyDescent="0.2">
      <c r="A300">
        <f t="shared" si="15"/>
        <v>8</v>
      </c>
      <c r="B300">
        <f t="shared" si="18"/>
        <v>284</v>
      </c>
      <c r="C300" s="2">
        <f t="shared" si="17"/>
        <v>61139.59073949662</v>
      </c>
      <c r="D300" s="2">
        <f t="shared" si="16"/>
        <v>178.32380632353181</v>
      </c>
    </row>
    <row r="301" spans="1:4" hidden="1" x14ac:dyDescent="0.2">
      <c r="A301">
        <f t="shared" si="15"/>
        <v>8</v>
      </c>
      <c r="B301">
        <f t="shared" si="18"/>
        <v>285</v>
      </c>
      <c r="C301" s="2">
        <f t="shared" si="17"/>
        <v>60419.825170202501</v>
      </c>
      <c r="D301" s="2">
        <f t="shared" si="16"/>
        <v>176.22449007975732</v>
      </c>
    </row>
    <row r="302" spans="1:4" hidden="1" x14ac:dyDescent="0.2">
      <c r="A302">
        <f t="shared" si="15"/>
        <v>8</v>
      </c>
      <c r="B302">
        <f t="shared" si="18"/>
        <v>286</v>
      </c>
      <c r="C302" s="2">
        <f t="shared" si="17"/>
        <v>59697.960284664608</v>
      </c>
      <c r="D302" s="2">
        <f t="shared" si="16"/>
        <v>174.11905083027179</v>
      </c>
    </row>
    <row r="303" spans="1:4" hidden="1" x14ac:dyDescent="0.2">
      <c r="A303">
        <f t="shared" si="15"/>
        <v>8</v>
      </c>
      <c r="B303">
        <f t="shared" si="18"/>
        <v>287</v>
      </c>
      <c r="C303" s="2">
        <f t="shared" si="17"/>
        <v>58973.989959877232</v>
      </c>
      <c r="D303" s="2">
        <f t="shared" si="16"/>
        <v>172.0074707163086</v>
      </c>
    </row>
    <row r="304" spans="1:4" x14ac:dyDescent="0.2">
      <c r="A304">
        <f t="shared" si="15"/>
        <v>24</v>
      </c>
      <c r="B304">
        <f t="shared" si="18"/>
        <v>288</v>
      </c>
      <c r="C304" s="2">
        <f t="shared" si="17"/>
        <v>58247.908054975887</v>
      </c>
      <c r="D304" s="2">
        <f t="shared" si="16"/>
        <v>169.88973182701304</v>
      </c>
    </row>
    <row r="305" spans="1:4" hidden="1" x14ac:dyDescent="0.2">
      <c r="A305">
        <f t="shared" si="15"/>
        <v>9</v>
      </c>
      <c r="B305">
        <f t="shared" si="18"/>
        <v>289</v>
      </c>
      <c r="C305" s="2">
        <f t="shared" si="17"/>
        <v>57519.708411185245</v>
      </c>
      <c r="D305" s="2">
        <f t="shared" si="16"/>
        <v>167.7658161992903</v>
      </c>
    </row>
    <row r="306" spans="1:4" hidden="1" x14ac:dyDescent="0.2">
      <c r="A306">
        <f t="shared" si="15"/>
        <v>9</v>
      </c>
      <c r="B306">
        <f t="shared" si="18"/>
        <v>290</v>
      </c>
      <c r="C306" s="2">
        <f t="shared" si="17"/>
        <v>56789.384851766881</v>
      </c>
      <c r="D306" s="2">
        <f t="shared" si="16"/>
        <v>165.63570581765342</v>
      </c>
    </row>
    <row r="307" spans="1:4" hidden="1" x14ac:dyDescent="0.2">
      <c r="A307">
        <f t="shared" si="15"/>
        <v>9</v>
      </c>
      <c r="B307">
        <f t="shared" si="18"/>
        <v>291</v>
      </c>
      <c r="C307" s="2">
        <f t="shared" si="17"/>
        <v>56056.93118196688</v>
      </c>
      <c r="D307" s="2">
        <f t="shared" si="16"/>
        <v>163.49938261407007</v>
      </c>
    </row>
    <row r="308" spans="1:4" hidden="1" x14ac:dyDescent="0.2">
      <c r="A308">
        <f t="shared" si="15"/>
        <v>9</v>
      </c>
      <c r="B308">
        <f t="shared" si="18"/>
        <v>292</v>
      </c>
      <c r="C308" s="2">
        <f t="shared" si="17"/>
        <v>55322.341188963299</v>
      </c>
      <c r="D308" s="2">
        <f t="shared" si="16"/>
        <v>161.35682846780963</v>
      </c>
    </row>
    <row r="309" spans="1:4" hidden="1" x14ac:dyDescent="0.2">
      <c r="A309">
        <f t="shared" si="15"/>
        <v>9</v>
      </c>
      <c r="B309">
        <f t="shared" si="18"/>
        <v>293</v>
      </c>
      <c r="C309" s="2">
        <f t="shared" si="17"/>
        <v>54585.608641813458</v>
      </c>
      <c r="D309" s="2">
        <f t="shared" si="16"/>
        <v>159.20802520528926</v>
      </c>
    </row>
    <row r="310" spans="1:4" hidden="1" x14ac:dyDescent="0.2">
      <c r="A310">
        <f t="shared" si="15"/>
        <v>9</v>
      </c>
      <c r="B310">
        <f t="shared" si="18"/>
        <v>294</v>
      </c>
      <c r="C310" s="2">
        <f t="shared" si="17"/>
        <v>53846.727291401097</v>
      </c>
      <c r="D310" s="2">
        <f t="shared" si="16"/>
        <v>157.0529545999199</v>
      </c>
    </row>
    <row r="311" spans="1:4" hidden="1" x14ac:dyDescent="0.2">
      <c r="A311">
        <f t="shared" si="15"/>
        <v>9</v>
      </c>
      <c r="B311">
        <f t="shared" si="18"/>
        <v>295</v>
      </c>
      <c r="C311" s="2">
        <f t="shared" si="17"/>
        <v>53105.690870383369</v>
      </c>
      <c r="D311" s="2">
        <f t="shared" si="16"/>
        <v>154.89159837195152</v>
      </c>
    </row>
    <row r="312" spans="1:4" hidden="1" x14ac:dyDescent="0.2">
      <c r="A312">
        <f t="shared" si="15"/>
        <v>9</v>
      </c>
      <c r="B312">
        <f t="shared" si="18"/>
        <v>296</v>
      </c>
      <c r="C312" s="2">
        <f t="shared" si="17"/>
        <v>52362.493093137666</v>
      </c>
      <c r="D312" s="2">
        <f t="shared" si="16"/>
        <v>152.72393818831821</v>
      </c>
    </row>
    <row r="313" spans="1:4" hidden="1" x14ac:dyDescent="0.2">
      <c r="A313">
        <f t="shared" si="15"/>
        <v>9</v>
      </c>
      <c r="B313">
        <f t="shared" si="18"/>
        <v>297</v>
      </c>
      <c r="C313" s="2">
        <f t="shared" si="17"/>
        <v>51617.127655708333</v>
      </c>
      <c r="D313" s="2">
        <f t="shared" si="16"/>
        <v>150.54995566248266</v>
      </c>
    </row>
    <row r="314" spans="1:4" hidden="1" x14ac:dyDescent="0.2">
      <c r="A314">
        <f t="shared" si="15"/>
        <v>9</v>
      </c>
      <c r="B314">
        <f t="shared" si="18"/>
        <v>298</v>
      </c>
      <c r="C314" s="2">
        <f t="shared" si="17"/>
        <v>50869.588235753166</v>
      </c>
      <c r="D314" s="2">
        <f t="shared" si="16"/>
        <v>148.36963235428007</v>
      </c>
    </row>
    <row r="315" spans="1:4" hidden="1" x14ac:dyDescent="0.2">
      <c r="A315">
        <f t="shared" si="15"/>
        <v>9</v>
      </c>
      <c r="B315">
        <f t="shared" si="18"/>
        <v>299</v>
      </c>
      <c r="C315" s="2">
        <f t="shared" si="17"/>
        <v>50119.868492489797</v>
      </c>
      <c r="D315" s="2">
        <f t="shared" si="16"/>
        <v>146.1829497697619</v>
      </c>
    </row>
    <row r="316" spans="1:4" x14ac:dyDescent="0.2">
      <c r="A316">
        <f t="shared" si="15"/>
        <v>25</v>
      </c>
      <c r="B316">
        <f t="shared" si="18"/>
        <v>300</v>
      </c>
      <c r="C316" s="2">
        <f t="shared" si="17"/>
        <v>49367.962066641907</v>
      </c>
      <c r="D316" s="2">
        <f t="shared" si="16"/>
        <v>143.98988936103891</v>
      </c>
    </row>
    <row r="317" spans="1:4" hidden="1" x14ac:dyDescent="0.2">
      <c r="A317">
        <f t="shared" si="15"/>
        <v>10</v>
      </c>
      <c r="B317">
        <f t="shared" si="18"/>
        <v>301</v>
      </c>
      <c r="C317" s="2">
        <f t="shared" si="17"/>
        <v>48613.862580385292</v>
      </c>
      <c r="D317" s="2">
        <f t="shared" si="16"/>
        <v>141.79043252612379</v>
      </c>
    </row>
    <row r="318" spans="1:4" hidden="1" x14ac:dyDescent="0.2">
      <c r="A318">
        <f t="shared" si="15"/>
        <v>10</v>
      </c>
      <c r="B318">
        <f t="shared" si="18"/>
        <v>302</v>
      </c>
      <c r="C318" s="2">
        <f t="shared" si="17"/>
        <v>47857.563637293766</v>
      </c>
      <c r="D318" s="2">
        <f t="shared" si="16"/>
        <v>139.5845606087735</v>
      </c>
    </row>
    <row r="319" spans="1:4" hidden="1" x14ac:dyDescent="0.2">
      <c r="A319">
        <f t="shared" si="15"/>
        <v>10</v>
      </c>
      <c r="B319">
        <f t="shared" si="18"/>
        <v>303</v>
      </c>
      <c r="C319" s="2">
        <f t="shared" si="17"/>
        <v>47099.058822284889</v>
      </c>
      <c r="D319" s="2">
        <f t="shared" si="16"/>
        <v>137.37225489833094</v>
      </c>
    </row>
    <row r="320" spans="1:4" hidden="1" x14ac:dyDescent="0.2">
      <c r="A320">
        <f t="shared" si="15"/>
        <v>10</v>
      </c>
      <c r="B320">
        <f t="shared" si="18"/>
        <v>304</v>
      </c>
      <c r="C320" s="2">
        <f t="shared" si="17"/>
        <v>46338.341701565572</v>
      </c>
      <c r="D320" s="2">
        <f t="shared" si="16"/>
        <v>135.15349662956626</v>
      </c>
    </row>
    <row r="321" spans="1:4" hidden="1" x14ac:dyDescent="0.2">
      <c r="A321">
        <f t="shared" si="15"/>
        <v>10</v>
      </c>
      <c r="B321">
        <f t="shared" si="18"/>
        <v>305</v>
      </c>
      <c r="C321" s="2">
        <f t="shared" si="17"/>
        <v>45575.405822577486</v>
      </c>
      <c r="D321" s="2">
        <f t="shared" si="16"/>
        <v>132.92826698251767</v>
      </c>
    </row>
    <row r="322" spans="1:4" hidden="1" x14ac:dyDescent="0.2">
      <c r="A322">
        <f t="shared" si="15"/>
        <v>10</v>
      </c>
      <c r="B322">
        <f t="shared" si="18"/>
        <v>306</v>
      </c>
      <c r="C322" s="2">
        <f t="shared" si="17"/>
        <v>44810.244713942353</v>
      </c>
      <c r="D322" s="2">
        <f t="shared" si="16"/>
        <v>130.69654708233188</v>
      </c>
    </row>
    <row r="323" spans="1:4" hidden="1" x14ac:dyDescent="0.2">
      <c r="A323">
        <f t="shared" si="15"/>
        <v>10</v>
      </c>
      <c r="B323">
        <f t="shared" si="18"/>
        <v>307</v>
      </c>
      <c r="C323" s="2">
        <f t="shared" si="17"/>
        <v>44042.851885407035</v>
      </c>
      <c r="D323" s="2">
        <f t="shared" si="16"/>
        <v>128.45831799910385</v>
      </c>
    </row>
    <row r="324" spans="1:4" hidden="1" x14ac:dyDescent="0.2">
      <c r="A324">
        <f t="shared" si="15"/>
        <v>10</v>
      </c>
      <c r="B324">
        <f t="shared" si="18"/>
        <v>308</v>
      </c>
      <c r="C324" s="2">
        <f t="shared" si="17"/>
        <v>43273.220827788486</v>
      </c>
      <c r="D324" s="2">
        <f t="shared" si="16"/>
        <v>126.21356074771643</v>
      </c>
    </row>
    <row r="325" spans="1:4" hidden="1" x14ac:dyDescent="0.2">
      <c r="A325">
        <f t="shared" si="15"/>
        <v>10</v>
      </c>
      <c r="B325">
        <f t="shared" si="18"/>
        <v>309</v>
      </c>
      <c r="C325" s="2">
        <f t="shared" si="17"/>
        <v>42501.345012918551</v>
      </c>
      <c r="D325" s="2">
        <f t="shared" si="16"/>
        <v>123.96225628767911</v>
      </c>
    </row>
    <row r="326" spans="1:4" hidden="1" x14ac:dyDescent="0.2">
      <c r="A326">
        <f t="shared" si="15"/>
        <v>10</v>
      </c>
      <c r="B326">
        <f t="shared" si="18"/>
        <v>310</v>
      </c>
      <c r="C326" s="2">
        <f t="shared" si="17"/>
        <v>41727.217893588582</v>
      </c>
      <c r="D326" s="2">
        <f t="shared" si="16"/>
        <v>121.70438552296672</v>
      </c>
    </row>
    <row r="327" spans="1:4" hidden="1" x14ac:dyDescent="0.2">
      <c r="A327">
        <f t="shared" si="15"/>
        <v>10</v>
      </c>
      <c r="B327">
        <f t="shared" si="18"/>
        <v>311</v>
      </c>
      <c r="C327" s="2">
        <f t="shared" si="17"/>
        <v>40950.832903493894</v>
      </c>
      <c r="D327" s="2">
        <f t="shared" si="16"/>
        <v>119.43992930185721</v>
      </c>
    </row>
    <row r="328" spans="1:4" x14ac:dyDescent="0.2">
      <c r="A328">
        <f t="shared" si="15"/>
        <v>26</v>
      </c>
      <c r="B328">
        <f t="shared" si="18"/>
        <v>312</v>
      </c>
      <c r="C328" s="2">
        <f t="shared" si="17"/>
        <v>40172.1834571781</v>
      </c>
      <c r="D328" s="2">
        <f t="shared" si="16"/>
        <v>117.16886841676946</v>
      </c>
    </row>
    <row r="329" spans="1:4" hidden="1" x14ac:dyDescent="0.2">
      <c r="A329">
        <f t="shared" si="15"/>
        <v>11</v>
      </c>
      <c r="B329">
        <f t="shared" si="18"/>
        <v>313</v>
      </c>
      <c r="C329" s="2">
        <f t="shared" si="17"/>
        <v>39391.262949977216</v>
      </c>
      <c r="D329" s="2">
        <f t="shared" si="16"/>
        <v>114.89118360410022</v>
      </c>
    </row>
    <row r="330" spans="1:4" hidden="1" x14ac:dyDescent="0.2">
      <c r="A330">
        <f t="shared" si="15"/>
        <v>11</v>
      </c>
      <c r="B330">
        <f t="shared" si="18"/>
        <v>314</v>
      </c>
      <c r="C330" s="2">
        <f t="shared" si="17"/>
        <v>38608.064757963664</v>
      </c>
      <c r="D330" s="2">
        <f t="shared" si="16"/>
        <v>112.60685554406069</v>
      </c>
    </row>
    <row r="331" spans="1:4" hidden="1" x14ac:dyDescent="0.2">
      <c r="A331">
        <f t="shared" si="15"/>
        <v>11</v>
      </c>
      <c r="B331">
        <f t="shared" si="18"/>
        <v>315</v>
      </c>
      <c r="C331" s="2">
        <f t="shared" si="17"/>
        <v>37822.58223789007</v>
      </c>
      <c r="D331" s="2">
        <f t="shared" si="16"/>
        <v>110.31586486051272</v>
      </c>
    </row>
    <row r="332" spans="1:4" hidden="1" x14ac:dyDescent="0.2">
      <c r="A332">
        <f t="shared" si="15"/>
        <v>11</v>
      </c>
      <c r="B332">
        <f t="shared" si="18"/>
        <v>316</v>
      </c>
      <c r="C332" s="2">
        <f t="shared" si="17"/>
        <v>37034.808727132935</v>
      </c>
      <c r="D332" s="2">
        <f t="shared" si="16"/>
        <v>108.01819212080441</v>
      </c>
    </row>
    <row r="333" spans="1:4" hidden="1" x14ac:dyDescent="0.2">
      <c r="A333">
        <f t="shared" si="15"/>
        <v>11</v>
      </c>
      <c r="B333">
        <f t="shared" si="18"/>
        <v>317</v>
      </c>
      <c r="C333" s="2">
        <f t="shared" si="17"/>
        <v>36244.737543636089</v>
      </c>
      <c r="D333" s="2">
        <f t="shared" si="16"/>
        <v>105.71381783560527</v>
      </c>
    </row>
    <row r="334" spans="1:4" hidden="1" x14ac:dyDescent="0.2">
      <c r="A334">
        <f t="shared" si="15"/>
        <v>11</v>
      </c>
      <c r="B334">
        <f t="shared" si="18"/>
        <v>318</v>
      </c>
      <c r="C334" s="2">
        <f t="shared" si="17"/>
        <v>35452.361985854041</v>
      </c>
      <c r="D334" s="2">
        <f t="shared" si="16"/>
        <v>103.40272245874097</v>
      </c>
    </row>
    <row r="335" spans="1:4" hidden="1" x14ac:dyDescent="0.2">
      <c r="A335">
        <f t="shared" si="15"/>
        <v>11</v>
      </c>
      <c r="B335">
        <f t="shared" si="18"/>
        <v>319</v>
      </c>
      <c r="C335" s="2">
        <f t="shared" si="17"/>
        <v>34657.675332695129</v>
      </c>
      <c r="D335" s="2">
        <f t="shared" si="16"/>
        <v>101.08488638702748</v>
      </c>
    </row>
    <row r="336" spans="1:4" hidden="1" x14ac:dyDescent="0.2">
      <c r="A336">
        <f t="shared" ref="A336:A376" si="19">A324+1</f>
        <v>11</v>
      </c>
      <c r="B336">
        <f t="shared" si="18"/>
        <v>320</v>
      </c>
      <c r="C336" s="2">
        <f t="shared" si="17"/>
        <v>33860.670843464504</v>
      </c>
      <c r="D336" s="2">
        <f t="shared" ref="D336:D376" si="20">C336*INTERESTRATE/12</f>
        <v>98.760289960104799</v>
      </c>
    </row>
    <row r="337" spans="1:4" hidden="1" x14ac:dyDescent="0.2">
      <c r="A337">
        <f t="shared" si="19"/>
        <v>11</v>
      </c>
      <c r="B337">
        <f t="shared" si="18"/>
        <v>321</v>
      </c>
      <c r="C337" s="2">
        <f t="shared" ref="C337:C376" si="21">MAX(C336*(1+INTERESTRATE/12)-MONTHLYPAYMENT,0)</f>
        <v>33061.341757806957</v>
      </c>
      <c r="D337" s="2">
        <f t="shared" si="20"/>
        <v>96.428913460270294</v>
      </c>
    </row>
    <row r="338" spans="1:4" hidden="1" x14ac:dyDescent="0.2">
      <c r="A338">
        <f t="shared" si="19"/>
        <v>11</v>
      </c>
      <c r="B338">
        <f t="shared" ref="B338:B376" si="22">1+B337</f>
        <v>322</v>
      </c>
      <c r="C338" s="2">
        <f t="shared" si="21"/>
        <v>32259.681295649581</v>
      </c>
      <c r="D338" s="2">
        <f t="shared" si="20"/>
        <v>94.090737112311288</v>
      </c>
    </row>
    <row r="339" spans="1:4" hidden="1" x14ac:dyDescent="0.2">
      <c r="A339">
        <f t="shared" si="19"/>
        <v>11</v>
      </c>
      <c r="B339">
        <f t="shared" si="22"/>
        <v>323</v>
      </c>
      <c r="C339" s="2">
        <f t="shared" si="21"/>
        <v>31455.682657144243</v>
      </c>
      <c r="D339" s="2">
        <f t="shared" si="20"/>
        <v>91.745741083337393</v>
      </c>
    </row>
    <row r="340" spans="1:4" x14ac:dyDescent="0.2">
      <c r="A340">
        <f t="shared" si="19"/>
        <v>27</v>
      </c>
      <c r="B340">
        <f t="shared" si="22"/>
        <v>324</v>
      </c>
      <c r="C340" s="2">
        <f t="shared" si="21"/>
        <v>30649.339022609933</v>
      </c>
      <c r="D340" s="2">
        <f t="shared" si="20"/>
        <v>89.393905482612311</v>
      </c>
    </row>
    <row r="341" spans="1:4" hidden="1" x14ac:dyDescent="0.2">
      <c r="A341">
        <f t="shared" si="19"/>
        <v>12</v>
      </c>
      <c r="B341">
        <f t="shared" si="22"/>
        <v>325</v>
      </c>
      <c r="C341" s="2">
        <f t="shared" si="21"/>
        <v>29840.643552474896</v>
      </c>
      <c r="D341" s="2">
        <f t="shared" si="20"/>
        <v>87.035210361385126</v>
      </c>
    </row>
    <row r="342" spans="1:4" hidden="1" x14ac:dyDescent="0.2">
      <c r="A342">
        <f t="shared" si="19"/>
        <v>12</v>
      </c>
      <c r="B342">
        <f t="shared" si="22"/>
        <v>326</v>
      </c>
      <c r="C342" s="2">
        <f t="shared" si="21"/>
        <v>29029.589387218632</v>
      </c>
      <c r="D342" s="2">
        <f t="shared" si="20"/>
        <v>84.669635712721018</v>
      </c>
    </row>
    <row r="343" spans="1:4" hidden="1" x14ac:dyDescent="0.2">
      <c r="A343">
        <f t="shared" si="19"/>
        <v>12</v>
      </c>
      <c r="B343">
        <f t="shared" si="22"/>
        <v>327</v>
      </c>
      <c r="C343" s="2">
        <f t="shared" si="21"/>
        <v>28216.169647313705</v>
      </c>
      <c r="D343" s="2">
        <f t="shared" si="20"/>
        <v>82.297161471331648</v>
      </c>
    </row>
    <row r="344" spans="1:4" hidden="1" x14ac:dyDescent="0.2">
      <c r="A344">
        <f t="shared" si="19"/>
        <v>12</v>
      </c>
      <c r="B344">
        <f t="shared" si="22"/>
        <v>328</v>
      </c>
      <c r="C344" s="2">
        <f t="shared" si="21"/>
        <v>27400.377433167389</v>
      </c>
      <c r="D344" s="2">
        <f t="shared" si="20"/>
        <v>79.917767513404883</v>
      </c>
    </row>
    <row r="345" spans="1:4" hidden="1" x14ac:dyDescent="0.2">
      <c r="A345">
        <f t="shared" si="19"/>
        <v>12</v>
      </c>
      <c r="B345">
        <f t="shared" si="22"/>
        <v>329</v>
      </c>
      <c r="C345" s="2">
        <f t="shared" si="21"/>
        <v>26582.205825063145</v>
      </c>
      <c r="D345" s="2">
        <f t="shared" si="20"/>
        <v>77.531433656434174</v>
      </c>
    </row>
    <row r="346" spans="1:4" hidden="1" x14ac:dyDescent="0.2">
      <c r="A346">
        <f t="shared" si="19"/>
        <v>12</v>
      </c>
      <c r="B346">
        <f t="shared" si="22"/>
        <v>330</v>
      </c>
      <c r="C346" s="2">
        <f t="shared" si="21"/>
        <v>25761.64788310193</v>
      </c>
      <c r="D346" s="2">
        <f t="shared" si="20"/>
        <v>75.138139659047297</v>
      </c>
    </row>
    <row r="347" spans="1:4" hidden="1" x14ac:dyDescent="0.2">
      <c r="A347">
        <f t="shared" si="19"/>
        <v>12</v>
      </c>
      <c r="B347">
        <f t="shared" si="22"/>
        <v>331</v>
      </c>
      <c r="C347" s="2">
        <f t="shared" si="21"/>
        <v>24938.69664714333</v>
      </c>
      <c r="D347" s="2">
        <f t="shared" si="20"/>
        <v>72.737865220834721</v>
      </c>
    </row>
    <row r="348" spans="1:4" hidden="1" x14ac:dyDescent="0.2">
      <c r="A348">
        <f t="shared" si="19"/>
        <v>12</v>
      </c>
      <c r="B348">
        <f t="shared" si="22"/>
        <v>332</v>
      </c>
      <c r="C348" s="2">
        <f t="shared" si="21"/>
        <v>24113.345136746517</v>
      </c>
      <c r="D348" s="2">
        <f t="shared" si="20"/>
        <v>70.330589982177344</v>
      </c>
    </row>
    <row r="349" spans="1:4" hidden="1" x14ac:dyDescent="0.2">
      <c r="A349">
        <f t="shared" si="19"/>
        <v>12</v>
      </c>
      <c r="B349">
        <f t="shared" si="22"/>
        <v>333</v>
      </c>
      <c r="C349" s="2">
        <f t="shared" si="21"/>
        <v>23285.586351111047</v>
      </c>
      <c r="D349" s="2">
        <f t="shared" si="20"/>
        <v>67.916293524073893</v>
      </c>
    </row>
    <row r="350" spans="1:4" hidden="1" x14ac:dyDescent="0.2">
      <c r="A350">
        <f t="shared" si="19"/>
        <v>12</v>
      </c>
      <c r="B350">
        <f t="shared" si="22"/>
        <v>334</v>
      </c>
      <c r="C350" s="2">
        <f t="shared" si="21"/>
        <v>22455.413269017474</v>
      </c>
      <c r="D350" s="2">
        <f t="shared" si="20"/>
        <v>65.494955367967634</v>
      </c>
    </row>
    <row r="351" spans="1:4" hidden="1" x14ac:dyDescent="0.2">
      <c r="A351">
        <f t="shared" si="19"/>
        <v>12</v>
      </c>
      <c r="B351">
        <f t="shared" si="22"/>
        <v>335</v>
      </c>
      <c r="C351" s="2">
        <f t="shared" si="21"/>
        <v>21622.818848767794</v>
      </c>
      <c r="D351" s="2">
        <f t="shared" si="20"/>
        <v>63.066554975572735</v>
      </c>
    </row>
    <row r="352" spans="1:4" x14ac:dyDescent="0.2">
      <c r="A352">
        <f t="shared" si="19"/>
        <v>28</v>
      </c>
      <c r="B352">
        <f t="shared" si="22"/>
        <v>336</v>
      </c>
      <c r="C352" s="2">
        <f t="shared" si="21"/>
        <v>20787.796028125718</v>
      </c>
      <c r="D352" s="2">
        <f t="shared" si="20"/>
        <v>60.631071748700016</v>
      </c>
    </row>
    <row r="353" spans="1:4" hidden="1" x14ac:dyDescent="0.2">
      <c r="A353">
        <f t="shared" si="19"/>
        <v>13</v>
      </c>
      <c r="B353">
        <f t="shared" si="22"/>
        <v>337</v>
      </c>
      <c r="C353" s="2">
        <f t="shared" si="21"/>
        <v>19950.337724256769</v>
      </c>
      <c r="D353" s="2">
        <f t="shared" si="20"/>
        <v>58.188485029082251</v>
      </c>
    </row>
    <row r="354" spans="1:4" hidden="1" x14ac:dyDescent="0.2">
      <c r="A354">
        <f t="shared" si="19"/>
        <v>13</v>
      </c>
      <c r="B354">
        <f t="shared" si="22"/>
        <v>338</v>
      </c>
      <c r="C354" s="2">
        <f t="shared" si="21"/>
        <v>19110.436833668202</v>
      </c>
      <c r="D354" s="2">
        <f t="shared" si="20"/>
        <v>55.738774098198924</v>
      </c>
    </row>
    <row r="355" spans="1:4" hidden="1" x14ac:dyDescent="0.2">
      <c r="A355">
        <f t="shared" si="19"/>
        <v>13</v>
      </c>
      <c r="B355">
        <f t="shared" si="22"/>
        <v>339</v>
      </c>
      <c r="C355" s="2">
        <f t="shared" si="21"/>
        <v>18268.086232148751</v>
      </c>
      <c r="D355" s="2">
        <f t="shared" si="20"/>
        <v>53.281918177100529</v>
      </c>
    </row>
    <row r="356" spans="1:4" hidden="1" x14ac:dyDescent="0.2">
      <c r="A356">
        <f t="shared" si="19"/>
        <v>13</v>
      </c>
      <c r="B356">
        <f t="shared" si="22"/>
        <v>340</v>
      </c>
      <c r="C356" s="2">
        <f t="shared" si="21"/>
        <v>17423.278774708204</v>
      </c>
      <c r="D356" s="2">
        <f t="shared" si="20"/>
        <v>50.817896426232267</v>
      </c>
    </row>
    <row r="357" spans="1:4" hidden="1" x14ac:dyDescent="0.2">
      <c r="A357">
        <f t="shared" si="19"/>
        <v>13</v>
      </c>
      <c r="B357">
        <f t="shared" si="22"/>
        <v>341</v>
      </c>
      <c r="C357" s="2">
        <f t="shared" si="21"/>
        <v>16576.007295516789</v>
      </c>
      <c r="D357" s="2">
        <f t="shared" si="20"/>
        <v>48.346687945257308</v>
      </c>
    </row>
    <row r="358" spans="1:4" hidden="1" x14ac:dyDescent="0.2">
      <c r="A358">
        <f t="shared" si="19"/>
        <v>13</v>
      </c>
      <c r="B358">
        <f t="shared" si="22"/>
        <v>342</v>
      </c>
      <c r="C358" s="2">
        <f t="shared" si="21"/>
        <v>15726.264607844396</v>
      </c>
      <c r="D358" s="2">
        <f t="shared" si="20"/>
        <v>45.868271772879496</v>
      </c>
    </row>
    <row r="359" spans="1:4" hidden="1" x14ac:dyDescent="0.2">
      <c r="A359">
        <f t="shared" si="19"/>
        <v>13</v>
      </c>
      <c r="B359">
        <f t="shared" si="22"/>
        <v>343</v>
      </c>
      <c r="C359" s="2">
        <f t="shared" si="21"/>
        <v>14874.043503999625</v>
      </c>
      <c r="D359" s="2">
        <f t="shared" si="20"/>
        <v>43.382626886665577</v>
      </c>
    </row>
    <row r="360" spans="1:4" hidden="1" x14ac:dyDescent="0.2">
      <c r="A360">
        <f t="shared" si="19"/>
        <v>13</v>
      </c>
      <c r="B360">
        <f t="shared" si="22"/>
        <v>344</v>
      </c>
      <c r="C360" s="2">
        <f t="shared" si="21"/>
        <v>14019.33675526864</v>
      </c>
      <c r="D360" s="2">
        <f t="shared" si="20"/>
        <v>40.889732202866874</v>
      </c>
    </row>
    <row r="361" spans="1:4" hidden="1" x14ac:dyDescent="0.2">
      <c r="A361">
        <f t="shared" si="19"/>
        <v>13</v>
      </c>
      <c r="B361">
        <f t="shared" si="22"/>
        <v>345</v>
      </c>
      <c r="C361" s="2">
        <f t="shared" si="21"/>
        <v>13162.137111853857</v>
      </c>
      <c r="D361" s="2">
        <f t="shared" si="20"/>
        <v>38.389566576240419</v>
      </c>
    </row>
    <row r="362" spans="1:4" hidden="1" x14ac:dyDescent="0.2">
      <c r="A362">
        <f t="shared" si="19"/>
        <v>13</v>
      </c>
      <c r="B362">
        <f t="shared" si="22"/>
        <v>346</v>
      </c>
      <c r="C362" s="2">
        <f t="shared" si="21"/>
        <v>12302.437302812448</v>
      </c>
      <c r="D362" s="2">
        <f t="shared" si="20"/>
        <v>35.882108799869648</v>
      </c>
    </row>
    <row r="363" spans="1:4" hidden="1" x14ac:dyDescent="0.2">
      <c r="A363">
        <f t="shared" si="19"/>
        <v>13</v>
      </c>
      <c r="B363">
        <f t="shared" si="22"/>
        <v>347</v>
      </c>
      <c r="C363" s="2">
        <f t="shared" si="21"/>
        <v>11440.230035994668</v>
      </c>
      <c r="D363" s="2">
        <f t="shared" si="20"/>
        <v>33.367337604984449</v>
      </c>
    </row>
    <row r="364" spans="1:4" x14ac:dyDescent="0.2">
      <c r="A364">
        <f t="shared" si="19"/>
        <v>29</v>
      </c>
      <c r="B364">
        <f t="shared" si="22"/>
        <v>348</v>
      </c>
      <c r="C364" s="2">
        <f t="shared" si="21"/>
        <v>10575.507997982002</v>
      </c>
      <c r="D364" s="2">
        <f t="shared" si="20"/>
        <v>30.84523166078084</v>
      </c>
    </row>
    <row r="365" spans="1:4" ht="13.5" hidden="1" customHeight="1" x14ac:dyDescent="0.2">
      <c r="A365">
        <f t="shared" si="19"/>
        <v>14</v>
      </c>
      <c r="B365">
        <f t="shared" si="22"/>
        <v>349</v>
      </c>
      <c r="C365" s="2">
        <f t="shared" si="21"/>
        <v>9708.2638540251337</v>
      </c>
      <c r="D365" s="2">
        <f t="shared" si="20"/>
        <v>28.315769574239976</v>
      </c>
    </row>
    <row r="366" spans="1:4" ht="13.5" hidden="1" customHeight="1" x14ac:dyDescent="0.2">
      <c r="A366">
        <f t="shared" si="19"/>
        <v>14</v>
      </c>
      <c r="B366">
        <f t="shared" si="22"/>
        <v>350</v>
      </c>
      <c r="C366" s="2">
        <f t="shared" si="21"/>
        <v>8838.4902479817229</v>
      </c>
      <c r="D366" s="2">
        <f t="shared" si="20"/>
        <v>25.778929889946696</v>
      </c>
    </row>
    <row r="367" spans="1:4" ht="13.5" hidden="1" customHeight="1" x14ac:dyDescent="0.2">
      <c r="A367">
        <f t="shared" si="19"/>
        <v>14</v>
      </c>
      <c r="B367">
        <f t="shared" si="22"/>
        <v>351</v>
      </c>
      <c r="C367" s="2">
        <f t="shared" si="21"/>
        <v>7966.1798022540188</v>
      </c>
      <c r="D367" s="2">
        <f t="shared" si="20"/>
        <v>23.234691089907557</v>
      </c>
    </row>
    <row r="368" spans="1:4" ht="13.5" hidden="1" customHeight="1" x14ac:dyDescent="0.2">
      <c r="A368">
        <f t="shared" si="19"/>
        <v>14</v>
      </c>
      <c r="B368">
        <f t="shared" si="22"/>
        <v>352</v>
      </c>
      <c r="C368" s="2">
        <f t="shared" si="21"/>
        <v>7091.3251177262764</v>
      </c>
      <c r="D368" s="2">
        <f t="shared" si="20"/>
        <v>20.683031593368309</v>
      </c>
    </row>
    <row r="369" spans="1:4" ht="13.5" hidden="1" customHeight="1" x14ac:dyDescent="0.2">
      <c r="A369">
        <f t="shared" si="19"/>
        <v>14</v>
      </c>
      <c r="B369">
        <f t="shared" si="22"/>
        <v>353</v>
      </c>
      <c r="C369" s="2">
        <f t="shared" si="21"/>
        <v>6213.9187737019947</v>
      </c>
      <c r="D369" s="2">
        <f t="shared" si="20"/>
        <v>18.123929756630819</v>
      </c>
    </row>
    <row r="370" spans="1:4" ht="13.5" hidden="1" customHeight="1" x14ac:dyDescent="0.2">
      <c r="A370">
        <f t="shared" si="19"/>
        <v>14</v>
      </c>
      <c r="B370">
        <f t="shared" si="22"/>
        <v>354</v>
      </c>
      <c r="C370" s="2">
        <f t="shared" si="21"/>
        <v>5333.9533278409754</v>
      </c>
      <c r="D370" s="2">
        <f t="shared" si="20"/>
        <v>15.557363872869514</v>
      </c>
    </row>
    <row r="371" spans="1:4" ht="13.5" hidden="1" customHeight="1" x14ac:dyDescent="0.2">
      <c r="A371">
        <f t="shared" si="19"/>
        <v>14</v>
      </c>
      <c r="B371">
        <f t="shared" si="22"/>
        <v>355</v>
      </c>
      <c r="C371" s="2">
        <f t="shared" si="21"/>
        <v>4451.4213160961945</v>
      </c>
      <c r="D371" s="2">
        <f t="shared" si="20"/>
        <v>12.983312171947235</v>
      </c>
    </row>
    <row r="372" spans="1:4" ht="13.5" hidden="1" customHeight="1" x14ac:dyDescent="0.2">
      <c r="A372">
        <f t="shared" si="19"/>
        <v>14</v>
      </c>
      <c r="B372">
        <f t="shared" si="22"/>
        <v>356</v>
      </c>
      <c r="C372" s="2">
        <f t="shared" si="21"/>
        <v>3566.3152526504919</v>
      </c>
      <c r="D372" s="2">
        <f t="shared" si="20"/>
        <v>10.401752820230602</v>
      </c>
    </row>
    <row r="373" spans="1:4" ht="13.5" hidden="1" customHeight="1" x14ac:dyDescent="0.2">
      <c r="A373">
        <f t="shared" si="19"/>
        <v>14</v>
      </c>
      <c r="B373">
        <f t="shared" si="22"/>
        <v>357</v>
      </c>
      <c r="C373" s="2">
        <f t="shared" si="21"/>
        <v>2678.6276298530729</v>
      </c>
      <c r="D373" s="2">
        <f t="shared" si="20"/>
        <v>7.8126639204047974</v>
      </c>
    </row>
    <row r="374" spans="1:4" ht="13.5" hidden="1" customHeight="1" x14ac:dyDescent="0.2">
      <c r="A374">
        <f t="shared" si="19"/>
        <v>14</v>
      </c>
      <c r="B374">
        <f t="shared" si="22"/>
        <v>358</v>
      </c>
      <c r="C374" s="2">
        <f t="shared" si="21"/>
        <v>1788.3509181558277</v>
      </c>
      <c r="D374" s="2">
        <f t="shared" si="20"/>
        <v>5.2160235112878315</v>
      </c>
    </row>
    <row r="375" spans="1:4" hidden="1" x14ac:dyDescent="0.2">
      <c r="A375">
        <f t="shared" si="19"/>
        <v>14</v>
      </c>
      <c r="B375">
        <f t="shared" si="22"/>
        <v>359</v>
      </c>
      <c r="C375" s="2">
        <f t="shared" si="21"/>
        <v>895.47756604946562</v>
      </c>
      <c r="D375" s="2">
        <f t="shared" si="20"/>
        <v>2.6118095676442752</v>
      </c>
    </row>
    <row r="376" spans="1:4" x14ac:dyDescent="0.2">
      <c r="A376">
        <f t="shared" si="19"/>
        <v>30</v>
      </c>
      <c r="B376">
        <f t="shared" si="22"/>
        <v>360</v>
      </c>
      <c r="C376" s="2">
        <f t="shared" si="21"/>
        <v>0</v>
      </c>
      <c r="D376" s="2">
        <f t="shared" si="20"/>
        <v>0</v>
      </c>
    </row>
    <row r="377" spans="1:4" x14ac:dyDescent="0.2">
      <c r="D377" s="2"/>
    </row>
    <row r="378" spans="1:4" x14ac:dyDescent="0.2">
      <c r="D378" s="2"/>
    </row>
    <row r="379" spans="1:4" x14ac:dyDescent="0.2">
      <c r="D379" s="2"/>
    </row>
    <row r="380" spans="1:4" x14ac:dyDescent="0.2">
      <c r="D380" s="2"/>
    </row>
    <row r="381" spans="1:4" x14ac:dyDescent="0.2">
      <c r="D381" s="2"/>
    </row>
    <row r="382" spans="1:4" x14ac:dyDescent="0.2">
      <c r="D382" s="2"/>
    </row>
    <row r="383" spans="1:4" x14ac:dyDescent="0.2">
      <c r="D383" s="2"/>
    </row>
    <row r="384" spans="1:4" x14ac:dyDescent="0.2">
      <c r="D384" s="2"/>
    </row>
    <row r="385" spans="4:4" x14ac:dyDescent="0.2">
      <c r="D385" s="2"/>
    </row>
    <row r="386" spans="4:4" x14ac:dyDescent="0.2">
      <c r="D386" s="2"/>
    </row>
    <row r="387" spans="4:4" x14ac:dyDescent="0.2">
      <c r="D387" s="2"/>
    </row>
    <row r="388" spans="4:4" x14ac:dyDescent="0.2">
      <c r="D388" s="2"/>
    </row>
    <row r="389" spans="4:4" x14ac:dyDescent="0.2">
      <c r="D389" s="2"/>
    </row>
    <row r="390" spans="4:4" x14ac:dyDescent="0.2">
      <c r="D390" s="2"/>
    </row>
  </sheetData>
  <mergeCells count="1">
    <mergeCell ref="A4:E4"/>
  </mergeCells>
  <phoneticPr fontId="1" type="noConversion"/>
  <pageMargins left="0.75" right="0.75" top="1" bottom="1" header="0.5" footer="0.5"/>
  <pageSetup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plain</vt:lpstr>
      <vt:lpstr>compare</vt:lpstr>
      <vt:lpstr>mortgage</vt:lpstr>
      <vt:lpstr>INTERESTRATE</vt:lpstr>
      <vt:lpstr>MONTHLYPAYMENT</vt:lpstr>
      <vt:lpstr>PAYMENT</vt:lpstr>
      <vt:lpstr>RATE</vt:lpstr>
      <vt:lpstr>START</vt:lpstr>
      <vt:lpstr>STARTBALANCE</vt:lpstr>
      <vt:lpstr>YEARS</vt:lpstr>
    </vt:vector>
  </TitlesOfParts>
  <Company>UMass Boston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2015-08-15T01:37:58Z</cp:lastPrinted>
  <dcterms:created xsi:type="dcterms:W3CDTF">2007-12-04T15:33:15Z</dcterms:created>
  <dcterms:modified xsi:type="dcterms:W3CDTF">2015-08-15T02:14:22Z</dcterms:modified>
</cp:coreProperties>
</file>