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85" windowWidth="5550" windowHeight="5235"/>
  </bookViews>
  <sheets>
    <sheet name="pisa" sheetId="1" r:id="rId1"/>
  </sheets>
  <definedNames>
    <definedName name="INTERCEPT">pisa!$B$70</definedName>
    <definedName name="SLOPE">pisa!$B$69</definedName>
  </definedNames>
  <calcPr calcId="145621"/>
</workbook>
</file>

<file path=xl/calcChain.xml><?xml version="1.0" encoding="utf-8"?>
<calcChain xmlns="http://schemas.openxmlformats.org/spreadsheetml/2006/main">
  <c r="C97" i="1" l="1"/>
  <c r="C99" i="1"/>
  <c r="B70" i="1"/>
  <c r="B69" i="1"/>
  <c r="C89" i="1" s="1"/>
  <c r="D89" i="1" s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C90" i="1"/>
  <c r="D90" i="1" s="1"/>
  <c r="C88" i="1"/>
  <c r="D88" i="1" s="1"/>
  <c r="C86" i="1"/>
  <c r="D86" i="1" s="1"/>
  <c r="C84" i="1"/>
  <c r="D84" i="1" s="1"/>
  <c r="C82" i="1"/>
  <c r="D82" i="1" s="1"/>
  <c r="C80" i="1"/>
  <c r="D80" i="1" s="1"/>
  <c r="C78" i="1"/>
  <c r="D78" i="1" s="1"/>
  <c r="C91" i="1" l="1"/>
  <c r="C79" i="1"/>
  <c r="D79" i="1" s="1"/>
  <c r="C81" i="1"/>
  <c r="D81" i="1" s="1"/>
  <c r="C83" i="1"/>
  <c r="D83" i="1" s="1"/>
  <c r="C85" i="1"/>
  <c r="D85" i="1" s="1"/>
  <c r="C87" i="1"/>
  <c r="D87" i="1" s="1"/>
</calcChain>
</file>

<file path=xl/sharedStrings.xml><?xml version="1.0" encoding="utf-8"?>
<sst xmlns="http://schemas.openxmlformats.org/spreadsheetml/2006/main" count="36" uniqueCount="34">
  <si>
    <t xml:space="preserve"> </t>
  </si>
  <si>
    <t>Year</t>
  </si>
  <si>
    <t>Leaning tower of Pisa</t>
  </si>
  <si>
    <t>Linear regression example.</t>
  </si>
  <si>
    <t>Data from filebox.vt.edu/users/jemarsh2/LectureNotes/Ch10Examples.pdf</t>
  </si>
  <si>
    <t>Lean (m)</t>
  </si>
  <si>
    <t>model(m)</t>
  </si>
  <si>
    <t xml:space="preserve"> select the data series</t>
  </si>
  <si>
    <t xml:space="preserve"> select Add Trendline ... </t>
  </si>
  <si>
    <t xml:space="preserve"> select linear (the default) then Options</t>
  </si>
  <si>
    <t xml:space="preserve"> select display equation on chart</t>
  </si>
  <si>
    <t>SLOPE</t>
  </si>
  <si>
    <t>INTERCEPT</t>
  </si>
  <si>
    <t>units: meters/year</t>
  </si>
  <si>
    <t>units: years</t>
  </si>
  <si>
    <t>lean ~ SLOPE*year + INTERCEPT</t>
  </si>
  <si>
    <t>NAMED them - look at the box to the left of the formula that usually contains the cell location.</t>
  </si>
  <si>
    <t>If you click the cells containing the values for SLOPE and INTERCEPT you will see that we</t>
  </si>
  <si>
    <t>Then we used the names in column C in the formula to compute the model values.</t>
  </si>
  <si>
    <t>error</t>
  </si>
  <si>
    <t>We copied the measured values (using cell references) so you can see the</t>
  </si>
  <si>
    <t>numbers side by side and graph them easily.</t>
  </si>
  <si>
    <t xml:space="preserve"> ask Excel to forecast forward to 2000</t>
  </si>
  <si>
    <t>To do the forecast algebra ourselves we need more precision in the equation than Excel displays.</t>
  </si>
  <si>
    <t>so we use the Excel functions SLOPE and INTERCEPT</t>
  </si>
  <si>
    <t>Now compute using the model.</t>
  </si>
  <si>
    <t>The formula =SLOPE*A105+INTERCEPT is much easier to read than =$B$96*A105+$B$97</t>
  </si>
  <si>
    <t>CORREL(A9:A21,B9:B21)</t>
  </si>
  <si>
    <t>and then its square, the "R-squared" value</t>
  </si>
  <si>
    <r>
      <t xml:space="preserve">How good is the match? To quantify that we look at the </t>
    </r>
    <r>
      <rPr>
        <b/>
        <i/>
        <sz val="10"/>
        <rFont val="Arial"/>
        <family val="2"/>
      </rPr>
      <t>correlation coefficient</t>
    </r>
  </si>
  <si>
    <t>That rounds to the R-squared value 0.988 shown on the chart.</t>
  </si>
  <si>
    <t>The fact that it isvery near 1 tells us the model is very good. We knew that from the picture.</t>
  </si>
  <si>
    <r>
      <t xml:space="preserve">Copyright 2012 Ethan Bolker and Maura Mast, for </t>
    </r>
    <r>
      <rPr>
        <i/>
        <sz val="10"/>
        <rFont val="Arial"/>
        <family val="2"/>
      </rPr>
      <t>Common Sense Mathematics</t>
    </r>
  </si>
  <si>
    <t xml:space="preserve"> Add a trend line: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</si>
</sst>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E+00"/>
    <numFmt numFmtId="165" formatCode="0.0000%"/>
  </numFmts>
  <fonts count="4" x14ac:knownFonts="1">
    <font>
      <sz val="10"/>
      <name val="Arial"/>
    </font>
    <font>
      <sz val="8"/>
      <name val="Arial"/>
    </font>
    <font>
      <b/>
      <i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Leaning tower of Pisa</a:t>
            </a:r>
          </a:p>
        </c:rich>
      </c:tx>
      <c:layout>
        <c:manualLayout>
          <c:xMode val="edge"/>
          <c:yMode val="edge"/>
          <c:x val="0.30855923722382905"/>
          <c:y val="3.37662765907525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18057648106806"/>
          <c:y val="0.17402619473695558"/>
          <c:w val="0.74549713519041916"/>
          <c:h val="0.667533314140262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pisa!$A$9:$A$21</c:f>
              <c:numCache>
                <c:formatCode>General</c:formatCode>
                <c:ptCount val="1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</c:numCache>
            </c:numRef>
          </c:xVal>
          <c:yVal>
            <c:numRef>
              <c:f>pisa!$B$9:$B$21</c:f>
              <c:numCache>
                <c:formatCode>General</c:formatCode>
                <c:ptCount val="13"/>
                <c:pt idx="0">
                  <c:v>2.9641999999999999</c:v>
                </c:pt>
                <c:pt idx="1">
                  <c:v>2.9643999999999999</c:v>
                </c:pt>
                <c:pt idx="2">
                  <c:v>2.9655999999999998</c:v>
                </c:pt>
                <c:pt idx="3">
                  <c:v>2.9666999999999999</c:v>
                </c:pt>
                <c:pt idx="4">
                  <c:v>2.9672999999999998</c:v>
                </c:pt>
                <c:pt idx="5">
                  <c:v>2.9687999999999999</c:v>
                </c:pt>
                <c:pt idx="6">
                  <c:v>2.9695999999999998</c:v>
                </c:pt>
                <c:pt idx="7">
                  <c:v>2.9698000000000002</c:v>
                </c:pt>
                <c:pt idx="8">
                  <c:v>2.9712999999999998</c:v>
                </c:pt>
                <c:pt idx="9">
                  <c:v>2.9716999999999998</c:v>
                </c:pt>
                <c:pt idx="10">
                  <c:v>2.9725000000000001</c:v>
                </c:pt>
                <c:pt idx="11">
                  <c:v>2.9742000000000002</c:v>
                </c:pt>
                <c:pt idx="12">
                  <c:v>2.9756999999999998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77088"/>
        <c:axId val="88557440"/>
      </c:scatterChart>
      <c:valAx>
        <c:axId val="85577088"/>
        <c:scaling>
          <c:orientation val="minMax"/>
          <c:min val="197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576690017705729"/>
              <c:y val="0.9220790915167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557440"/>
        <c:crosses val="autoZero"/>
        <c:crossBetween val="midCat"/>
      </c:valAx>
      <c:valAx>
        <c:axId val="88557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amount of lean (meters)</a:t>
                </a:r>
              </a:p>
            </c:rich>
          </c:tx>
          <c:layout>
            <c:manualLayout>
              <c:xMode val="edge"/>
              <c:yMode val="edge"/>
              <c:x val="2.9279343678173562E-2"/>
              <c:y val="0.30649389520836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577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Leaning tower of Pisa</a:t>
            </a:r>
          </a:p>
        </c:rich>
      </c:tx>
      <c:layout>
        <c:manualLayout>
          <c:xMode val="edge"/>
          <c:yMode val="edge"/>
          <c:x val="0.33064548679030564"/>
          <c:y val="3.8860103626943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161310170140587"/>
          <c:y val="0.19430051813471502"/>
          <c:w val="0.74395234527818765"/>
          <c:h val="0.6165803108808289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13"/>
            <c:dispRSqr val="1"/>
            <c:dispEq val="1"/>
            <c:trendlineLbl>
              <c:layout>
                <c:manualLayout>
                  <c:x val="-0.12516164080194209"/>
                  <c:y val="-5.8684128214543101E-2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pisa!$A$9:$A$21</c:f>
              <c:numCache>
                <c:formatCode>General</c:formatCode>
                <c:ptCount val="1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</c:numCache>
            </c:numRef>
          </c:xVal>
          <c:yVal>
            <c:numRef>
              <c:f>pisa!$B$9:$B$21</c:f>
              <c:numCache>
                <c:formatCode>General</c:formatCode>
                <c:ptCount val="13"/>
                <c:pt idx="0">
                  <c:v>2.9641999999999999</c:v>
                </c:pt>
                <c:pt idx="1">
                  <c:v>2.9643999999999999</c:v>
                </c:pt>
                <c:pt idx="2">
                  <c:v>2.9655999999999998</c:v>
                </c:pt>
                <c:pt idx="3">
                  <c:v>2.9666999999999999</c:v>
                </c:pt>
                <c:pt idx="4">
                  <c:v>2.9672999999999998</c:v>
                </c:pt>
                <c:pt idx="5">
                  <c:v>2.9687999999999999</c:v>
                </c:pt>
                <c:pt idx="6">
                  <c:v>2.9695999999999998</c:v>
                </c:pt>
                <c:pt idx="7">
                  <c:v>2.9698000000000002</c:v>
                </c:pt>
                <c:pt idx="8">
                  <c:v>2.9712999999999998</c:v>
                </c:pt>
                <c:pt idx="9">
                  <c:v>2.9716999999999998</c:v>
                </c:pt>
                <c:pt idx="10">
                  <c:v>2.9725000000000001</c:v>
                </c:pt>
                <c:pt idx="11">
                  <c:v>2.9742000000000002</c:v>
                </c:pt>
                <c:pt idx="12">
                  <c:v>2.9756999999999998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82784"/>
        <c:axId val="89789184"/>
      </c:scatterChart>
      <c:valAx>
        <c:axId val="88582784"/>
        <c:scaling>
          <c:orientation val="minMax"/>
          <c:max val="2000"/>
          <c:min val="1975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3830698154275369"/>
              <c:y val="0.90155440414507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789184"/>
        <c:crosses val="autoZero"/>
        <c:crossBetween val="midCat"/>
      </c:valAx>
      <c:valAx>
        <c:axId val="89789184"/>
        <c:scaling>
          <c:orientation val="minMax"/>
          <c:max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amount of lean (meters)</a:t>
                </a:r>
              </a:p>
            </c:rich>
          </c:tx>
          <c:layout>
            <c:manualLayout>
              <c:xMode val="edge"/>
              <c:yMode val="edge"/>
              <c:x val="4.435488237430929E-2"/>
              <c:y val="0.282383419689119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582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Leaning tower of Pisa - regression analysis</a:t>
            </a:r>
          </a:p>
        </c:rich>
      </c:tx>
      <c:layout>
        <c:manualLayout>
          <c:xMode val="edge"/>
          <c:yMode val="edge"/>
          <c:x val="0.16565689247335164"/>
          <c:y val="3.35918160323200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87915853685003"/>
          <c:y val="0.17054306601024005"/>
          <c:w val="0.75151663414740011"/>
          <c:h val="0.57881283009536022"/>
        </c:manualLayout>
      </c:layout>
      <c:scatterChart>
        <c:scatterStyle val="lineMarker"/>
        <c:varyColors val="0"/>
        <c:ser>
          <c:idx val="0"/>
          <c:order val="0"/>
          <c:tx>
            <c:v>measured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pisa!$A$78:$A$91</c:f>
              <c:numCache>
                <c:formatCode>General</c:formatCode>
                <c:ptCount val="1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2000</c:v>
                </c:pt>
              </c:numCache>
            </c:numRef>
          </c:xVal>
          <c:yVal>
            <c:numRef>
              <c:f>pisa!$B$78:$B$91</c:f>
              <c:numCache>
                <c:formatCode>General</c:formatCode>
                <c:ptCount val="14"/>
                <c:pt idx="0">
                  <c:v>2.9641999999999999</c:v>
                </c:pt>
                <c:pt idx="1">
                  <c:v>2.9643999999999999</c:v>
                </c:pt>
                <c:pt idx="2">
                  <c:v>2.9655999999999998</c:v>
                </c:pt>
                <c:pt idx="3">
                  <c:v>2.9666999999999999</c:v>
                </c:pt>
                <c:pt idx="4">
                  <c:v>2.9672999999999998</c:v>
                </c:pt>
                <c:pt idx="5">
                  <c:v>2.9687999999999999</c:v>
                </c:pt>
                <c:pt idx="6">
                  <c:v>2.9695999999999998</c:v>
                </c:pt>
                <c:pt idx="7">
                  <c:v>2.9698000000000002</c:v>
                </c:pt>
                <c:pt idx="8">
                  <c:v>2.9712999999999998</c:v>
                </c:pt>
                <c:pt idx="9">
                  <c:v>2.9716999999999998</c:v>
                </c:pt>
                <c:pt idx="10">
                  <c:v>2.9725000000000001</c:v>
                </c:pt>
                <c:pt idx="11">
                  <c:v>2.9742000000000002</c:v>
                </c:pt>
                <c:pt idx="12">
                  <c:v>2.9756999999999998</c:v>
                </c:pt>
              </c:numCache>
            </c:numRef>
          </c:yVal>
          <c:smooth val="0"/>
        </c:ser>
        <c:ser>
          <c:idx val="1"/>
          <c:order val="1"/>
          <c:tx>
            <c:v>linear model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c:spPr>
          </c:marker>
          <c:xVal>
            <c:numRef>
              <c:f>pisa!$A$78:$A$91</c:f>
              <c:numCache>
                <c:formatCode>General</c:formatCode>
                <c:ptCount val="1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2000</c:v>
                </c:pt>
              </c:numCache>
            </c:numRef>
          </c:xVal>
          <c:yVal>
            <c:numRef>
              <c:f>pisa!$C$78:$C$91</c:f>
              <c:numCache>
                <c:formatCode>General</c:formatCode>
                <c:ptCount val="14"/>
                <c:pt idx="0">
                  <c:v>2.9637780219780216</c:v>
                </c:pt>
                <c:pt idx="1">
                  <c:v>2.9647098901098898</c:v>
                </c:pt>
                <c:pt idx="2">
                  <c:v>2.965641758241758</c:v>
                </c:pt>
                <c:pt idx="3">
                  <c:v>2.9665736263736262</c:v>
                </c:pt>
                <c:pt idx="4">
                  <c:v>2.9675054945054944</c:v>
                </c:pt>
                <c:pt idx="5">
                  <c:v>2.9684373626373626</c:v>
                </c:pt>
                <c:pt idx="6">
                  <c:v>2.9693692307692308</c:v>
                </c:pt>
                <c:pt idx="7">
                  <c:v>2.9703010989010989</c:v>
                </c:pt>
                <c:pt idx="8">
                  <c:v>2.9712329670329671</c:v>
                </c:pt>
                <c:pt idx="9">
                  <c:v>2.9721648351648353</c:v>
                </c:pt>
                <c:pt idx="10">
                  <c:v>2.9730967032967035</c:v>
                </c:pt>
                <c:pt idx="11">
                  <c:v>2.9740285714285717</c:v>
                </c:pt>
                <c:pt idx="12">
                  <c:v>2.9749604395604399</c:v>
                </c:pt>
                <c:pt idx="13">
                  <c:v>2.9870747252747254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805952"/>
        <c:axId val="89808256"/>
      </c:scatterChart>
      <c:valAx>
        <c:axId val="89805952"/>
        <c:scaling>
          <c:orientation val="minMax"/>
          <c:max val="2000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</a:t>
                </a:r>
              </a:p>
            </c:rich>
          </c:tx>
          <c:layout>
            <c:manualLayout>
              <c:xMode val="edge"/>
              <c:yMode val="edge"/>
              <c:x val="0.52929397351241614"/>
              <c:y val="0.83979540080800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08256"/>
        <c:crosses val="autoZero"/>
        <c:crossBetween val="midCat"/>
      </c:valAx>
      <c:valAx>
        <c:axId val="89808256"/>
        <c:scaling>
          <c:orientation val="minMax"/>
          <c:max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amount of lean (meters)</a:t>
                </a:r>
              </a:p>
            </c:rich>
          </c:tx>
          <c:layout>
            <c:manualLayout>
              <c:xMode val="edge"/>
              <c:yMode val="edge"/>
              <c:x val="3.0303090086588713E-2"/>
              <c:y val="0.240310683923520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05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05055447158"/>
          <c:y val="0.91473099041856032"/>
          <c:w val="0.44040490925842263"/>
          <c:h val="6.71836320646400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6</xdr:row>
      <xdr:rowOff>38100</xdr:rowOff>
    </xdr:from>
    <xdr:to>
      <xdr:col>9</xdr:col>
      <xdr:colOff>361950</xdr:colOff>
      <xdr:row>28</xdr:row>
      <xdr:rowOff>142875</xdr:rowOff>
    </xdr:to>
    <xdr:graphicFrame macro="">
      <xdr:nvGraphicFramePr>
        <xdr:cNvPr id="103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66675</xdr:rowOff>
    </xdr:from>
    <xdr:to>
      <xdr:col>7</xdr:col>
      <xdr:colOff>409575</xdr:colOff>
      <xdr:row>58</xdr:row>
      <xdr:rowOff>19050</xdr:rowOff>
    </xdr:to>
    <xdr:graphicFrame macro="">
      <xdr:nvGraphicFramePr>
        <xdr:cNvPr id="103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266700</xdr:colOff>
      <xdr:row>73</xdr:row>
      <xdr:rowOff>0</xdr:rowOff>
    </xdr:from>
    <xdr:to>
      <xdr:col>14</xdr:col>
      <xdr:colOff>104775</xdr:colOff>
      <xdr:row>95</xdr:row>
      <xdr:rowOff>123825</xdr:rowOff>
    </xdr:to>
    <xdr:graphicFrame macro="">
      <xdr:nvGraphicFramePr>
        <xdr:cNvPr id="103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workbookViewId="0">
      <selection activeCell="A58" sqref="A58"/>
    </sheetView>
  </sheetViews>
  <sheetFormatPr defaultRowHeight="12.75" x14ac:dyDescent="0.2"/>
  <cols>
    <col min="2" max="2" width="13.7109375" customWidth="1"/>
    <col min="3" max="3" width="12.42578125" customWidth="1"/>
    <col min="4" max="4" width="9.85546875" customWidth="1"/>
    <col min="5" max="5" width="10.42578125" customWidth="1"/>
  </cols>
  <sheetData>
    <row r="1" spans="1:3" x14ac:dyDescent="0.2">
      <c r="A1" t="s">
        <v>2</v>
      </c>
    </row>
    <row r="3" spans="1:3" x14ac:dyDescent="0.2">
      <c r="A3" t="s">
        <v>3</v>
      </c>
    </row>
    <row r="4" spans="1:3" x14ac:dyDescent="0.2">
      <c r="A4" t="s">
        <v>4</v>
      </c>
    </row>
    <row r="5" spans="1:3" x14ac:dyDescent="0.2">
      <c r="A5" t="s">
        <v>32</v>
      </c>
    </row>
    <row r="8" spans="1:3" x14ac:dyDescent="0.2">
      <c r="A8" t="s">
        <v>1</v>
      </c>
      <c r="B8" t="s">
        <v>5</v>
      </c>
    </row>
    <row r="9" spans="1:3" x14ac:dyDescent="0.2">
      <c r="A9">
        <v>1975</v>
      </c>
      <c r="B9">
        <v>2.9641999999999999</v>
      </c>
    </row>
    <row r="10" spans="1:3" x14ac:dyDescent="0.2">
      <c r="A10">
        <v>1976</v>
      </c>
      <c r="B10">
        <v>2.9643999999999999</v>
      </c>
    </row>
    <row r="11" spans="1:3" x14ac:dyDescent="0.2">
      <c r="A11">
        <v>1977</v>
      </c>
      <c r="B11">
        <v>2.9655999999999998</v>
      </c>
      <c r="C11" s="1"/>
    </row>
    <row r="12" spans="1:3" x14ac:dyDescent="0.2">
      <c r="A12">
        <v>1978</v>
      </c>
      <c r="B12">
        <v>2.9666999999999999</v>
      </c>
      <c r="C12" s="1"/>
    </row>
    <row r="13" spans="1:3" x14ac:dyDescent="0.2">
      <c r="A13">
        <v>1979</v>
      </c>
      <c r="B13">
        <v>2.9672999999999998</v>
      </c>
      <c r="C13" s="1"/>
    </row>
    <row r="14" spans="1:3" x14ac:dyDescent="0.2">
      <c r="A14">
        <v>1980</v>
      </c>
      <c r="B14">
        <v>2.9687999999999999</v>
      </c>
      <c r="C14" s="1"/>
    </row>
    <row r="15" spans="1:3" x14ac:dyDescent="0.2">
      <c r="A15">
        <v>1981</v>
      </c>
      <c r="B15">
        <v>2.9695999999999998</v>
      </c>
      <c r="C15" s="1"/>
    </row>
    <row r="16" spans="1:3" x14ac:dyDescent="0.2">
      <c r="A16">
        <v>1982</v>
      </c>
      <c r="B16">
        <v>2.9698000000000002</v>
      </c>
      <c r="C16" s="1"/>
    </row>
    <row r="17" spans="1:2" x14ac:dyDescent="0.2">
      <c r="A17">
        <v>1983</v>
      </c>
      <c r="B17">
        <v>2.9712999999999998</v>
      </c>
    </row>
    <row r="18" spans="1:2" x14ac:dyDescent="0.2">
      <c r="A18">
        <v>1984</v>
      </c>
      <c r="B18">
        <v>2.9716999999999998</v>
      </c>
    </row>
    <row r="19" spans="1:2" x14ac:dyDescent="0.2">
      <c r="A19">
        <v>1985</v>
      </c>
      <c r="B19">
        <v>2.9725000000000001</v>
      </c>
    </row>
    <row r="20" spans="1:2" x14ac:dyDescent="0.2">
      <c r="A20">
        <v>1986</v>
      </c>
      <c r="B20">
        <v>2.9742000000000002</v>
      </c>
    </row>
    <row r="21" spans="1:2" x14ac:dyDescent="0.2">
      <c r="A21">
        <v>1987</v>
      </c>
      <c r="B21">
        <v>2.9756999999999998</v>
      </c>
    </row>
    <row r="22" spans="1:2" x14ac:dyDescent="0.2">
      <c r="A22" t="s">
        <v>0</v>
      </c>
    </row>
    <row r="29" spans="1:2" x14ac:dyDescent="0.2">
      <c r="A29" t="s">
        <v>33</v>
      </c>
    </row>
    <row r="30" spans="1:2" x14ac:dyDescent="0.2">
      <c r="B30" t="s">
        <v>7</v>
      </c>
    </row>
    <row r="31" spans="1:2" x14ac:dyDescent="0.2">
      <c r="B31" t="s">
        <v>8</v>
      </c>
    </row>
    <row r="32" spans="1:2" x14ac:dyDescent="0.2">
      <c r="B32" t="s">
        <v>9</v>
      </c>
    </row>
    <row r="33" spans="2:2" x14ac:dyDescent="0.2">
      <c r="B33" t="s">
        <v>10</v>
      </c>
    </row>
    <row r="34" spans="2:2" x14ac:dyDescent="0.2">
      <c r="B34" t="s">
        <v>22</v>
      </c>
    </row>
    <row r="61" spans="1:1" x14ac:dyDescent="0.2">
      <c r="A61" t="s">
        <v>23</v>
      </c>
    </row>
    <row r="62" spans="1:1" x14ac:dyDescent="0.2">
      <c r="A62" t="s">
        <v>24</v>
      </c>
    </row>
    <row r="63" spans="1:1" ht="14.25" customHeight="1" x14ac:dyDescent="0.2"/>
    <row r="64" spans="1:1" x14ac:dyDescent="0.2">
      <c r="A64" t="s">
        <v>17</v>
      </c>
    </row>
    <row r="65" spans="1:11" x14ac:dyDescent="0.2">
      <c r="A65" t="s">
        <v>16</v>
      </c>
      <c r="K65" t="s">
        <v>0</v>
      </c>
    </row>
    <row r="66" spans="1:11" x14ac:dyDescent="0.2">
      <c r="A66" t="s">
        <v>18</v>
      </c>
    </row>
    <row r="67" spans="1:11" ht="15.75" customHeight="1" x14ac:dyDescent="0.2">
      <c r="A67" t="s">
        <v>26</v>
      </c>
    </row>
    <row r="69" spans="1:11" x14ac:dyDescent="0.2">
      <c r="B69">
        <f>SLOPE(B9:B21,A9:A21)</f>
        <v>9.3186813186814149E-4</v>
      </c>
      <c r="C69" t="s">
        <v>11</v>
      </c>
      <c r="D69" t="s">
        <v>13</v>
      </c>
    </row>
    <row r="70" spans="1:11" x14ac:dyDescent="0.2">
      <c r="B70">
        <f>INTERCEPT(B9:B21,A9:A21)</f>
        <v>1.1233384615384425</v>
      </c>
      <c r="C70" t="s">
        <v>12</v>
      </c>
      <c r="D70" t="s">
        <v>14</v>
      </c>
    </row>
    <row r="71" spans="1:11" x14ac:dyDescent="0.2">
      <c r="B71" t="s">
        <v>15</v>
      </c>
    </row>
    <row r="73" spans="1:11" x14ac:dyDescent="0.2">
      <c r="A73" t="s">
        <v>25</v>
      </c>
    </row>
    <row r="74" spans="1:11" x14ac:dyDescent="0.2">
      <c r="A74" t="s">
        <v>20</v>
      </c>
    </row>
    <row r="75" spans="1:11" x14ac:dyDescent="0.2">
      <c r="A75" t="s">
        <v>21</v>
      </c>
    </row>
    <row r="77" spans="1:11" x14ac:dyDescent="0.2">
      <c r="A77" s="3" t="str">
        <f>A8</f>
        <v>Year</v>
      </c>
      <c r="B77" s="3" t="s">
        <v>5</v>
      </c>
      <c r="C77" s="3" t="s">
        <v>6</v>
      </c>
      <c r="D77" s="3" t="s">
        <v>19</v>
      </c>
    </row>
    <row r="78" spans="1:11" x14ac:dyDescent="0.2">
      <c r="A78">
        <f t="shared" ref="A78:B90" si="0">A9</f>
        <v>1975</v>
      </c>
      <c r="B78">
        <f t="shared" si="0"/>
        <v>2.9641999999999999</v>
      </c>
      <c r="C78">
        <f t="shared" ref="C78:C91" si="1" xml:space="preserve"> SLOPE*A78+INTERCEPT</f>
        <v>2.9637780219780216</v>
      </c>
      <c r="D78" s="2">
        <f>(C78-B78)/B78</f>
        <v>-1.4235814789093098E-4</v>
      </c>
    </row>
    <row r="79" spans="1:11" x14ac:dyDescent="0.2">
      <c r="A79">
        <f t="shared" si="0"/>
        <v>1976</v>
      </c>
      <c r="B79">
        <f t="shared" si="0"/>
        <v>2.9643999999999999</v>
      </c>
      <c r="C79">
        <f t="shared" si="1"/>
        <v>2.9647098901098898</v>
      </c>
      <c r="D79" s="2">
        <f t="shared" ref="D79:D90" si="2">(C79-B79)/B79</f>
        <v>1.0453721154024755E-4</v>
      </c>
    </row>
    <row r="80" spans="1:11" x14ac:dyDescent="0.2">
      <c r="A80">
        <f t="shared" si="0"/>
        <v>1977</v>
      </c>
      <c r="B80">
        <f t="shared" si="0"/>
        <v>2.9655999999999998</v>
      </c>
      <c r="C80">
        <f t="shared" si="1"/>
        <v>2.965641758241758</v>
      </c>
      <c r="D80" s="2">
        <f t="shared" si="2"/>
        <v>1.4080874614994404E-5</v>
      </c>
    </row>
    <row r="81" spans="1:4" x14ac:dyDescent="0.2">
      <c r="A81">
        <f t="shared" si="0"/>
        <v>1978</v>
      </c>
      <c r="B81">
        <f t="shared" ref="B81:B90" si="3">B12</f>
        <v>2.9666999999999999</v>
      </c>
      <c r="C81">
        <f t="shared" si="1"/>
        <v>2.9665736263736262</v>
      </c>
      <c r="D81" s="2">
        <f t="shared" si="2"/>
        <v>-4.2597372964468302E-5</v>
      </c>
    </row>
    <row r="82" spans="1:4" x14ac:dyDescent="0.2">
      <c r="A82">
        <f t="shared" si="0"/>
        <v>1979</v>
      </c>
      <c r="B82">
        <f t="shared" si="3"/>
        <v>2.9672999999999998</v>
      </c>
      <c r="C82">
        <f t="shared" si="1"/>
        <v>2.9675054945054944</v>
      </c>
      <c r="D82" s="2">
        <f t="shared" si="2"/>
        <v>6.9253026486894948E-5</v>
      </c>
    </row>
    <row r="83" spans="1:4" x14ac:dyDescent="0.2">
      <c r="A83">
        <f t="shared" si="0"/>
        <v>1980</v>
      </c>
      <c r="B83">
        <f t="shared" si="3"/>
        <v>2.9687999999999999</v>
      </c>
      <c r="C83">
        <f t="shared" si="1"/>
        <v>2.9684373626373626</v>
      </c>
      <c r="D83" s="2">
        <f t="shared" si="2"/>
        <v>-1.2214947542350717E-4</v>
      </c>
    </row>
    <row r="84" spans="1:4" x14ac:dyDescent="0.2">
      <c r="A84">
        <f t="shared" si="0"/>
        <v>1981</v>
      </c>
      <c r="B84">
        <f t="shared" si="3"/>
        <v>2.9695999999999998</v>
      </c>
      <c r="C84">
        <f t="shared" si="1"/>
        <v>2.9693692307692308</v>
      </c>
      <c r="D84" s="2">
        <f t="shared" si="2"/>
        <v>-7.7710543766512178E-5</v>
      </c>
    </row>
    <row r="85" spans="1:4" x14ac:dyDescent="0.2">
      <c r="A85">
        <f t="shared" si="0"/>
        <v>1982</v>
      </c>
      <c r="B85">
        <f t="shared" si="3"/>
        <v>2.9698000000000002</v>
      </c>
      <c r="C85">
        <f t="shared" si="1"/>
        <v>2.9703010989010989</v>
      </c>
      <c r="D85" s="2">
        <f t="shared" si="2"/>
        <v>1.6873153111277822E-4</v>
      </c>
    </row>
    <row r="86" spans="1:4" x14ac:dyDescent="0.2">
      <c r="A86">
        <f t="shared" si="0"/>
        <v>1983</v>
      </c>
      <c r="B86">
        <f t="shared" si="3"/>
        <v>2.9712999999999998</v>
      </c>
      <c r="C86">
        <f t="shared" si="1"/>
        <v>2.9712329670329671</v>
      </c>
      <c r="D86" s="2">
        <f t="shared" si="2"/>
        <v>-2.2560147757782308E-5</v>
      </c>
    </row>
    <row r="87" spans="1:4" x14ac:dyDescent="0.2">
      <c r="A87">
        <f t="shared" si="0"/>
        <v>1984</v>
      </c>
      <c r="B87">
        <f t="shared" si="3"/>
        <v>2.9716999999999998</v>
      </c>
      <c r="C87">
        <f t="shared" si="1"/>
        <v>2.9721648351648353</v>
      </c>
      <c r="D87" s="2">
        <f t="shared" si="2"/>
        <v>1.5642062282044989E-4</v>
      </c>
    </row>
    <row r="88" spans="1:4" x14ac:dyDescent="0.2">
      <c r="A88">
        <f t="shared" si="0"/>
        <v>1985</v>
      </c>
      <c r="B88">
        <f t="shared" si="3"/>
        <v>2.9725000000000001</v>
      </c>
      <c r="C88">
        <f t="shared" si="1"/>
        <v>2.9730967032967035</v>
      </c>
      <c r="D88" s="2">
        <f t="shared" si="2"/>
        <v>2.007412268135779E-4</v>
      </c>
    </row>
    <row r="89" spans="1:4" x14ac:dyDescent="0.2">
      <c r="A89">
        <f t="shared" si="0"/>
        <v>1986</v>
      </c>
      <c r="B89">
        <f t="shared" si="3"/>
        <v>2.9742000000000002</v>
      </c>
      <c r="C89">
        <f t="shared" si="1"/>
        <v>2.9740285714285717</v>
      </c>
      <c r="D89" s="2">
        <f t="shared" si="2"/>
        <v>-5.7638548661317028E-5</v>
      </c>
    </row>
    <row r="90" spans="1:4" x14ac:dyDescent="0.2">
      <c r="A90">
        <f t="shared" si="0"/>
        <v>1987</v>
      </c>
      <c r="B90">
        <f t="shared" si="3"/>
        <v>2.9756999999999998</v>
      </c>
      <c r="C90">
        <f t="shared" si="1"/>
        <v>2.9749604395604399</v>
      </c>
      <c r="D90" s="2">
        <f t="shared" si="2"/>
        <v>-2.4853326597436455E-4</v>
      </c>
    </row>
    <row r="91" spans="1:4" x14ac:dyDescent="0.2">
      <c r="A91">
        <v>2000</v>
      </c>
      <c r="C91">
        <f t="shared" si="1"/>
        <v>2.9870747252747254</v>
      </c>
    </row>
    <row r="96" spans="1:4" x14ac:dyDescent="0.2">
      <c r="A96" t="s">
        <v>29</v>
      </c>
    </row>
    <row r="97" spans="1:4" x14ac:dyDescent="0.2">
      <c r="C97">
        <f>CORREL(A9:A21,B9:B21)</f>
        <v>0.99397168756678</v>
      </c>
      <c r="D97" t="s">
        <v>27</v>
      </c>
    </row>
    <row r="98" spans="1:4" x14ac:dyDescent="0.2">
      <c r="A98" t="s">
        <v>28</v>
      </c>
    </row>
    <row r="99" spans="1:4" x14ac:dyDescent="0.2">
      <c r="C99">
        <f>C97*C97</f>
        <v>0.9879797156843525</v>
      </c>
    </row>
    <row r="100" spans="1:4" x14ac:dyDescent="0.2">
      <c r="A100" t="s">
        <v>30</v>
      </c>
    </row>
    <row r="101" spans="1:4" x14ac:dyDescent="0.2">
      <c r="A101" t="s">
        <v>31</v>
      </c>
    </row>
  </sheetData>
  <phoneticPr fontId="1" type="noConversion"/>
  <pageMargins left="0.75" right="0.75" top="1" bottom="1" header="0.5" footer="0.5"/>
  <pageSetup orientation="portrait" r:id="rId1"/>
  <headerFooter alignWithMargins="0"/>
  <rowBreaks count="2" manualBreakCount="2">
    <brk id="54" max="16383" man="1"/>
    <brk id="10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pisa</vt:lpstr>
      <vt:lpstr>INTERCEPT</vt:lpstr>
      <vt:lpstr>SLOPE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Ethan Bolker</cp:lastModifiedBy>
  <cp:lastPrinted>2007-04-24T18:07:12Z</cp:lastPrinted>
  <dcterms:created xsi:type="dcterms:W3CDTF">2007-03-15T15:38:32Z</dcterms:created>
  <dcterms:modified xsi:type="dcterms:W3CDTF">2013-07-25T20:00:19Z</dcterms:modified>
</cp:coreProperties>
</file>